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jam2021\Data Science Roadmap-November, 2021\Excel\Udemy Course-Excel for data analysis\"/>
    </mc:Choice>
  </mc:AlternateContent>
  <bookViews>
    <workbookView xWindow="0" yWindow="0" windowWidth="16815" windowHeight="9630"/>
  </bookViews>
  <sheets>
    <sheet name="Sheet1" sheetId="1" r:id="rId1"/>
    <sheet name="Dashbo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5" i="1" l="1"/>
  <c r="BT5" i="1"/>
  <c r="BO5" i="1"/>
  <c r="BN509" i="1" s="1"/>
  <c r="BB509" i="1" l="1"/>
  <c r="BC509" i="1"/>
  <c r="BA509" i="1"/>
  <c r="AZ509" i="1"/>
  <c r="AY509" i="1"/>
  <c r="AX509" i="1"/>
  <c r="AS501" i="1"/>
  <c r="AS502" i="1"/>
  <c r="AS503" i="1"/>
  <c r="AS504" i="1"/>
  <c r="AS505" i="1"/>
  <c r="AS506" i="1"/>
  <c r="AS507" i="1"/>
  <c r="AS508" i="1"/>
  <c r="AS509" i="1"/>
  <c r="AR501" i="1"/>
  <c r="AR502" i="1"/>
  <c r="AR503" i="1"/>
  <c r="AR504" i="1"/>
  <c r="AR505" i="1"/>
  <c r="AR506" i="1"/>
  <c r="AR507" i="1"/>
  <c r="AR508" i="1"/>
  <c r="AR509" i="1"/>
  <c r="C501" i="1"/>
  <c r="C502" i="1"/>
  <c r="C503" i="1"/>
  <c r="C504" i="1"/>
  <c r="C505" i="1"/>
  <c r="C506" i="1"/>
  <c r="C507" i="1"/>
  <c r="C508" i="1"/>
  <c r="C509" i="1"/>
  <c r="E7" i="1"/>
  <c r="F7" i="1" s="1"/>
  <c r="D501" i="1"/>
  <c r="D502" i="1"/>
  <c r="D503" i="1"/>
  <c r="D504" i="1"/>
  <c r="D505" i="1"/>
  <c r="D506" i="1"/>
  <c r="D507" i="1"/>
  <c r="D508" i="1"/>
  <c r="D509" i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I501" i="1"/>
  <c r="I502" i="1"/>
  <c r="I503" i="1"/>
  <c r="I504" i="1"/>
  <c r="I505" i="1"/>
  <c r="I506" i="1"/>
  <c r="I507" i="1"/>
  <c r="I508" i="1"/>
  <c r="I509" i="1"/>
  <c r="J501" i="1"/>
  <c r="J502" i="1"/>
  <c r="J503" i="1"/>
  <c r="J504" i="1"/>
  <c r="J505" i="1"/>
  <c r="J506" i="1"/>
  <c r="J507" i="1"/>
  <c r="J508" i="1"/>
  <c r="J509" i="1"/>
  <c r="K501" i="1"/>
  <c r="N501" i="1" s="1"/>
  <c r="K502" i="1"/>
  <c r="N502" i="1" s="1"/>
  <c r="K503" i="1"/>
  <c r="K504" i="1"/>
  <c r="N504" i="1" s="1"/>
  <c r="K505" i="1"/>
  <c r="S505" i="1" s="1"/>
  <c r="K506" i="1"/>
  <c r="N506" i="1" s="1"/>
  <c r="K507" i="1"/>
  <c r="R507" i="1" s="1"/>
  <c r="K508" i="1"/>
  <c r="N508" i="1" s="1"/>
  <c r="K509" i="1"/>
  <c r="N509" i="1" s="1"/>
  <c r="L501" i="1"/>
  <c r="M501" i="1" s="1"/>
  <c r="L502" i="1"/>
  <c r="M502" i="1" s="1"/>
  <c r="L503" i="1"/>
  <c r="M503" i="1" s="1"/>
  <c r="L504" i="1"/>
  <c r="M504" i="1" s="1"/>
  <c r="CG504" i="1" s="1"/>
  <c r="L505" i="1"/>
  <c r="M505" i="1" s="1"/>
  <c r="L506" i="1"/>
  <c r="M506" i="1" s="1"/>
  <c r="L507" i="1"/>
  <c r="M507" i="1" s="1"/>
  <c r="CG507" i="1" s="1"/>
  <c r="L508" i="1"/>
  <c r="M508" i="1" s="1"/>
  <c r="L509" i="1"/>
  <c r="M509" i="1" s="1"/>
  <c r="B16" i="1"/>
  <c r="C16" i="1" s="1"/>
  <c r="D16" i="1"/>
  <c r="E16" i="1"/>
  <c r="F16" i="1" s="1"/>
  <c r="G16" i="1"/>
  <c r="H16" i="1" s="1"/>
  <c r="I16" i="1"/>
  <c r="J16" i="1"/>
  <c r="K16" i="1"/>
  <c r="L16" i="1"/>
  <c r="M16" i="1" s="1"/>
  <c r="B17" i="1"/>
  <c r="C17" i="1" s="1"/>
  <c r="D17" i="1"/>
  <c r="E17" i="1"/>
  <c r="F17" i="1" s="1"/>
  <c r="G17" i="1"/>
  <c r="H17" i="1" s="1"/>
  <c r="I17" i="1"/>
  <c r="J17" i="1"/>
  <c r="K17" i="1"/>
  <c r="S17" i="1" s="1"/>
  <c r="L17" i="1"/>
  <c r="M17" i="1" s="1"/>
  <c r="B18" i="1"/>
  <c r="C18" i="1" s="1"/>
  <c r="D18" i="1"/>
  <c r="E18" i="1"/>
  <c r="F18" i="1" s="1"/>
  <c r="G18" i="1"/>
  <c r="H18" i="1" s="1"/>
  <c r="I18" i="1"/>
  <c r="J18" i="1"/>
  <c r="K18" i="1"/>
  <c r="L18" i="1"/>
  <c r="M18" i="1" s="1"/>
  <c r="B19" i="1"/>
  <c r="C19" i="1" s="1"/>
  <c r="AR19" i="1" s="1"/>
  <c r="D19" i="1"/>
  <c r="E19" i="1"/>
  <c r="F19" i="1" s="1"/>
  <c r="G19" i="1"/>
  <c r="H19" i="1" s="1"/>
  <c r="I19" i="1"/>
  <c r="J19" i="1"/>
  <c r="K19" i="1"/>
  <c r="L19" i="1"/>
  <c r="M19" i="1" s="1"/>
  <c r="B20" i="1"/>
  <c r="C20" i="1" s="1"/>
  <c r="D20" i="1"/>
  <c r="E20" i="1"/>
  <c r="F20" i="1" s="1"/>
  <c r="G20" i="1"/>
  <c r="H20" i="1" s="1"/>
  <c r="I20" i="1"/>
  <c r="J20" i="1"/>
  <c r="K20" i="1"/>
  <c r="N20" i="1" s="1"/>
  <c r="L20" i="1"/>
  <c r="M20" i="1" s="1"/>
  <c r="B21" i="1"/>
  <c r="C21" i="1" s="1"/>
  <c r="D21" i="1"/>
  <c r="E21" i="1"/>
  <c r="F21" i="1" s="1"/>
  <c r="G21" i="1"/>
  <c r="H21" i="1" s="1"/>
  <c r="I21" i="1"/>
  <c r="J21" i="1"/>
  <c r="K21" i="1"/>
  <c r="L21" i="1"/>
  <c r="M21" i="1" s="1"/>
  <c r="B22" i="1"/>
  <c r="C22" i="1" s="1"/>
  <c r="D22" i="1"/>
  <c r="E22" i="1"/>
  <c r="F22" i="1" s="1"/>
  <c r="G22" i="1"/>
  <c r="H22" i="1" s="1"/>
  <c r="I22" i="1"/>
  <c r="J22" i="1"/>
  <c r="K22" i="1"/>
  <c r="L22" i="1"/>
  <c r="M22" i="1" s="1"/>
  <c r="B23" i="1"/>
  <c r="C23" i="1" s="1"/>
  <c r="AR23" i="1" s="1"/>
  <c r="D23" i="1"/>
  <c r="E23" i="1"/>
  <c r="F23" i="1" s="1"/>
  <c r="G23" i="1"/>
  <c r="H23" i="1" s="1"/>
  <c r="I23" i="1"/>
  <c r="J23" i="1"/>
  <c r="K23" i="1"/>
  <c r="R23" i="1" s="1"/>
  <c r="L23" i="1"/>
  <c r="M23" i="1" s="1"/>
  <c r="B24" i="1"/>
  <c r="C24" i="1" s="1"/>
  <c r="D24" i="1"/>
  <c r="E24" i="1"/>
  <c r="F24" i="1" s="1"/>
  <c r="G24" i="1"/>
  <c r="H24" i="1" s="1"/>
  <c r="I24" i="1"/>
  <c r="J24" i="1"/>
  <c r="K24" i="1"/>
  <c r="N24" i="1" s="1"/>
  <c r="L24" i="1"/>
  <c r="M24" i="1" s="1"/>
  <c r="B25" i="1"/>
  <c r="C25" i="1" s="1"/>
  <c r="D25" i="1"/>
  <c r="E25" i="1"/>
  <c r="F25" i="1" s="1"/>
  <c r="G25" i="1"/>
  <c r="H25" i="1" s="1"/>
  <c r="I25" i="1"/>
  <c r="J25" i="1"/>
  <c r="K25" i="1"/>
  <c r="L25" i="1"/>
  <c r="M25" i="1" s="1"/>
  <c r="B26" i="1"/>
  <c r="C26" i="1" s="1"/>
  <c r="D26" i="1"/>
  <c r="E26" i="1"/>
  <c r="F26" i="1" s="1"/>
  <c r="G26" i="1"/>
  <c r="H26" i="1" s="1"/>
  <c r="I26" i="1"/>
  <c r="J26" i="1"/>
  <c r="K26" i="1"/>
  <c r="L26" i="1"/>
  <c r="M26" i="1" s="1"/>
  <c r="B27" i="1"/>
  <c r="C27" i="1" s="1"/>
  <c r="AR27" i="1" s="1"/>
  <c r="D27" i="1"/>
  <c r="E27" i="1"/>
  <c r="F27" i="1" s="1"/>
  <c r="G27" i="1"/>
  <c r="H27" i="1" s="1"/>
  <c r="I27" i="1"/>
  <c r="J27" i="1"/>
  <c r="K27" i="1"/>
  <c r="R27" i="1" s="1"/>
  <c r="L27" i="1"/>
  <c r="M27" i="1" s="1"/>
  <c r="B28" i="1"/>
  <c r="C28" i="1" s="1"/>
  <c r="D28" i="1"/>
  <c r="E28" i="1"/>
  <c r="F28" i="1" s="1"/>
  <c r="G28" i="1"/>
  <c r="H28" i="1" s="1"/>
  <c r="I28" i="1"/>
  <c r="J28" i="1"/>
  <c r="K28" i="1"/>
  <c r="L28" i="1"/>
  <c r="M28" i="1" s="1"/>
  <c r="B29" i="1"/>
  <c r="C29" i="1" s="1"/>
  <c r="D29" i="1"/>
  <c r="E29" i="1"/>
  <c r="F29" i="1" s="1"/>
  <c r="G29" i="1"/>
  <c r="H29" i="1" s="1"/>
  <c r="I29" i="1"/>
  <c r="J29" i="1"/>
  <c r="K29" i="1"/>
  <c r="L29" i="1"/>
  <c r="M29" i="1" s="1"/>
  <c r="B30" i="1"/>
  <c r="C30" i="1" s="1"/>
  <c r="D30" i="1"/>
  <c r="E30" i="1"/>
  <c r="F30" i="1" s="1"/>
  <c r="G30" i="1"/>
  <c r="H30" i="1" s="1"/>
  <c r="I30" i="1"/>
  <c r="J30" i="1"/>
  <c r="K30" i="1"/>
  <c r="L30" i="1"/>
  <c r="M30" i="1" s="1"/>
  <c r="B31" i="1"/>
  <c r="C31" i="1" s="1"/>
  <c r="AR31" i="1" s="1"/>
  <c r="D31" i="1"/>
  <c r="E31" i="1"/>
  <c r="F31" i="1" s="1"/>
  <c r="G31" i="1"/>
  <c r="H31" i="1" s="1"/>
  <c r="I31" i="1"/>
  <c r="J31" i="1"/>
  <c r="K31" i="1"/>
  <c r="N31" i="1" s="1"/>
  <c r="L31" i="1"/>
  <c r="M31" i="1" s="1"/>
  <c r="B32" i="1"/>
  <c r="C32" i="1" s="1"/>
  <c r="D32" i="1"/>
  <c r="E32" i="1"/>
  <c r="F32" i="1" s="1"/>
  <c r="G32" i="1"/>
  <c r="H32" i="1" s="1"/>
  <c r="I32" i="1"/>
  <c r="J32" i="1"/>
  <c r="K32" i="1"/>
  <c r="L32" i="1"/>
  <c r="M32" i="1" s="1"/>
  <c r="B33" i="1"/>
  <c r="C33" i="1" s="1"/>
  <c r="D33" i="1"/>
  <c r="E33" i="1"/>
  <c r="F33" i="1" s="1"/>
  <c r="G33" i="1"/>
  <c r="H33" i="1" s="1"/>
  <c r="I33" i="1"/>
  <c r="J33" i="1"/>
  <c r="K33" i="1"/>
  <c r="L33" i="1"/>
  <c r="M33" i="1" s="1"/>
  <c r="B34" i="1"/>
  <c r="C34" i="1" s="1"/>
  <c r="D34" i="1"/>
  <c r="E34" i="1"/>
  <c r="F34" i="1" s="1"/>
  <c r="G34" i="1"/>
  <c r="H34" i="1" s="1"/>
  <c r="I34" i="1"/>
  <c r="J34" i="1"/>
  <c r="K34" i="1"/>
  <c r="L34" i="1"/>
  <c r="M34" i="1" s="1"/>
  <c r="B35" i="1"/>
  <c r="C35" i="1" s="1"/>
  <c r="AR35" i="1" s="1"/>
  <c r="D35" i="1"/>
  <c r="E35" i="1"/>
  <c r="F35" i="1" s="1"/>
  <c r="G35" i="1"/>
  <c r="H35" i="1" s="1"/>
  <c r="I35" i="1"/>
  <c r="J35" i="1"/>
  <c r="K35" i="1"/>
  <c r="N35" i="1" s="1"/>
  <c r="L35" i="1"/>
  <c r="M35" i="1" s="1"/>
  <c r="B36" i="1"/>
  <c r="C36" i="1" s="1"/>
  <c r="D36" i="1"/>
  <c r="E36" i="1"/>
  <c r="F36" i="1" s="1"/>
  <c r="G36" i="1"/>
  <c r="H36" i="1" s="1"/>
  <c r="I36" i="1"/>
  <c r="J36" i="1"/>
  <c r="K36" i="1"/>
  <c r="N36" i="1" s="1"/>
  <c r="L36" i="1"/>
  <c r="M36" i="1" s="1"/>
  <c r="B37" i="1"/>
  <c r="C37" i="1" s="1"/>
  <c r="D37" i="1"/>
  <c r="E37" i="1"/>
  <c r="F37" i="1" s="1"/>
  <c r="G37" i="1"/>
  <c r="H37" i="1" s="1"/>
  <c r="I37" i="1"/>
  <c r="J37" i="1"/>
  <c r="K37" i="1"/>
  <c r="L37" i="1"/>
  <c r="M37" i="1" s="1"/>
  <c r="B38" i="1"/>
  <c r="C38" i="1" s="1"/>
  <c r="D38" i="1"/>
  <c r="E38" i="1"/>
  <c r="F38" i="1" s="1"/>
  <c r="G38" i="1"/>
  <c r="H38" i="1" s="1"/>
  <c r="I38" i="1"/>
  <c r="J38" i="1"/>
  <c r="K38" i="1"/>
  <c r="L38" i="1"/>
  <c r="M38" i="1" s="1"/>
  <c r="B39" i="1"/>
  <c r="C39" i="1" s="1"/>
  <c r="AR39" i="1" s="1"/>
  <c r="D39" i="1"/>
  <c r="E39" i="1"/>
  <c r="F39" i="1" s="1"/>
  <c r="G39" i="1"/>
  <c r="H39" i="1" s="1"/>
  <c r="I39" i="1"/>
  <c r="J39" i="1"/>
  <c r="K39" i="1"/>
  <c r="N39" i="1" s="1"/>
  <c r="L39" i="1"/>
  <c r="M39" i="1" s="1"/>
  <c r="B40" i="1"/>
  <c r="C40" i="1" s="1"/>
  <c r="D40" i="1"/>
  <c r="E40" i="1"/>
  <c r="F40" i="1" s="1"/>
  <c r="G40" i="1"/>
  <c r="H40" i="1" s="1"/>
  <c r="I40" i="1"/>
  <c r="J40" i="1"/>
  <c r="K40" i="1"/>
  <c r="L40" i="1"/>
  <c r="M40" i="1" s="1"/>
  <c r="B41" i="1"/>
  <c r="C41" i="1" s="1"/>
  <c r="D41" i="1"/>
  <c r="E41" i="1"/>
  <c r="F41" i="1" s="1"/>
  <c r="G41" i="1"/>
  <c r="H41" i="1" s="1"/>
  <c r="I41" i="1"/>
  <c r="J41" i="1"/>
  <c r="K41" i="1"/>
  <c r="L41" i="1"/>
  <c r="M41" i="1" s="1"/>
  <c r="B42" i="1"/>
  <c r="C42" i="1" s="1"/>
  <c r="D42" i="1"/>
  <c r="E42" i="1"/>
  <c r="F42" i="1" s="1"/>
  <c r="G42" i="1"/>
  <c r="H42" i="1" s="1"/>
  <c r="I42" i="1"/>
  <c r="J42" i="1"/>
  <c r="K42" i="1"/>
  <c r="S42" i="1" s="1"/>
  <c r="L42" i="1"/>
  <c r="M42" i="1" s="1"/>
  <c r="B43" i="1"/>
  <c r="C43" i="1" s="1"/>
  <c r="AR43" i="1" s="1"/>
  <c r="D43" i="1"/>
  <c r="E43" i="1"/>
  <c r="F43" i="1" s="1"/>
  <c r="G43" i="1"/>
  <c r="H43" i="1" s="1"/>
  <c r="I43" i="1"/>
  <c r="J43" i="1"/>
  <c r="K43" i="1"/>
  <c r="N43" i="1" s="1"/>
  <c r="L43" i="1"/>
  <c r="M43" i="1" s="1"/>
  <c r="B44" i="1"/>
  <c r="C44" i="1" s="1"/>
  <c r="D44" i="1"/>
  <c r="E44" i="1"/>
  <c r="F44" i="1" s="1"/>
  <c r="G44" i="1"/>
  <c r="H44" i="1" s="1"/>
  <c r="I44" i="1"/>
  <c r="J44" i="1"/>
  <c r="K44" i="1"/>
  <c r="S44" i="1" s="1"/>
  <c r="L44" i="1"/>
  <c r="M44" i="1" s="1"/>
  <c r="B45" i="1"/>
  <c r="C45" i="1" s="1"/>
  <c r="D45" i="1"/>
  <c r="E45" i="1"/>
  <c r="F45" i="1" s="1"/>
  <c r="G45" i="1"/>
  <c r="H45" i="1" s="1"/>
  <c r="I45" i="1"/>
  <c r="J45" i="1"/>
  <c r="K45" i="1"/>
  <c r="N45" i="1" s="1"/>
  <c r="L45" i="1"/>
  <c r="M45" i="1" s="1"/>
  <c r="B46" i="1"/>
  <c r="C46" i="1" s="1"/>
  <c r="D46" i="1"/>
  <c r="E46" i="1"/>
  <c r="F46" i="1" s="1"/>
  <c r="G46" i="1"/>
  <c r="H46" i="1" s="1"/>
  <c r="I46" i="1"/>
  <c r="J46" i="1"/>
  <c r="K46" i="1"/>
  <c r="L46" i="1"/>
  <c r="M46" i="1" s="1"/>
  <c r="B47" i="1"/>
  <c r="C47" i="1" s="1"/>
  <c r="AR47" i="1" s="1"/>
  <c r="D47" i="1"/>
  <c r="E47" i="1"/>
  <c r="F47" i="1" s="1"/>
  <c r="G47" i="1"/>
  <c r="H47" i="1" s="1"/>
  <c r="I47" i="1"/>
  <c r="J47" i="1"/>
  <c r="K47" i="1"/>
  <c r="N47" i="1" s="1"/>
  <c r="L47" i="1"/>
  <c r="M47" i="1" s="1"/>
  <c r="B48" i="1"/>
  <c r="C48" i="1" s="1"/>
  <c r="D48" i="1"/>
  <c r="E48" i="1"/>
  <c r="F48" i="1" s="1"/>
  <c r="G48" i="1"/>
  <c r="H48" i="1" s="1"/>
  <c r="I48" i="1"/>
  <c r="J48" i="1"/>
  <c r="K48" i="1"/>
  <c r="S48" i="1" s="1"/>
  <c r="L48" i="1"/>
  <c r="M48" i="1" s="1"/>
  <c r="B49" i="1"/>
  <c r="C49" i="1" s="1"/>
  <c r="D49" i="1"/>
  <c r="E49" i="1"/>
  <c r="F49" i="1" s="1"/>
  <c r="G49" i="1"/>
  <c r="H49" i="1" s="1"/>
  <c r="I49" i="1"/>
  <c r="J49" i="1"/>
  <c r="K49" i="1"/>
  <c r="R49" i="1" s="1"/>
  <c r="L49" i="1"/>
  <c r="M49" i="1" s="1"/>
  <c r="B50" i="1"/>
  <c r="C50" i="1" s="1"/>
  <c r="D50" i="1"/>
  <c r="E50" i="1"/>
  <c r="F50" i="1" s="1"/>
  <c r="G50" i="1"/>
  <c r="H50" i="1" s="1"/>
  <c r="I50" i="1"/>
  <c r="J50" i="1"/>
  <c r="K50" i="1"/>
  <c r="L50" i="1"/>
  <c r="M50" i="1" s="1"/>
  <c r="B51" i="1"/>
  <c r="C51" i="1" s="1"/>
  <c r="AR51" i="1" s="1"/>
  <c r="D51" i="1"/>
  <c r="E51" i="1"/>
  <c r="F51" i="1" s="1"/>
  <c r="G51" i="1"/>
  <c r="H51" i="1" s="1"/>
  <c r="I51" i="1"/>
  <c r="J51" i="1"/>
  <c r="K51" i="1"/>
  <c r="L51" i="1"/>
  <c r="M51" i="1" s="1"/>
  <c r="B52" i="1"/>
  <c r="C52" i="1" s="1"/>
  <c r="D52" i="1"/>
  <c r="E52" i="1"/>
  <c r="F52" i="1" s="1"/>
  <c r="G52" i="1"/>
  <c r="H52" i="1" s="1"/>
  <c r="I52" i="1"/>
  <c r="J52" i="1"/>
  <c r="K52" i="1"/>
  <c r="S52" i="1" s="1"/>
  <c r="L52" i="1"/>
  <c r="M52" i="1" s="1"/>
  <c r="B53" i="1"/>
  <c r="C53" i="1" s="1"/>
  <c r="D53" i="1"/>
  <c r="E53" i="1"/>
  <c r="F53" i="1" s="1"/>
  <c r="G53" i="1"/>
  <c r="H53" i="1" s="1"/>
  <c r="I53" i="1"/>
  <c r="J53" i="1"/>
  <c r="K53" i="1"/>
  <c r="R53" i="1" s="1"/>
  <c r="L53" i="1"/>
  <c r="M53" i="1" s="1"/>
  <c r="B54" i="1"/>
  <c r="C54" i="1" s="1"/>
  <c r="D54" i="1"/>
  <c r="E54" i="1"/>
  <c r="F54" i="1" s="1"/>
  <c r="G54" i="1"/>
  <c r="H54" i="1" s="1"/>
  <c r="I54" i="1"/>
  <c r="J54" i="1"/>
  <c r="K54" i="1"/>
  <c r="L54" i="1"/>
  <c r="M54" i="1" s="1"/>
  <c r="B55" i="1"/>
  <c r="C55" i="1" s="1"/>
  <c r="AR55" i="1" s="1"/>
  <c r="D55" i="1"/>
  <c r="E55" i="1"/>
  <c r="F55" i="1" s="1"/>
  <c r="G55" i="1"/>
  <c r="H55" i="1" s="1"/>
  <c r="I55" i="1"/>
  <c r="J55" i="1"/>
  <c r="K55" i="1"/>
  <c r="R55" i="1" s="1"/>
  <c r="L55" i="1"/>
  <c r="M55" i="1" s="1"/>
  <c r="B56" i="1"/>
  <c r="C56" i="1" s="1"/>
  <c r="D56" i="1"/>
  <c r="E56" i="1"/>
  <c r="F56" i="1" s="1"/>
  <c r="G56" i="1"/>
  <c r="H56" i="1" s="1"/>
  <c r="I56" i="1"/>
  <c r="J56" i="1"/>
  <c r="K56" i="1"/>
  <c r="S56" i="1" s="1"/>
  <c r="L56" i="1"/>
  <c r="M56" i="1" s="1"/>
  <c r="B57" i="1"/>
  <c r="C57" i="1" s="1"/>
  <c r="D57" i="1"/>
  <c r="E57" i="1"/>
  <c r="F57" i="1" s="1"/>
  <c r="G57" i="1"/>
  <c r="H57" i="1" s="1"/>
  <c r="I57" i="1"/>
  <c r="J57" i="1"/>
  <c r="K57" i="1"/>
  <c r="R57" i="1" s="1"/>
  <c r="L57" i="1"/>
  <c r="M57" i="1" s="1"/>
  <c r="B58" i="1"/>
  <c r="C58" i="1" s="1"/>
  <c r="D58" i="1"/>
  <c r="E58" i="1"/>
  <c r="F58" i="1" s="1"/>
  <c r="G58" i="1"/>
  <c r="H58" i="1" s="1"/>
  <c r="I58" i="1"/>
  <c r="J58" i="1"/>
  <c r="K58" i="1"/>
  <c r="L58" i="1"/>
  <c r="M58" i="1" s="1"/>
  <c r="B59" i="1"/>
  <c r="C59" i="1" s="1"/>
  <c r="AR59" i="1" s="1"/>
  <c r="D59" i="1"/>
  <c r="E59" i="1"/>
  <c r="F59" i="1" s="1"/>
  <c r="G59" i="1"/>
  <c r="H59" i="1" s="1"/>
  <c r="I59" i="1"/>
  <c r="J59" i="1"/>
  <c r="K59" i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S60" i="1" s="1"/>
  <c r="L60" i="1"/>
  <c r="M60" i="1" s="1"/>
  <c r="B61" i="1"/>
  <c r="C61" i="1" s="1"/>
  <c r="D61" i="1"/>
  <c r="E61" i="1"/>
  <c r="F61" i="1" s="1"/>
  <c r="G61" i="1"/>
  <c r="H61" i="1" s="1"/>
  <c r="I61" i="1"/>
  <c r="J61" i="1"/>
  <c r="K61" i="1"/>
  <c r="R61" i="1" s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L62" i="1"/>
  <c r="M62" i="1" s="1"/>
  <c r="B63" i="1"/>
  <c r="C63" i="1" s="1"/>
  <c r="AR63" i="1" s="1"/>
  <c r="D63" i="1"/>
  <c r="E63" i="1"/>
  <c r="F63" i="1" s="1"/>
  <c r="G63" i="1"/>
  <c r="H63" i="1" s="1"/>
  <c r="I63" i="1"/>
  <c r="J63" i="1"/>
  <c r="K63" i="1"/>
  <c r="R63" i="1" s="1"/>
  <c r="L63" i="1"/>
  <c r="M63" i="1" s="1"/>
  <c r="B64" i="1"/>
  <c r="C64" i="1" s="1"/>
  <c r="D64" i="1"/>
  <c r="E64" i="1"/>
  <c r="F64" i="1" s="1"/>
  <c r="G64" i="1"/>
  <c r="H64" i="1" s="1"/>
  <c r="I64" i="1"/>
  <c r="J64" i="1"/>
  <c r="K64" i="1"/>
  <c r="S64" i="1" s="1"/>
  <c r="L64" i="1"/>
  <c r="M64" i="1" s="1"/>
  <c r="B65" i="1"/>
  <c r="C65" i="1" s="1"/>
  <c r="D65" i="1"/>
  <c r="E65" i="1"/>
  <c r="F65" i="1" s="1"/>
  <c r="G65" i="1"/>
  <c r="H65" i="1" s="1"/>
  <c r="I65" i="1"/>
  <c r="J65" i="1"/>
  <c r="K65" i="1"/>
  <c r="R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L66" i="1"/>
  <c r="M66" i="1" s="1"/>
  <c r="B67" i="1"/>
  <c r="C67" i="1" s="1"/>
  <c r="AR67" i="1" s="1"/>
  <c r="D67" i="1"/>
  <c r="E67" i="1"/>
  <c r="F67" i="1" s="1"/>
  <c r="G67" i="1"/>
  <c r="H67" i="1" s="1"/>
  <c r="I67" i="1"/>
  <c r="J67" i="1"/>
  <c r="K67" i="1"/>
  <c r="N67" i="1" s="1"/>
  <c r="L67" i="1"/>
  <c r="M67" i="1" s="1"/>
  <c r="B68" i="1"/>
  <c r="C68" i="1" s="1"/>
  <c r="D68" i="1"/>
  <c r="E68" i="1"/>
  <c r="F68" i="1" s="1"/>
  <c r="G68" i="1"/>
  <c r="H68" i="1" s="1"/>
  <c r="I68" i="1"/>
  <c r="J68" i="1"/>
  <c r="K68" i="1"/>
  <c r="L68" i="1"/>
  <c r="M68" i="1" s="1"/>
  <c r="B69" i="1"/>
  <c r="C69" i="1" s="1"/>
  <c r="D69" i="1"/>
  <c r="E69" i="1"/>
  <c r="F69" i="1" s="1"/>
  <c r="G69" i="1"/>
  <c r="H69" i="1" s="1"/>
  <c r="I69" i="1"/>
  <c r="J69" i="1"/>
  <c r="K69" i="1"/>
  <c r="S69" i="1" s="1"/>
  <c r="L69" i="1"/>
  <c r="M69" i="1" s="1"/>
  <c r="B70" i="1"/>
  <c r="C70" i="1" s="1"/>
  <c r="D70" i="1"/>
  <c r="E70" i="1"/>
  <c r="F70" i="1" s="1"/>
  <c r="G70" i="1"/>
  <c r="H70" i="1" s="1"/>
  <c r="I70" i="1"/>
  <c r="J70" i="1"/>
  <c r="K70" i="1"/>
  <c r="L70" i="1"/>
  <c r="M70" i="1" s="1"/>
  <c r="B71" i="1"/>
  <c r="C71" i="1" s="1"/>
  <c r="AR71" i="1" s="1"/>
  <c r="D71" i="1"/>
  <c r="E71" i="1"/>
  <c r="F71" i="1" s="1"/>
  <c r="G71" i="1"/>
  <c r="H71" i="1" s="1"/>
  <c r="I71" i="1"/>
  <c r="J71" i="1"/>
  <c r="K71" i="1"/>
  <c r="N71" i="1" s="1"/>
  <c r="L71" i="1"/>
  <c r="M71" i="1" s="1"/>
  <c r="B72" i="1"/>
  <c r="C72" i="1" s="1"/>
  <c r="D72" i="1"/>
  <c r="E72" i="1"/>
  <c r="F72" i="1" s="1"/>
  <c r="G72" i="1"/>
  <c r="H72" i="1" s="1"/>
  <c r="I72" i="1"/>
  <c r="J72" i="1"/>
  <c r="K72" i="1"/>
  <c r="L72" i="1"/>
  <c r="M72" i="1" s="1"/>
  <c r="B73" i="1"/>
  <c r="C73" i="1" s="1"/>
  <c r="D73" i="1"/>
  <c r="E73" i="1"/>
  <c r="F73" i="1" s="1"/>
  <c r="G73" i="1"/>
  <c r="H73" i="1" s="1"/>
  <c r="I73" i="1"/>
  <c r="J73" i="1"/>
  <c r="K73" i="1"/>
  <c r="L73" i="1"/>
  <c r="M73" i="1" s="1"/>
  <c r="B74" i="1"/>
  <c r="C74" i="1" s="1"/>
  <c r="AS74" i="1" s="1"/>
  <c r="D74" i="1"/>
  <c r="E74" i="1"/>
  <c r="F74" i="1" s="1"/>
  <c r="G74" i="1"/>
  <c r="H74" i="1" s="1"/>
  <c r="I74" i="1"/>
  <c r="J74" i="1"/>
  <c r="K74" i="1"/>
  <c r="S74" i="1" s="1"/>
  <c r="L74" i="1"/>
  <c r="M74" i="1" s="1"/>
  <c r="B75" i="1"/>
  <c r="C75" i="1" s="1"/>
  <c r="AR75" i="1" s="1"/>
  <c r="D75" i="1"/>
  <c r="E75" i="1"/>
  <c r="F75" i="1" s="1"/>
  <c r="G75" i="1"/>
  <c r="H75" i="1" s="1"/>
  <c r="I75" i="1"/>
  <c r="J75" i="1"/>
  <c r="K75" i="1"/>
  <c r="S75" i="1" s="1"/>
  <c r="L75" i="1"/>
  <c r="M75" i="1" s="1"/>
  <c r="B76" i="1"/>
  <c r="C76" i="1" s="1"/>
  <c r="D76" i="1"/>
  <c r="E76" i="1"/>
  <c r="F76" i="1" s="1"/>
  <c r="G76" i="1"/>
  <c r="H76" i="1" s="1"/>
  <c r="I76" i="1"/>
  <c r="J76" i="1"/>
  <c r="K76" i="1"/>
  <c r="S76" i="1" s="1"/>
  <c r="L76" i="1"/>
  <c r="M76" i="1" s="1"/>
  <c r="B77" i="1"/>
  <c r="C77" i="1" s="1"/>
  <c r="D77" i="1"/>
  <c r="E77" i="1"/>
  <c r="F77" i="1" s="1"/>
  <c r="G77" i="1"/>
  <c r="H77" i="1" s="1"/>
  <c r="I77" i="1"/>
  <c r="J77" i="1"/>
  <c r="K77" i="1"/>
  <c r="L77" i="1"/>
  <c r="M77" i="1" s="1"/>
  <c r="B78" i="1"/>
  <c r="C78" i="1" s="1"/>
  <c r="D78" i="1"/>
  <c r="E78" i="1"/>
  <c r="F78" i="1" s="1"/>
  <c r="G78" i="1"/>
  <c r="H78" i="1" s="1"/>
  <c r="I78" i="1"/>
  <c r="J78" i="1"/>
  <c r="K78" i="1"/>
  <c r="S78" i="1" s="1"/>
  <c r="L78" i="1"/>
  <c r="M78" i="1" s="1"/>
  <c r="B79" i="1"/>
  <c r="C79" i="1" s="1"/>
  <c r="AR79" i="1" s="1"/>
  <c r="D79" i="1"/>
  <c r="E79" i="1"/>
  <c r="F79" i="1" s="1"/>
  <c r="G79" i="1"/>
  <c r="H79" i="1" s="1"/>
  <c r="I79" i="1"/>
  <c r="J79" i="1"/>
  <c r="K79" i="1"/>
  <c r="S79" i="1" s="1"/>
  <c r="L79" i="1"/>
  <c r="M79" i="1" s="1"/>
  <c r="B80" i="1"/>
  <c r="C80" i="1" s="1"/>
  <c r="D80" i="1"/>
  <c r="E80" i="1"/>
  <c r="F80" i="1" s="1"/>
  <c r="G80" i="1"/>
  <c r="H80" i="1" s="1"/>
  <c r="I80" i="1"/>
  <c r="J80" i="1"/>
  <c r="K80" i="1"/>
  <c r="L80" i="1"/>
  <c r="M80" i="1" s="1"/>
  <c r="B81" i="1"/>
  <c r="C81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L82" i="1"/>
  <c r="M82" i="1" s="1"/>
  <c r="B83" i="1"/>
  <c r="C83" i="1" s="1"/>
  <c r="AR83" i="1" s="1"/>
  <c r="D83" i="1"/>
  <c r="E83" i="1"/>
  <c r="F83" i="1" s="1"/>
  <c r="G83" i="1"/>
  <c r="H83" i="1" s="1"/>
  <c r="I83" i="1"/>
  <c r="J83" i="1"/>
  <c r="K83" i="1"/>
  <c r="S83" i="1" s="1"/>
  <c r="L83" i="1"/>
  <c r="M83" i="1" s="1"/>
  <c r="B84" i="1"/>
  <c r="C84" i="1" s="1"/>
  <c r="D84" i="1"/>
  <c r="E84" i="1"/>
  <c r="F84" i="1" s="1"/>
  <c r="G84" i="1"/>
  <c r="H84" i="1" s="1"/>
  <c r="I84" i="1"/>
  <c r="J84" i="1"/>
  <c r="K84" i="1"/>
  <c r="L84" i="1"/>
  <c r="M84" i="1" s="1"/>
  <c r="B85" i="1"/>
  <c r="C85" i="1" s="1"/>
  <c r="D85" i="1"/>
  <c r="E85" i="1"/>
  <c r="F85" i="1" s="1"/>
  <c r="G85" i="1"/>
  <c r="H85" i="1" s="1"/>
  <c r="I85" i="1"/>
  <c r="J85" i="1"/>
  <c r="K85" i="1"/>
  <c r="L85" i="1"/>
  <c r="M85" i="1" s="1"/>
  <c r="B86" i="1"/>
  <c r="C86" i="1" s="1"/>
  <c r="D86" i="1"/>
  <c r="E86" i="1"/>
  <c r="F86" i="1" s="1"/>
  <c r="G86" i="1"/>
  <c r="H86" i="1" s="1"/>
  <c r="I86" i="1"/>
  <c r="J86" i="1"/>
  <c r="K86" i="1"/>
  <c r="N86" i="1" s="1"/>
  <c r="L86" i="1"/>
  <c r="M86" i="1" s="1"/>
  <c r="B87" i="1"/>
  <c r="C87" i="1" s="1"/>
  <c r="AR87" i="1" s="1"/>
  <c r="D87" i="1"/>
  <c r="E87" i="1"/>
  <c r="F87" i="1" s="1"/>
  <c r="G87" i="1"/>
  <c r="H87" i="1" s="1"/>
  <c r="I87" i="1"/>
  <c r="J87" i="1"/>
  <c r="K87" i="1"/>
  <c r="L87" i="1"/>
  <c r="M87" i="1" s="1"/>
  <c r="B88" i="1"/>
  <c r="C88" i="1" s="1"/>
  <c r="D88" i="1"/>
  <c r="E88" i="1"/>
  <c r="F88" i="1" s="1"/>
  <c r="G88" i="1"/>
  <c r="H88" i="1" s="1"/>
  <c r="I88" i="1"/>
  <c r="J88" i="1"/>
  <c r="K88" i="1"/>
  <c r="N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S90" i="1" s="1"/>
  <c r="L90" i="1"/>
  <c r="M90" i="1" s="1"/>
  <c r="B91" i="1"/>
  <c r="C91" i="1" s="1"/>
  <c r="AR91" i="1" s="1"/>
  <c r="D91" i="1"/>
  <c r="E91" i="1"/>
  <c r="F91" i="1" s="1"/>
  <c r="G91" i="1"/>
  <c r="H91" i="1" s="1"/>
  <c r="I91" i="1"/>
  <c r="J91" i="1"/>
  <c r="K91" i="1"/>
  <c r="N91" i="1" s="1"/>
  <c r="L91" i="1"/>
  <c r="M91" i="1" s="1"/>
  <c r="B92" i="1"/>
  <c r="C92" i="1" s="1"/>
  <c r="D92" i="1"/>
  <c r="E92" i="1"/>
  <c r="F92" i="1" s="1"/>
  <c r="G92" i="1"/>
  <c r="H92" i="1" s="1"/>
  <c r="I92" i="1"/>
  <c r="J92" i="1"/>
  <c r="K92" i="1"/>
  <c r="N92" i="1" s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N93" i="1" s="1"/>
  <c r="L93" i="1"/>
  <c r="M93" i="1" s="1"/>
  <c r="B94" i="1"/>
  <c r="C94" i="1" s="1"/>
  <c r="D94" i="1"/>
  <c r="E94" i="1"/>
  <c r="F94" i="1" s="1"/>
  <c r="G94" i="1"/>
  <c r="H94" i="1" s="1"/>
  <c r="I94" i="1"/>
  <c r="J94" i="1"/>
  <c r="K94" i="1"/>
  <c r="L94" i="1"/>
  <c r="M94" i="1" s="1"/>
  <c r="B95" i="1"/>
  <c r="C95" i="1" s="1"/>
  <c r="AR95" i="1" s="1"/>
  <c r="D95" i="1"/>
  <c r="E95" i="1"/>
  <c r="F95" i="1" s="1"/>
  <c r="G95" i="1"/>
  <c r="H95" i="1" s="1"/>
  <c r="I95" i="1"/>
  <c r="J95" i="1"/>
  <c r="K95" i="1"/>
  <c r="R95" i="1" s="1"/>
  <c r="L95" i="1"/>
  <c r="M95" i="1" s="1"/>
  <c r="B96" i="1"/>
  <c r="C96" i="1" s="1"/>
  <c r="D96" i="1"/>
  <c r="E96" i="1"/>
  <c r="F96" i="1" s="1"/>
  <c r="G96" i="1"/>
  <c r="H96" i="1" s="1"/>
  <c r="I96" i="1"/>
  <c r="J96" i="1"/>
  <c r="K96" i="1"/>
  <c r="S96" i="1" s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N97" i="1" s="1"/>
  <c r="L97" i="1"/>
  <c r="M97" i="1" s="1"/>
  <c r="B98" i="1"/>
  <c r="C98" i="1" s="1"/>
  <c r="D98" i="1"/>
  <c r="E98" i="1"/>
  <c r="F98" i="1" s="1"/>
  <c r="G98" i="1"/>
  <c r="H98" i="1" s="1"/>
  <c r="I98" i="1"/>
  <c r="J98" i="1"/>
  <c r="K98" i="1"/>
  <c r="S98" i="1" s="1"/>
  <c r="L98" i="1"/>
  <c r="M98" i="1" s="1"/>
  <c r="B99" i="1"/>
  <c r="C99" i="1" s="1"/>
  <c r="AR99" i="1" s="1"/>
  <c r="D99" i="1"/>
  <c r="E99" i="1"/>
  <c r="F99" i="1" s="1"/>
  <c r="G99" i="1"/>
  <c r="H99" i="1" s="1"/>
  <c r="I99" i="1"/>
  <c r="J99" i="1"/>
  <c r="K99" i="1"/>
  <c r="N99" i="1" s="1"/>
  <c r="L99" i="1"/>
  <c r="M99" i="1" s="1"/>
  <c r="B100" i="1"/>
  <c r="C100" i="1" s="1"/>
  <c r="D100" i="1"/>
  <c r="E100" i="1"/>
  <c r="F100" i="1" s="1"/>
  <c r="G100" i="1"/>
  <c r="H100" i="1" s="1"/>
  <c r="I100" i="1"/>
  <c r="J100" i="1"/>
  <c r="K100" i="1"/>
  <c r="L100" i="1"/>
  <c r="M100" i="1" s="1"/>
  <c r="B101" i="1"/>
  <c r="C101" i="1" s="1"/>
  <c r="D101" i="1"/>
  <c r="E101" i="1"/>
  <c r="F101" i="1" s="1"/>
  <c r="G101" i="1"/>
  <c r="H101" i="1" s="1"/>
  <c r="I101" i="1"/>
  <c r="J101" i="1"/>
  <c r="K101" i="1"/>
  <c r="L101" i="1"/>
  <c r="M101" i="1" s="1"/>
  <c r="B102" i="1"/>
  <c r="C102" i="1" s="1"/>
  <c r="D102" i="1"/>
  <c r="E102" i="1"/>
  <c r="F102" i="1" s="1"/>
  <c r="G102" i="1"/>
  <c r="H102" i="1" s="1"/>
  <c r="I102" i="1"/>
  <c r="J102" i="1"/>
  <c r="K102" i="1"/>
  <c r="S102" i="1" s="1"/>
  <c r="L102" i="1"/>
  <c r="M102" i="1" s="1"/>
  <c r="B103" i="1"/>
  <c r="C103" i="1" s="1"/>
  <c r="AR103" i="1" s="1"/>
  <c r="D103" i="1"/>
  <c r="E103" i="1"/>
  <c r="F103" i="1" s="1"/>
  <c r="G103" i="1"/>
  <c r="H103" i="1" s="1"/>
  <c r="I103" i="1"/>
  <c r="J103" i="1"/>
  <c r="K103" i="1"/>
  <c r="R103" i="1" s="1"/>
  <c r="L103" i="1"/>
  <c r="M103" i="1" s="1"/>
  <c r="B104" i="1"/>
  <c r="C104" i="1" s="1"/>
  <c r="D104" i="1"/>
  <c r="E104" i="1"/>
  <c r="F104" i="1" s="1"/>
  <c r="G104" i="1"/>
  <c r="H104" i="1" s="1"/>
  <c r="I104" i="1"/>
  <c r="J104" i="1"/>
  <c r="K104" i="1"/>
  <c r="N104" i="1" s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L105" i="1"/>
  <c r="M105" i="1" s="1"/>
  <c r="B106" i="1"/>
  <c r="C106" i="1" s="1"/>
  <c r="D106" i="1"/>
  <c r="E106" i="1"/>
  <c r="F106" i="1" s="1"/>
  <c r="G106" i="1"/>
  <c r="H106" i="1" s="1"/>
  <c r="I106" i="1"/>
  <c r="J106" i="1"/>
  <c r="K106" i="1"/>
  <c r="S106" i="1" s="1"/>
  <c r="L106" i="1"/>
  <c r="M106" i="1" s="1"/>
  <c r="B107" i="1"/>
  <c r="C107" i="1" s="1"/>
  <c r="AR107" i="1" s="1"/>
  <c r="D107" i="1"/>
  <c r="E107" i="1"/>
  <c r="F107" i="1" s="1"/>
  <c r="G107" i="1"/>
  <c r="H107" i="1" s="1"/>
  <c r="I107" i="1"/>
  <c r="J107" i="1"/>
  <c r="K107" i="1"/>
  <c r="L107" i="1"/>
  <c r="M107" i="1" s="1"/>
  <c r="B108" i="1"/>
  <c r="C108" i="1" s="1"/>
  <c r="D108" i="1"/>
  <c r="E108" i="1"/>
  <c r="F108" i="1" s="1"/>
  <c r="G108" i="1"/>
  <c r="H108" i="1" s="1"/>
  <c r="I108" i="1"/>
  <c r="J108" i="1"/>
  <c r="K108" i="1"/>
  <c r="L108" i="1"/>
  <c r="M108" i="1" s="1"/>
  <c r="B109" i="1"/>
  <c r="C109" i="1" s="1"/>
  <c r="D109" i="1"/>
  <c r="E109" i="1"/>
  <c r="F109" i="1" s="1"/>
  <c r="G109" i="1"/>
  <c r="H109" i="1" s="1"/>
  <c r="I109" i="1"/>
  <c r="J109" i="1"/>
  <c r="K109" i="1"/>
  <c r="S109" i="1" s="1"/>
  <c r="L109" i="1"/>
  <c r="M109" i="1" s="1"/>
  <c r="B110" i="1"/>
  <c r="C110" i="1" s="1"/>
  <c r="D110" i="1"/>
  <c r="E110" i="1"/>
  <c r="F110" i="1" s="1"/>
  <c r="G110" i="1"/>
  <c r="H110" i="1" s="1"/>
  <c r="I110" i="1"/>
  <c r="J110" i="1"/>
  <c r="K110" i="1"/>
  <c r="N110" i="1" s="1"/>
  <c r="L110" i="1"/>
  <c r="M110" i="1" s="1"/>
  <c r="B111" i="1"/>
  <c r="C111" i="1" s="1"/>
  <c r="AR111" i="1" s="1"/>
  <c r="D111" i="1"/>
  <c r="E111" i="1"/>
  <c r="F111" i="1" s="1"/>
  <c r="G111" i="1"/>
  <c r="H111" i="1" s="1"/>
  <c r="I111" i="1"/>
  <c r="J111" i="1"/>
  <c r="K111" i="1"/>
  <c r="N111" i="1" s="1"/>
  <c r="L111" i="1"/>
  <c r="M111" i="1" s="1"/>
  <c r="B112" i="1"/>
  <c r="C112" i="1" s="1"/>
  <c r="D112" i="1"/>
  <c r="E112" i="1"/>
  <c r="F112" i="1" s="1"/>
  <c r="G112" i="1"/>
  <c r="H112" i="1" s="1"/>
  <c r="I112" i="1"/>
  <c r="J112" i="1"/>
  <c r="K112" i="1"/>
  <c r="N112" i="1" s="1"/>
  <c r="L112" i="1"/>
  <c r="M112" i="1" s="1"/>
  <c r="B113" i="1"/>
  <c r="C113" i="1" s="1"/>
  <c r="D113" i="1"/>
  <c r="E113" i="1"/>
  <c r="F113" i="1" s="1"/>
  <c r="G113" i="1"/>
  <c r="H113" i="1" s="1"/>
  <c r="I113" i="1"/>
  <c r="J113" i="1"/>
  <c r="K113" i="1"/>
  <c r="S113" i="1" s="1"/>
  <c r="L113" i="1"/>
  <c r="M113" i="1" s="1"/>
  <c r="B114" i="1"/>
  <c r="C114" i="1" s="1"/>
  <c r="D114" i="1"/>
  <c r="E114" i="1"/>
  <c r="F114" i="1" s="1"/>
  <c r="G114" i="1"/>
  <c r="H114" i="1" s="1"/>
  <c r="I114" i="1"/>
  <c r="J114" i="1"/>
  <c r="K114" i="1"/>
  <c r="N114" i="1" s="1"/>
  <c r="L114" i="1"/>
  <c r="M114" i="1" s="1"/>
  <c r="B115" i="1"/>
  <c r="C115" i="1" s="1"/>
  <c r="AR115" i="1" s="1"/>
  <c r="D115" i="1"/>
  <c r="E115" i="1"/>
  <c r="F115" i="1" s="1"/>
  <c r="G115" i="1"/>
  <c r="H115" i="1" s="1"/>
  <c r="I115" i="1"/>
  <c r="J115" i="1"/>
  <c r="K115" i="1"/>
  <c r="N115" i="1" s="1"/>
  <c r="L115" i="1"/>
  <c r="M115" i="1" s="1"/>
  <c r="B116" i="1"/>
  <c r="C116" i="1" s="1"/>
  <c r="D116" i="1"/>
  <c r="E116" i="1"/>
  <c r="F116" i="1" s="1"/>
  <c r="G116" i="1"/>
  <c r="H116" i="1" s="1"/>
  <c r="I116" i="1"/>
  <c r="J116" i="1"/>
  <c r="K116" i="1"/>
  <c r="L116" i="1"/>
  <c r="M116" i="1" s="1"/>
  <c r="B117" i="1"/>
  <c r="C117" i="1" s="1"/>
  <c r="D117" i="1"/>
  <c r="E117" i="1"/>
  <c r="F117" i="1" s="1"/>
  <c r="G117" i="1"/>
  <c r="H117" i="1" s="1"/>
  <c r="I117" i="1"/>
  <c r="J117" i="1"/>
  <c r="K117" i="1"/>
  <c r="S117" i="1" s="1"/>
  <c r="L117" i="1"/>
  <c r="M117" i="1" s="1"/>
  <c r="B118" i="1"/>
  <c r="C118" i="1" s="1"/>
  <c r="D118" i="1"/>
  <c r="E118" i="1"/>
  <c r="F118" i="1" s="1"/>
  <c r="G118" i="1"/>
  <c r="H118" i="1" s="1"/>
  <c r="I118" i="1"/>
  <c r="J118" i="1"/>
  <c r="K118" i="1"/>
  <c r="L118" i="1"/>
  <c r="M118" i="1" s="1"/>
  <c r="B119" i="1"/>
  <c r="C119" i="1" s="1"/>
  <c r="AR119" i="1" s="1"/>
  <c r="D119" i="1"/>
  <c r="E119" i="1"/>
  <c r="F119" i="1" s="1"/>
  <c r="G119" i="1"/>
  <c r="H119" i="1" s="1"/>
  <c r="I119" i="1"/>
  <c r="J119" i="1"/>
  <c r="K119" i="1"/>
  <c r="N119" i="1" s="1"/>
  <c r="L119" i="1"/>
  <c r="M119" i="1" s="1"/>
  <c r="B120" i="1"/>
  <c r="C120" i="1" s="1"/>
  <c r="D120" i="1"/>
  <c r="E120" i="1"/>
  <c r="F120" i="1" s="1"/>
  <c r="G120" i="1"/>
  <c r="H120" i="1" s="1"/>
  <c r="I120" i="1"/>
  <c r="J120" i="1"/>
  <c r="K120" i="1"/>
  <c r="N120" i="1" s="1"/>
  <c r="L120" i="1"/>
  <c r="M120" i="1" s="1"/>
  <c r="B121" i="1"/>
  <c r="C121" i="1" s="1"/>
  <c r="D121" i="1"/>
  <c r="E121" i="1"/>
  <c r="F121" i="1" s="1"/>
  <c r="G121" i="1"/>
  <c r="H121" i="1" s="1"/>
  <c r="I121" i="1"/>
  <c r="J121" i="1"/>
  <c r="K121" i="1"/>
  <c r="S121" i="1" s="1"/>
  <c r="L121" i="1"/>
  <c r="M121" i="1" s="1"/>
  <c r="B122" i="1"/>
  <c r="C122" i="1" s="1"/>
  <c r="D122" i="1"/>
  <c r="E122" i="1"/>
  <c r="F122" i="1" s="1"/>
  <c r="G122" i="1"/>
  <c r="H122" i="1" s="1"/>
  <c r="I122" i="1"/>
  <c r="J122" i="1"/>
  <c r="K122" i="1"/>
  <c r="L122" i="1"/>
  <c r="M122" i="1" s="1"/>
  <c r="B123" i="1"/>
  <c r="C123" i="1" s="1"/>
  <c r="AR123" i="1" s="1"/>
  <c r="D123" i="1"/>
  <c r="E123" i="1"/>
  <c r="F123" i="1" s="1"/>
  <c r="G123" i="1"/>
  <c r="H123" i="1" s="1"/>
  <c r="I123" i="1"/>
  <c r="J123" i="1"/>
  <c r="K123" i="1"/>
  <c r="N123" i="1" s="1"/>
  <c r="L123" i="1"/>
  <c r="M123" i="1" s="1"/>
  <c r="B124" i="1"/>
  <c r="C124" i="1" s="1"/>
  <c r="D124" i="1"/>
  <c r="E124" i="1"/>
  <c r="F124" i="1" s="1"/>
  <c r="G124" i="1"/>
  <c r="H124" i="1" s="1"/>
  <c r="I124" i="1"/>
  <c r="J124" i="1"/>
  <c r="K124" i="1"/>
  <c r="S124" i="1" s="1"/>
  <c r="L124" i="1"/>
  <c r="M124" i="1" s="1"/>
  <c r="B125" i="1"/>
  <c r="C125" i="1" s="1"/>
  <c r="D125" i="1"/>
  <c r="E125" i="1"/>
  <c r="F125" i="1" s="1"/>
  <c r="G125" i="1"/>
  <c r="H125" i="1" s="1"/>
  <c r="I125" i="1"/>
  <c r="J125" i="1"/>
  <c r="K125" i="1"/>
  <c r="L125" i="1"/>
  <c r="M125" i="1" s="1"/>
  <c r="B126" i="1"/>
  <c r="C126" i="1" s="1"/>
  <c r="D126" i="1"/>
  <c r="E126" i="1"/>
  <c r="F126" i="1" s="1"/>
  <c r="G126" i="1"/>
  <c r="H126" i="1" s="1"/>
  <c r="I126" i="1"/>
  <c r="J126" i="1"/>
  <c r="K126" i="1"/>
  <c r="L126" i="1"/>
  <c r="M126" i="1" s="1"/>
  <c r="B127" i="1"/>
  <c r="C127" i="1" s="1"/>
  <c r="AR127" i="1" s="1"/>
  <c r="D127" i="1"/>
  <c r="E127" i="1"/>
  <c r="F127" i="1" s="1"/>
  <c r="G127" i="1"/>
  <c r="H127" i="1" s="1"/>
  <c r="I127" i="1"/>
  <c r="J127" i="1"/>
  <c r="K127" i="1"/>
  <c r="L127" i="1"/>
  <c r="M127" i="1" s="1"/>
  <c r="B128" i="1"/>
  <c r="C128" i="1" s="1"/>
  <c r="D128" i="1"/>
  <c r="E128" i="1"/>
  <c r="F128" i="1" s="1"/>
  <c r="G128" i="1"/>
  <c r="H128" i="1" s="1"/>
  <c r="I128" i="1"/>
  <c r="J128" i="1"/>
  <c r="K128" i="1"/>
  <c r="S128" i="1" s="1"/>
  <c r="L128" i="1"/>
  <c r="M128" i="1" s="1"/>
  <c r="B129" i="1"/>
  <c r="C129" i="1" s="1"/>
  <c r="D129" i="1"/>
  <c r="E129" i="1"/>
  <c r="F129" i="1" s="1"/>
  <c r="G129" i="1"/>
  <c r="H129" i="1" s="1"/>
  <c r="I129" i="1"/>
  <c r="J129" i="1"/>
  <c r="K129" i="1"/>
  <c r="N129" i="1" s="1"/>
  <c r="L129" i="1"/>
  <c r="M129" i="1" s="1"/>
  <c r="B130" i="1"/>
  <c r="C130" i="1" s="1"/>
  <c r="D130" i="1"/>
  <c r="E130" i="1"/>
  <c r="F130" i="1" s="1"/>
  <c r="G130" i="1"/>
  <c r="H130" i="1" s="1"/>
  <c r="I130" i="1"/>
  <c r="J130" i="1"/>
  <c r="K130" i="1"/>
  <c r="N130" i="1" s="1"/>
  <c r="L130" i="1"/>
  <c r="M130" i="1" s="1"/>
  <c r="B131" i="1"/>
  <c r="C131" i="1" s="1"/>
  <c r="AR131" i="1" s="1"/>
  <c r="D131" i="1"/>
  <c r="E131" i="1"/>
  <c r="F131" i="1" s="1"/>
  <c r="G131" i="1"/>
  <c r="H131" i="1" s="1"/>
  <c r="I131" i="1"/>
  <c r="J131" i="1"/>
  <c r="K131" i="1"/>
  <c r="L131" i="1"/>
  <c r="M131" i="1" s="1"/>
  <c r="B132" i="1"/>
  <c r="C132" i="1" s="1"/>
  <c r="D132" i="1"/>
  <c r="E132" i="1"/>
  <c r="F132" i="1" s="1"/>
  <c r="G132" i="1"/>
  <c r="H132" i="1" s="1"/>
  <c r="I132" i="1"/>
  <c r="J132" i="1"/>
  <c r="K132" i="1"/>
  <c r="S132" i="1" s="1"/>
  <c r="L132" i="1"/>
  <c r="M132" i="1" s="1"/>
  <c r="B133" i="1"/>
  <c r="C133" i="1" s="1"/>
  <c r="D133" i="1"/>
  <c r="E133" i="1"/>
  <c r="F133" i="1" s="1"/>
  <c r="G133" i="1"/>
  <c r="H133" i="1" s="1"/>
  <c r="I133" i="1"/>
  <c r="J133" i="1"/>
  <c r="K133" i="1"/>
  <c r="N133" i="1" s="1"/>
  <c r="L133" i="1"/>
  <c r="M133" i="1" s="1"/>
  <c r="B134" i="1"/>
  <c r="C134" i="1" s="1"/>
  <c r="D134" i="1"/>
  <c r="E134" i="1"/>
  <c r="F134" i="1" s="1"/>
  <c r="G134" i="1"/>
  <c r="H134" i="1" s="1"/>
  <c r="I134" i="1"/>
  <c r="J134" i="1"/>
  <c r="K134" i="1"/>
  <c r="L134" i="1"/>
  <c r="M134" i="1" s="1"/>
  <c r="B135" i="1"/>
  <c r="C135" i="1" s="1"/>
  <c r="AR135" i="1" s="1"/>
  <c r="D135" i="1"/>
  <c r="E135" i="1"/>
  <c r="F135" i="1" s="1"/>
  <c r="G135" i="1"/>
  <c r="H135" i="1" s="1"/>
  <c r="I135" i="1"/>
  <c r="J135" i="1"/>
  <c r="K135" i="1"/>
  <c r="L135" i="1"/>
  <c r="M135" i="1" s="1"/>
  <c r="B136" i="1"/>
  <c r="C136" i="1" s="1"/>
  <c r="D136" i="1"/>
  <c r="E136" i="1"/>
  <c r="F136" i="1" s="1"/>
  <c r="G136" i="1"/>
  <c r="H136" i="1" s="1"/>
  <c r="I136" i="1"/>
  <c r="J136" i="1"/>
  <c r="K136" i="1"/>
  <c r="S136" i="1" s="1"/>
  <c r="L136" i="1"/>
  <c r="M136" i="1" s="1"/>
  <c r="B137" i="1"/>
  <c r="C137" i="1" s="1"/>
  <c r="D137" i="1"/>
  <c r="E137" i="1"/>
  <c r="F137" i="1" s="1"/>
  <c r="G137" i="1"/>
  <c r="H137" i="1" s="1"/>
  <c r="I137" i="1"/>
  <c r="J137" i="1"/>
  <c r="K137" i="1"/>
  <c r="L137" i="1"/>
  <c r="M137" i="1" s="1"/>
  <c r="B138" i="1"/>
  <c r="C138" i="1" s="1"/>
  <c r="AS138" i="1" s="1"/>
  <c r="D138" i="1"/>
  <c r="E138" i="1"/>
  <c r="F138" i="1" s="1"/>
  <c r="G138" i="1"/>
  <c r="H138" i="1" s="1"/>
  <c r="I138" i="1"/>
  <c r="J138" i="1"/>
  <c r="K138" i="1"/>
  <c r="N138" i="1" s="1"/>
  <c r="L138" i="1"/>
  <c r="M138" i="1" s="1"/>
  <c r="B139" i="1"/>
  <c r="C139" i="1" s="1"/>
  <c r="AR139" i="1" s="1"/>
  <c r="D139" i="1"/>
  <c r="E139" i="1"/>
  <c r="F139" i="1" s="1"/>
  <c r="G139" i="1"/>
  <c r="H139" i="1" s="1"/>
  <c r="I139" i="1"/>
  <c r="J139" i="1"/>
  <c r="K139" i="1"/>
  <c r="L139" i="1"/>
  <c r="M139" i="1" s="1"/>
  <c r="B140" i="1"/>
  <c r="C140" i="1" s="1"/>
  <c r="D140" i="1"/>
  <c r="E140" i="1"/>
  <c r="F140" i="1" s="1"/>
  <c r="G140" i="1"/>
  <c r="H140" i="1" s="1"/>
  <c r="I140" i="1"/>
  <c r="J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J141" i="1"/>
  <c r="K141" i="1"/>
  <c r="R141" i="1" s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L142" i="1"/>
  <c r="M142" i="1" s="1"/>
  <c r="B143" i="1"/>
  <c r="C143" i="1" s="1"/>
  <c r="AR143" i="1" s="1"/>
  <c r="D143" i="1"/>
  <c r="E143" i="1"/>
  <c r="F143" i="1" s="1"/>
  <c r="G143" i="1"/>
  <c r="H143" i="1" s="1"/>
  <c r="I143" i="1"/>
  <c r="J143" i="1"/>
  <c r="K143" i="1"/>
  <c r="S143" i="1" s="1"/>
  <c r="L143" i="1"/>
  <c r="M143" i="1" s="1"/>
  <c r="B144" i="1"/>
  <c r="C144" i="1" s="1"/>
  <c r="D144" i="1"/>
  <c r="E144" i="1"/>
  <c r="F144" i="1" s="1"/>
  <c r="G144" i="1"/>
  <c r="H144" i="1" s="1"/>
  <c r="I144" i="1"/>
  <c r="J144" i="1"/>
  <c r="K144" i="1"/>
  <c r="S144" i="1" s="1"/>
  <c r="L144" i="1"/>
  <c r="M144" i="1" s="1"/>
  <c r="B145" i="1"/>
  <c r="C145" i="1" s="1"/>
  <c r="D145" i="1"/>
  <c r="E145" i="1"/>
  <c r="F145" i="1" s="1"/>
  <c r="G145" i="1"/>
  <c r="H145" i="1" s="1"/>
  <c r="I145" i="1"/>
  <c r="J145" i="1"/>
  <c r="K145" i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L146" i="1"/>
  <c r="M146" i="1" s="1"/>
  <c r="B147" i="1"/>
  <c r="C147" i="1" s="1"/>
  <c r="AR147" i="1" s="1"/>
  <c r="D147" i="1"/>
  <c r="E147" i="1"/>
  <c r="F147" i="1" s="1"/>
  <c r="G147" i="1"/>
  <c r="H147" i="1" s="1"/>
  <c r="I147" i="1"/>
  <c r="J147" i="1"/>
  <c r="K147" i="1"/>
  <c r="N147" i="1" s="1"/>
  <c r="L147" i="1"/>
  <c r="M147" i="1" s="1"/>
  <c r="B148" i="1"/>
  <c r="C148" i="1" s="1"/>
  <c r="D148" i="1"/>
  <c r="E148" i="1"/>
  <c r="F148" i="1" s="1"/>
  <c r="G148" i="1"/>
  <c r="H148" i="1" s="1"/>
  <c r="I148" i="1"/>
  <c r="J148" i="1"/>
  <c r="K148" i="1"/>
  <c r="S148" i="1" s="1"/>
  <c r="L148" i="1"/>
  <c r="M148" i="1" s="1"/>
  <c r="B149" i="1"/>
  <c r="C149" i="1" s="1"/>
  <c r="D149" i="1"/>
  <c r="E149" i="1"/>
  <c r="F149" i="1" s="1"/>
  <c r="G149" i="1"/>
  <c r="H149" i="1" s="1"/>
  <c r="I149" i="1"/>
  <c r="J149" i="1"/>
  <c r="K149" i="1"/>
  <c r="R149" i="1" s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L150" i="1"/>
  <c r="M150" i="1" s="1"/>
  <c r="B151" i="1"/>
  <c r="C151" i="1" s="1"/>
  <c r="AR151" i="1" s="1"/>
  <c r="D151" i="1"/>
  <c r="E151" i="1"/>
  <c r="F151" i="1" s="1"/>
  <c r="G151" i="1"/>
  <c r="H151" i="1" s="1"/>
  <c r="I151" i="1"/>
  <c r="J151" i="1"/>
  <c r="K151" i="1"/>
  <c r="S151" i="1" s="1"/>
  <c r="L151" i="1"/>
  <c r="M151" i="1" s="1"/>
  <c r="B152" i="1"/>
  <c r="C152" i="1" s="1"/>
  <c r="D152" i="1"/>
  <c r="E152" i="1"/>
  <c r="F152" i="1" s="1"/>
  <c r="G152" i="1"/>
  <c r="H152" i="1" s="1"/>
  <c r="I152" i="1"/>
  <c r="J152" i="1"/>
  <c r="K152" i="1"/>
  <c r="S152" i="1" s="1"/>
  <c r="L152" i="1"/>
  <c r="M152" i="1" s="1"/>
  <c r="B153" i="1"/>
  <c r="C153" i="1" s="1"/>
  <c r="D153" i="1"/>
  <c r="E153" i="1"/>
  <c r="F153" i="1" s="1"/>
  <c r="G153" i="1"/>
  <c r="H153" i="1" s="1"/>
  <c r="I153" i="1"/>
  <c r="J153" i="1"/>
  <c r="K153" i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L154" i="1"/>
  <c r="M154" i="1" s="1"/>
  <c r="B155" i="1"/>
  <c r="C155" i="1" s="1"/>
  <c r="AR155" i="1" s="1"/>
  <c r="D155" i="1"/>
  <c r="E155" i="1"/>
  <c r="F155" i="1" s="1"/>
  <c r="G155" i="1"/>
  <c r="H155" i="1" s="1"/>
  <c r="I155" i="1"/>
  <c r="J155" i="1"/>
  <c r="K155" i="1"/>
  <c r="N155" i="1" s="1"/>
  <c r="L155" i="1"/>
  <c r="M155" i="1" s="1"/>
  <c r="B156" i="1"/>
  <c r="C156" i="1" s="1"/>
  <c r="D156" i="1"/>
  <c r="E156" i="1"/>
  <c r="F156" i="1" s="1"/>
  <c r="G156" i="1"/>
  <c r="H156" i="1" s="1"/>
  <c r="I156" i="1"/>
  <c r="J156" i="1"/>
  <c r="K156" i="1"/>
  <c r="S156" i="1" s="1"/>
  <c r="L156" i="1"/>
  <c r="M156" i="1" s="1"/>
  <c r="B157" i="1"/>
  <c r="C157" i="1" s="1"/>
  <c r="D157" i="1"/>
  <c r="E157" i="1"/>
  <c r="F157" i="1" s="1"/>
  <c r="G157" i="1"/>
  <c r="H157" i="1" s="1"/>
  <c r="I157" i="1"/>
  <c r="J157" i="1"/>
  <c r="K157" i="1"/>
  <c r="S157" i="1" s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L158" i="1"/>
  <c r="M158" i="1" s="1"/>
  <c r="B159" i="1"/>
  <c r="C159" i="1" s="1"/>
  <c r="AR159" i="1" s="1"/>
  <c r="D159" i="1"/>
  <c r="E159" i="1"/>
  <c r="F159" i="1" s="1"/>
  <c r="G159" i="1"/>
  <c r="H159" i="1" s="1"/>
  <c r="I159" i="1"/>
  <c r="J159" i="1"/>
  <c r="K159" i="1"/>
  <c r="N159" i="1" s="1"/>
  <c r="L159" i="1"/>
  <c r="M159" i="1" s="1"/>
  <c r="B160" i="1"/>
  <c r="C160" i="1" s="1"/>
  <c r="D160" i="1"/>
  <c r="E160" i="1"/>
  <c r="F160" i="1" s="1"/>
  <c r="G160" i="1"/>
  <c r="H160" i="1" s="1"/>
  <c r="I160" i="1"/>
  <c r="J160" i="1"/>
  <c r="K160" i="1"/>
  <c r="S160" i="1" s="1"/>
  <c r="L160" i="1"/>
  <c r="M160" i="1" s="1"/>
  <c r="B161" i="1"/>
  <c r="C161" i="1" s="1"/>
  <c r="D161" i="1"/>
  <c r="E161" i="1"/>
  <c r="F161" i="1" s="1"/>
  <c r="G161" i="1"/>
  <c r="H161" i="1" s="1"/>
  <c r="I161" i="1"/>
  <c r="J161" i="1"/>
  <c r="K161" i="1"/>
  <c r="R161" i="1" s="1"/>
  <c r="L161" i="1"/>
  <c r="M161" i="1" s="1"/>
  <c r="B162" i="1"/>
  <c r="C162" i="1" s="1"/>
  <c r="D162" i="1"/>
  <c r="E162" i="1"/>
  <c r="F162" i="1" s="1"/>
  <c r="G162" i="1"/>
  <c r="H162" i="1" s="1"/>
  <c r="I162" i="1"/>
  <c r="J162" i="1"/>
  <c r="K162" i="1"/>
  <c r="L162" i="1"/>
  <c r="M162" i="1" s="1"/>
  <c r="B163" i="1"/>
  <c r="C163" i="1" s="1"/>
  <c r="AR163" i="1" s="1"/>
  <c r="D163" i="1"/>
  <c r="E163" i="1"/>
  <c r="F163" i="1" s="1"/>
  <c r="G163" i="1"/>
  <c r="H163" i="1" s="1"/>
  <c r="I163" i="1"/>
  <c r="J163" i="1"/>
  <c r="K163" i="1"/>
  <c r="S163" i="1" s="1"/>
  <c r="L163" i="1"/>
  <c r="M163" i="1" s="1"/>
  <c r="B164" i="1"/>
  <c r="C164" i="1" s="1"/>
  <c r="D164" i="1"/>
  <c r="E164" i="1"/>
  <c r="F164" i="1" s="1"/>
  <c r="G164" i="1"/>
  <c r="H164" i="1" s="1"/>
  <c r="I164" i="1"/>
  <c r="J164" i="1"/>
  <c r="K164" i="1"/>
  <c r="S164" i="1" s="1"/>
  <c r="L164" i="1"/>
  <c r="M164" i="1" s="1"/>
  <c r="B165" i="1"/>
  <c r="C165" i="1" s="1"/>
  <c r="D165" i="1"/>
  <c r="E165" i="1"/>
  <c r="F165" i="1" s="1"/>
  <c r="G165" i="1"/>
  <c r="H165" i="1" s="1"/>
  <c r="I165" i="1"/>
  <c r="J165" i="1"/>
  <c r="K165" i="1"/>
  <c r="S165" i="1" s="1"/>
  <c r="L165" i="1"/>
  <c r="M165" i="1" s="1"/>
  <c r="B166" i="1"/>
  <c r="C166" i="1" s="1"/>
  <c r="D166" i="1"/>
  <c r="E166" i="1"/>
  <c r="F166" i="1" s="1"/>
  <c r="G166" i="1"/>
  <c r="H166" i="1" s="1"/>
  <c r="I166" i="1"/>
  <c r="J166" i="1"/>
  <c r="K166" i="1"/>
  <c r="L166" i="1"/>
  <c r="M166" i="1" s="1"/>
  <c r="B167" i="1"/>
  <c r="C167" i="1" s="1"/>
  <c r="AR167" i="1" s="1"/>
  <c r="D167" i="1"/>
  <c r="E167" i="1"/>
  <c r="F167" i="1" s="1"/>
  <c r="G167" i="1"/>
  <c r="H167" i="1" s="1"/>
  <c r="I167" i="1"/>
  <c r="J167" i="1"/>
  <c r="K167" i="1"/>
  <c r="S167" i="1" s="1"/>
  <c r="L167" i="1"/>
  <c r="M167" i="1" s="1"/>
  <c r="B168" i="1"/>
  <c r="C168" i="1" s="1"/>
  <c r="D168" i="1"/>
  <c r="E168" i="1"/>
  <c r="F168" i="1" s="1"/>
  <c r="G168" i="1"/>
  <c r="H168" i="1" s="1"/>
  <c r="I168" i="1"/>
  <c r="J168" i="1"/>
  <c r="K168" i="1"/>
  <c r="S168" i="1" s="1"/>
  <c r="L168" i="1"/>
  <c r="M168" i="1" s="1"/>
  <c r="B169" i="1"/>
  <c r="C169" i="1" s="1"/>
  <c r="D169" i="1"/>
  <c r="E169" i="1"/>
  <c r="F169" i="1" s="1"/>
  <c r="G169" i="1"/>
  <c r="H169" i="1" s="1"/>
  <c r="I169" i="1"/>
  <c r="J169" i="1"/>
  <c r="K169" i="1"/>
  <c r="R169" i="1" s="1"/>
  <c r="L169" i="1"/>
  <c r="M169" i="1" s="1"/>
  <c r="B170" i="1"/>
  <c r="C170" i="1" s="1"/>
  <c r="D170" i="1"/>
  <c r="E170" i="1"/>
  <c r="F170" i="1" s="1"/>
  <c r="G170" i="1"/>
  <c r="H170" i="1" s="1"/>
  <c r="I170" i="1"/>
  <c r="J170" i="1"/>
  <c r="K170" i="1"/>
  <c r="L170" i="1"/>
  <c r="M170" i="1" s="1"/>
  <c r="B171" i="1"/>
  <c r="C171" i="1" s="1"/>
  <c r="AR171" i="1" s="1"/>
  <c r="D171" i="1"/>
  <c r="E171" i="1"/>
  <c r="F171" i="1" s="1"/>
  <c r="G171" i="1"/>
  <c r="H171" i="1" s="1"/>
  <c r="I171" i="1"/>
  <c r="J171" i="1"/>
  <c r="K171" i="1"/>
  <c r="S171" i="1" s="1"/>
  <c r="L171" i="1"/>
  <c r="M171" i="1" s="1"/>
  <c r="B172" i="1"/>
  <c r="C172" i="1" s="1"/>
  <c r="D172" i="1"/>
  <c r="E172" i="1"/>
  <c r="F172" i="1" s="1"/>
  <c r="G172" i="1"/>
  <c r="H172" i="1" s="1"/>
  <c r="I172" i="1"/>
  <c r="J172" i="1"/>
  <c r="K172" i="1"/>
  <c r="S172" i="1" s="1"/>
  <c r="L172" i="1"/>
  <c r="M172" i="1" s="1"/>
  <c r="B173" i="1"/>
  <c r="C173" i="1" s="1"/>
  <c r="D173" i="1"/>
  <c r="E173" i="1"/>
  <c r="F173" i="1" s="1"/>
  <c r="G173" i="1"/>
  <c r="H173" i="1" s="1"/>
  <c r="I173" i="1"/>
  <c r="J173" i="1"/>
  <c r="K173" i="1"/>
  <c r="S173" i="1" s="1"/>
  <c r="L173" i="1"/>
  <c r="M173" i="1" s="1"/>
  <c r="B174" i="1"/>
  <c r="C174" i="1" s="1"/>
  <c r="D174" i="1"/>
  <c r="E174" i="1"/>
  <c r="F174" i="1" s="1"/>
  <c r="G174" i="1"/>
  <c r="H174" i="1" s="1"/>
  <c r="I174" i="1"/>
  <c r="J174" i="1"/>
  <c r="K174" i="1"/>
  <c r="L174" i="1"/>
  <c r="M174" i="1" s="1"/>
  <c r="B175" i="1"/>
  <c r="C175" i="1" s="1"/>
  <c r="AR175" i="1" s="1"/>
  <c r="D175" i="1"/>
  <c r="E175" i="1"/>
  <c r="F175" i="1" s="1"/>
  <c r="G175" i="1"/>
  <c r="H175" i="1" s="1"/>
  <c r="I175" i="1"/>
  <c r="J175" i="1"/>
  <c r="K175" i="1"/>
  <c r="R175" i="1" s="1"/>
  <c r="L175" i="1"/>
  <c r="M175" i="1" s="1"/>
  <c r="B176" i="1"/>
  <c r="C176" i="1" s="1"/>
  <c r="D176" i="1"/>
  <c r="E176" i="1"/>
  <c r="F176" i="1" s="1"/>
  <c r="G176" i="1"/>
  <c r="H176" i="1" s="1"/>
  <c r="I176" i="1"/>
  <c r="J176" i="1"/>
  <c r="K176" i="1"/>
  <c r="S176" i="1" s="1"/>
  <c r="L176" i="1"/>
  <c r="M176" i="1" s="1"/>
  <c r="B177" i="1"/>
  <c r="C177" i="1" s="1"/>
  <c r="D177" i="1"/>
  <c r="E177" i="1"/>
  <c r="F177" i="1" s="1"/>
  <c r="G177" i="1"/>
  <c r="H177" i="1" s="1"/>
  <c r="I177" i="1"/>
  <c r="J177" i="1"/>
  <c r="K177" i="1"/>
  <c r="S177" i="1" s="1"/>
  <c r="L177" i="1"/>
  <c r="M177" i="1" s="1"/>
  <c r="B178" i="1"/>
  <c r="C178" i="1" s="1"/>
  <c r="D178" i="1"/>
  <c r="E178" i="1"/>
  <c r="F178" i="1" s="1"/>
  <c r="G178" i="1"/>
  <c r="H178" i="1" s="1"/>
  <c r="I178" i="1"/>
  <c r="J178" i="1"/>
  <c r="K178" i="1"/>
  <c r="L178" i="1"/>
  <c r="M178" i="1" s="1"/>
  <c r="B179" i="1"/>
  <c r="C179" i="1" s="1"/>
  <c r="AR179" i="1" s="1"/>
  <c r="D179" i="1"/>
  <c r="E179" i="1"/>
  <c r="F179" i="1" s="1"/>
  <c r="G179" i="1"/>
  <c r="H179" i="1" s="1"/>
  <c r="I179" i="1"/>
  <c r="J179" i="1"/>
  <c r="K179" i="1"/>
  <c r="L179" i="1"/>
  <c r="M179" i="1" s="1"/>
  <c r="B180" i="1"/>
  <c r="C180" i="1" s="1"/>
  <c r="D180" i="1"/>
  <c r="E180" i="1"/>
  <c r="F180" i="1" s="1"/>
  <c r="G180" i="1"/>
  <c r="H180" i="1" s="1"/>
  <c r="I180" i="1"/>
  <c r="J180" i="1"/>
  <c r="K180" i="1"/>
  <c r="L180" i="1"/>
  <c r="M180" i="1" s="1"/>
  <c r="B181" i="1"/>
  <c r="C181" i="1" s="1"/>
  <c r="D181" i="1"/>
  <c r="E181" i="1"/>
  <c r="F181" i="1" s="1"/>
  <c r="G181" i="1"/>
  <c r="H181" i="1" s="1"/>
  <c r="I181" i="1"/>
  <c r="J181" i="1"/>
  <c r="K181" i="1"/>
  <c r="L181" i="1"/>
  <c r="M181" i="1" s="1"/>
  <c r="B182" i="1"/>
  <c r="C182" i="1" s="1"/>
  <c r="D182" i="1"/>
  <c r="E182" i="1"/>
  <c r="F182" i="1" s="1"/>
  <c r="G182" i="1"/>
  <c r="H182" i="1" s="1"/>
  <c r="I182" i="1"/>
  <c r="J182" i="1"/>
  <c r="K182" i="1"/>
  <c r="N182" i="1" s="1"/>
  <c r="L182" i="1"/>
  <c r="M182" i="1" s="1"/>
  <c r="B183" i="1"/>
  <c r="C183" i="1" s="1"/>
  <c r="AR183" i="1" s="1"/>
  <c r="D183" i="1"/>
  <c r="E183" i="1"/>
  <c r="F183" i="1" s="1"/>
  <c r="G183" i="1"/>
  <c r="H183" i="1" s="1"/>
  <c r="I183" i="1"/>
  <c r="J183" i="1"/>
  <c r="K183" i="1"/>
  <c r="N183" i="1" s="1"/>
  <c r="L183" i="1"/>
  <c r="M183" i="1" s="1"/>
  <c r="B184" i="1"/>
  <c r="C184" i="1" s="1"/>
  <c r="D184" i="1"/>
  <c r="E184" i="1"/>
  <c r="F184" i="1" s="1"/>
  <c r="G184" i="1"/>
  <c r="H184" i="1" s="1"/>
  <c r="I184" i="1"/>
  <c r="J184" i="1"/>
  <c r="K184" i="1"/>
  <c r="S184" i="1" s="1"/>
  <c r="L184" i="1"/>
  <c r="M184" i="1" s="1"/>
  <c r="B185" i="1"/>
  <c r="C185" i="1" s="1"/>
  <c r="D185" i="1"/>
  <c r="E185" i="1"/>
  <c r="F185" i="1" s="1"/>
  <c r="G185" i="1"/>
  <c r="H185" i="1" s="1"/>
  <c r="I185" i="1"/>
  <c r="J185" i="1"/>
  <c r="K185" i="1"/>
  <c r="N185" i="1" s="1"/>
  <c r="L185" i="1"/>
  <c r="M185" i="1" s="1"/>
  <c r="B186" i="1"/>
  <c r="C186" i="1" s="1"/>
  <c r="D186" i="1"/>
  <c r="E186" i="1"/>
  <c r="F186" i="1" s="1"/>
  <c r="G186" i="1"/>
  <c r="H186" i="1" s="1"/>
  <c r="I186" i="1"/>
  <c r="J186" i="1"/>
  <c r="K186" i="1"/>
  <c r="N186" i="1" s="1"/>
  <c r="L186" i="1"/>
  <c r="M186" i="1" s="1"/>
  <c r="B187" i="1"/>
  <c r="C187" i="1" s="1"/>
  <c r="AR187" i="1" s="1"/>
  <c r="D187" i="1"/>
  <c r="E187" i="1"/>
  <c r="F187" i="1" s="1"/>
  <c r="G187" i="1"/>
  <c r="H187" i="1" s="1"/>
  <c r="I187" i="1"/>
  <c r="J187" i="1"/>
  <c r="K187" i="1"/>
  <c r="R187" i="1" s="1"/>
  <c r="L187" i="1"/>
  <c r="M187" i="1" s="1"/>
  <c r="B188" i="1"/>
  <c r="C188" i="1" s="1"/>
  <c r="D188" i="1"/>
  <c r="E188" i="1"/>
  <c r="F188" i="1" s="1"/>
  <c r="G188" i="1"/>
  <c r="H188" i="1" s="1"/>
  <c r="I188" i="1"/>
  <c r="J188" i="1"/>
  <c r="K188" i="1"/>
  <c r="S188" i="1" s="1"/>
  <c r="L188" i="1"/>
  <c r="M188" i="1" s="1"/>
  <c r="B189" i="1"/>
  <c r="C189" i="1" s="1"/>
  <c r="D189" i="1"/>
  <c r="E189" i="1"/>
  <c r="F189" i="1" s="1"/>
  <c r="G189" i="1"/>
  <c r="H189" i="1" s="1"/>
  <c r="I189" i="1"/>
  <c r="J189" i="1"/>
  <c r="K189" i="1"/>
  <c r="L189" i="1"/>
  <c r="M189" i="1" s="1"/>
  <c r="B190" i="1"/>
  <c r="C190" i="1" s="1"/>
  <c r="D190" i="1"/>
  <c r="E190" i="1"/>
  <c r="F190" i="1" s="1"/>
  <c r="G190" i="1"/>
  <c r="H190" i="1" s="1"/>
  <c r="I190" i="1"/>
  <c r="J190" i="1"/>
  <c r="K190" i="1"/>
  <c r="N190" i="1" s="1"/>
  <c r="L190" i="1"/>
  <c r="M190" i="1" s="1"/>
  <c r="B191" i="1"/>
  <c r="C191" i="1" s="1"/>
  <c r="AR191" i="1" s="1"/>
  <c r="D191" i="1"/>
  <c r="E191" i="1"/>
  <c r="F191" i="1" s="1"/>
  <c r="G191" i="1"/>
  <c r="H191" i="1" s="1"/>
  <c r="I191" i="1"/>
  <c r="J191" i="1"/>
  <c r="K191" i="1"/>
  <c r="N191" i="1" s="1"/>
  <c r="L191" i="1"/>
  <c r="M191" i="1" s="1"/>
  <c r="B192" i="1"/>
  <c r="C192" i="1" s="1"/>
  <c r="D192" i="1"/>
  <c r="E192" i="1"/>
  <c r="F192" i="1" s="1"/>
  <c r="G192" i="1"/>
  <c r="H192" i="1" s="1"/>
  <c r="I192" i="1"/>
  <c r="J192" i="1"/>
  <c r="K192" i="1"/>
  <c r="S192" i="1" s="1"/>
  <c r="L192" i="1"/>
  <c r="M192" i="1" s="1"/>
  <c r="B193" i="1"/>
  <c r="C193" i="1" s="1"/>
  <c r="D193" i="1"/>
  <c r="E193" i="1"/>
  <c r="F193" i="1" s="1"/>
  <c r="G193" i="1"/>
  <c r="H193" i="1" s="1"/>
  <c r="I193" i="1"/>
  <c r="J193" i="1"/>
  <c r="K193" i="1"/>
  <c r="N193" i="1" s="1"/>
  <c r="L193" i="1"/>
  <c r="M193" i="1" s="1"/>
  <c r="B194" i="1"/>
  <c r="C194" i="1" s="1"/>
  <c r="D194" i="1"/>
  <c r="E194" i="1"/>
  <c r="F194" i="1" s="1"/>
  <c r="G194" i="1"/>
  <c r="H194" i="1" s="1"/>
  <c r="I194" i="1"/>
  <c r="J194" i="1"/>
  <c r="K194" i="1"/>
  <c r="N194" i="1" s="1"/>
  <c r="L194" i="1"/>
  <c r="M194" i="1" s="1"/>
  <c r="B195" i="1"/>
  <c r="C195" i="1" s="1"/>
  <c r="AR195" i="1" s="1"/>
  <c r="D195" i="1"/>
  <c r="E195" i="1"/>
  <c r="F195" i="1" s="1"/>
  <c r="G195" i="1"/>
  <c r="H195" i="1" s="1"/>
  <c r="I195" i="1"/>
  <c r="J195" i="1"/>
  <c r="K195" i="1"/>
  <c r="R195" i="1" s="1"/>
  <c r="L195" i="1"/>
  <c r="M195" i="1" s="1"/>
  <c r="B196" i="1"/>
  <c r="C196" i="1" s="1"/>
  <c r="D196" i="1"/>
  <c r="E196" i="1"/>
  <c r="F196" i="1" s="1"/>
  <c r="G196" i="1"/>
  <c r="H196" i="1" s="1"/>
  <c r="I196" i="1"/>
  <c r="J196" i="1"/>
  <c r="K196" i="1"/>
  <c r="L196" i="1"/>
  <c r="M196" i="1" s="1"/>
  <c r="B197" i="1"/>
  <c r="C197" i="1" s="1"/>
  <c r="D197" i="1"/>
  <c r="E197" i="1"/>
  <c r="F197" i="1" s="1"/>
  <c r="G197" i="1"/>
  <c r="H197" i="1" s="1"/>
  <c r="I197" i="1"/>
  <c r="J197" i="1"/>
  <c r="K197" i="1"/>
  <c r="S197" i="1" s="1"/>
  <c r="L197" i="1"/>
  <c r="M197" i="1" s="1"/>
  <c r="B198" i="1"/>
  <c r="C198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AR199" i="1" s="1"/>
  <c r="D199" i="1"/>
  <c r="E199" i="1"/>
  <c r="F199" i="1" s="1"/>
  <c r="G199" i="1"/>
  <c r="H199" i="1" s="1"/>
  <c r="I199" i="1"/>
  <c r="J199" i="1"/>
  <c r="K199" i="1"/>
  <c r="R199" i="1" s="1"/>
  <c r="L199" i="1"/>
  <c r="M199" i="1" s="1"/>
  <c r="B200" i="1"/>
  <c r="C200" i="1" s="1"/>
  <c r="D200" i="1"/>
  <c r="E200" i="1"/>
  <c r="F200" i="1" s="1"/>
  <c r="G200" i="1"/>
  <c r="H200" i="1" s="1"/>
  <c r="I200" i="1"/>
  <c r="J200" i="1"/>
  <c r="K200" i="1"/>
  <c r="S200" i="1" s="1"/>
  <c r="L200" i="1"/>
  <c r="M200" i="1" s="1"/>
  <c r="B201" i="1"/>
  <c r="C201" i="1" s="1"/>
  <c r="D201" i="1"/>
  <c r="E201" i="1"/>
  <c r="F201" i="1" s="1"/>
  <c r="G201" i="1"/>
  <c r="H201" i="1" s="1"/>
  <c r="I201" i="1"/>
  <c r="J201" i="1"/>
  <c r="K201" i="1"/>
  <c r="R201" i="1" s="1"/>
  <c r="L201" i="1"/>
  <c r="M201" i="1" s="1"/>
  <c r="B202" i="1"/>
  <c r="C202" i="1" s="1"/>
  <c r="AS202" i="1" s="1"/>
  <c r="D202" i="1"/>
  <c r="E202" i="1"/>
  <c r="F202" i="1" s="1"/>
  <c r="G202" i="1"/>
  <c r="H202" i="1" s="1"/>
  <c r="I202" i="1"/>
  <c r="J202" i="1"/>
  <c r="K202" i="1"/>
  <c r="N202" i="1" s="1"/>
  <c r="L202" i="1"/>
  <c r="M202" i="1" s="1"/>
  <c r="B203" i="1"/>
  <c r="C203" i="1" s="1"/>
  <c r="AR203" i="1" s="1"/>
  <c r="D203" i="1"/>
  <c r="E203" i="1"/>
  <c r="F203" i="1" s="1"/>
  <c r="G203" i="1"/>
  <c r="H203" i="1" s="1"/>
  <c r="I203" i="1"/>
  <c r="J203" i="1"/>
  <c r="K203" i="1"/>
  <c r="N203" i="1" s="1"/>
  <c r="L203" i="1"/>
  <c r="M203" i="1" s="1"/>
  <c r="B204" i="1"/>
  <c r="C204" i="1" s="1"/>
  <c r="D204" i="1"/>
  <c r="E204" i="1"/>
  <c r="F204" i="1" s="1"/>
  <c r="G204" i="1"/>
  <c r="H204" i="1" s="1"/>
  <c r="I204" i="1"/>
  <c r="J204" i="1"/>
  <c r="K204" i="1"/>
  <c r="S204" i="1" s="1"/>
  <c r="L204" i="1"/>
  <c r="M204" i="1" s="1"/>
  <c r="B205" i="1"/>
  <c r="C205" i="1" s="1"/>
  <c r="D205" i="1"/>
  <c r="E205" i="1"/>
  <c r="F205" i="1" s="1"/>
  <c r="G205" i="1"/>
  <c r="H205" i="1" s="1"/>
  <c r="I205" i="1"/>
  <c r="J205" i="1"/>
  <c r="K205" i="1"/>
  <c r="S205" i="1" s="1"/>
  <c r="L205" i="1"/>
  <c r="M205" i="1" s="1"/>
  <c r="B206" i="1"/>
  <c r="C206" i="1" s="1"/>
  <c r="D206" i="1"/>
  <c r="E206" i="1"/>
  <c r="F206" i="1" s="1"/>
  <c r="G206" i="1"/>
  <c r="H206" i="1" s="1"/>
  <c r="I206" i="1"/>
  <c r="J206" i="1"/>
  <c r="K206" i="1"/>
  <c r="L206" i="1"/>
  <c r="M206" i="1" s="1"/>
  <c r="B207" i="1"/>
  <c r="C207" i="1" s="1"/>
  <c r="AR207" i="1" s="1"/>
  <c r="D207" i="1"/>
  <c r="E207" i="1"/>
  <c r="F207" i="1" s="1"/>
  <c r="G207" i="1"/>
  <c r="H207" i="1" s="1"/>
  <c r="I207" i="1"/>
  <c r="J207" i="1"/>
  <c r="K207" i="1"/>
  <c r="L207" i="1"/>
  <c r="M207" i="1" s="1"/>
  <c r="B208" i="1"/>
  <c r="C208" i="1" s="1"/>
  <c r="D208" i="1"/>
  <c r="E208" i="1"/>
  <c r="F208" i="1" s="1"/>
  <c r="G208" i="1"/>
  <c r="H208" i="1" s="1"/>
  <c r="I208" i="1"/>
  <c r="J208" i="1"/>
  <c r="K208" i="1"/>
  <c r="S208" i="1" s="1"/>
  <c r="L208" i="1"/>
  <c r="M208" i="1" s="1"/>
  <c r="B209" i="1"/>
  <c r="C209" i="1" s="1"/>
  <c r="D209" i="1"/>
  <c r="E209" i="1"/>
  <c r="F209" i="1" s="1"/>
  <c r="G209" i="1"/>
  <c r="H209" i="1" s="1"/>
  <c r="I209" i="1"/>
  <c r="J209" i="1"/>
  <c r="K209" i="1"/>
  <c r="L209" i="1"/>
  <c r="M209" i="1" s="1"/>
  <c r="B210" i="1"/>
  <c r="C210" i="1" s="1"/>
  <c r="D210" i="1"/>
  <c r="E210" i="1"/>
  <c r="F210" i="1" s="1"/>
  <c r="G210" i="1"/>
  <c r="H210" i="1" s="1"/>
  <c r="I210" i="1"/>
  <c r="J210" i="1"/>
  <c r="K210" i="1"/>
  <c r="N210" i="1" s="1"/>
  <c r="L210" i="1"/>
  <c r="M210" i="1" s="1"/>
  <c r="B211" i="1"/>
  <c r="C211" i="1" s="1"/>
  <c r="AR211" i="1" s="1"/>
  <c r="D211" i="1"/>
  <c r="E211" i="1"/>
  <c r="F211" i="1" s="1"/>
  <c r="G211" i="1"/>
  <c r="H211" i="1" s="1"/>
  <c r="I211" i="1"/>
  <c r="J211" i="1"/>
  <c r="K211" i="1"/>
  <c r="N211" i="1" s="1"/>
  <c r="L211" i="1"/>
  <c r="M211" i="1" s="1"/>
  <c r="B212" i="1"/>
  <c r="C212" i="1" s="1"/>
  <c r="D212" i="1"/>
  <c r="E212" i="1"/>
  <c r="F212" i="1" s="1"/>
  <c r="G212" i="1"/>
  <c r="H212" i="1" s="1"/>
  <c r="I212" i="1"/>
  <c r="J212" i="1"/>
  <c r="K212" i="1"/>
  <c r="L212" i="1"/>
  <c r="M212" i="1" s="1"/>
  <c r="B213" i="1"/>
  <c r="C213" i="1" s="1"/>
  <c r="D213" i="1"/>
  <c r="E213" i="1"/>
  <c r="F213" i="1" s="1"/>
  <c r="G213" i="1"/>
  <c r="H213" i="1" s="1"/>
  <c r="I213" i="1"/>
  <c r="J213" i="1"/>
  <c r="K213" i="1"/>
  <c r="L213" i="1"/>
  <c r="M213" i="1" s="1"/>
  <c r="B214" i="1"/>
  <c r="C214" i="1" s="1"/>
  <c r="D214" i="1"/>
  <c r="E214" i="1"/>
  <c r="F214" i="1" s="1"/>
  <c r="G214" i="1"/>
  <c r="H214" i="1" s="1"/>
  <c r="I214" i="1"/>
  <c r="J214" i="1"/>
  <c r="K214" i="1"/>
  <c r="L214" i="1"/>
  <c r="M214" i="1" s="1"/>
  <c r="B215" i="1"/>
  <c r="C215" i="1" s="1"/>
  <c r="AR215" i="1" s="1"/>
  <c r="D215" i="1"/>
  <c r="E215" i="1"/>
  <c r="F215" i="1" s="1"/>
  <c r="G215" i="1"/>
  <c r="H215" i="1" s="1"/>
  <c r="I215" i="1"/>
  <c r="J215" i="1"/>
  <c r="K215" i="1"/>
  <c r="R215" i="1" s="1"/>
  <c r="L215" i="1"/>
  <c r="M215" i="1" s="1"/>
  <c r="B216" i="1"/>
  <c r="C216" i="1" s="1"/>
  <c r="D216" i="1"/>
  <c r="E216" i="1"/>
  <c r="F216" i="1" s="1"/>
  <c r="G216" i="1"/>
  <c r="H216" i="1" s="1"/>
  <c r="I216" i="1"/>
  <c r="J216" i="1"/>
  <c r="K216" i="1"/>
  <c r="S216" i="1" s="1"/>
  <c r="L216" i="1"/>
  <c r="M216" i="1" s="1"/>
  <c r="B217" i="1"/>
  <c r="C217" i="1" s="1"/>
  <c r="D217" i="1"/>
  <c r="E217" i="1"/>
  <c r="F217" i="1" s="1"/>
  <c r="G217" i="1"/>
  <c r="H217" i="1" s="1"/>
  <c r="I217" i="1"/>
  <c r="J217" i="1"/>
  <c r="K217" i="1"/>
  <c r="N217" i="1" s="1"/>
  <c r="L217" i="1"/>
  <c r="M217" i="1" s="1"/>
  <c r="B218" i="1"/>
  <c r="C218" i="1" s="1"/>
  <c r="D218" i="1"/>
  <c r="E218" i="1"/>
  <c r="F218" i="1" s="1"/>
  <c r="G218" i="1"/>
  <c r="H218" i="1" s="1"/>
  <c r="I218" i="1"/>
  <c r="J218" i="1"/>
  <c r="K218" i="1"/>
  <c r="L218" i="1"/>
  <c r="M218" i="1" s="1"/>
  <c r="B219" i="1"/>
  <c r="C219" i="1" s="1"/>
  <c r="AR219" i="1" s="1"/>
  <c r="D219" i="1"/>
  <c r="E219" i="1"/>
  <c r="F219" i="1" s="1"/>
  <c r="G219" i="1"/>
  <c r="H219" i="1" s="1"/>
  <c r="I219" i="1"/>
  <c r="J219" i="1"/>
  <c r="K219" i="1"/>
  <c r="R219" i="1" s="1"/>
  <c r="L219" i="1"/>
  <c r="M219" i="1" s="1"/>
  <c r="B220" i="1"/>
  <c r="C220" i="1" s="1"/>
  <c r="D220" i="1"/>
  <c r="E220" i="1"/>
  <c r="F220" i="1" s="1"/>
  <c r="G220" i="1"/>
  <c r="H220" i="1" s="1"/>
  <c r="I220" i="1"/>
  <c r="J220" i="1"/>
  <c r="K220" i="1"/>
  <c r="S220" i="1" s="1"/>
  <c r="L220" i="1"/>
  <c r="M220" i="1" s="1"/>
  <c r="B221" i="1"/>
  <c r="C221" i="1" s="1"/>
  <c r="D221" i="1"/>
  <c r="E221" i="1"/>
  <c r="F221" i="1" s="1"/>
  <c r="G221" i="1"/>
  <c r="H221" i="1" s="1"/>
  <c r="I221" i="1"/>
  <c r="J221" i="1"/>
  <c r="K221" i="1"/>
  <c r="L221" i="1"/>
  <c r="M221" i="1" s="1"/>
  <c r="B222" i="1"/>
  <c r="C222" i="1" s="1"/>
  <c r="D222" i="1"/>
  <c r="E222" i="1"/>
  <c r="F222" i="1" s="1"/>
  <c r="G222" i="1"/>
  <c r="H222" i="1" s="1"/>
  <c r="I222" i="1"/>
  <c r="J222" i="1"/>
  <c r="K222" i="1"/>
  <c r="L222" i="1"/>
  <c r="M222" i="1" s="1"/>
  <c r="B223" i="1"/>
  <c r="C223" i="1" s="1"/>
  <c r="AR223" i="1" s="1"/>
  <c r="D223" i="1"/>
  <c r="E223" i="1"/>
  <c r="F223" i="1" s="1"/>
  <c r="G223" i="1"/>
  <c r="H223" i="1" s="1"/>
  <c r="I223" i="1"/>
  <c r="J223" i="1"/>
  <c r="K223" i="1"/>
  <c r="S223" i="1" s="1"/>
  <c r="L223" i="1"/>
  <c r="M223" i="1" s="1"/>
  <c r="B224" i="1"/>
  <c r="C224" i="1" s="1"/>
  <c r="D224" i="1"/>
  <c r="E224" i="1"/>
  <c r="F224" i="1" s="1"/>
  <c r="G224" i="1"/>
  <c r="H224" i="1" s="1"/>
  <c r="I224" i="1"/>
  <c r="J224" i="1"/>
  <c r="K224" i="1"/>
  <c r="S224" i="1" s="1"/>
  <c r="L224" i="1"/>
  <c r="M224" i="1" s="1"/>
  <c r="B225" i="1"/>
  <c r="C225" i="1" s="1"/>
  <c r="D225" i="1"/>
  <c r="E225" i="1"/>
  <c r="F225" i="1" s="1"/>
  <c r="G225" i="1"/>
  <c r="H225" i="1" s="1"/>
  <c r="I225" i="1"/>
  <c r="J225" i="1"/>
  <c r="K225" i="1"/>
  <c r="L225" i="1"/>
  <c r="M225" i="1" s="1"/>
  <c r="B226" i="1"/>
  <c r="C226" i="1" s="1"/>
  <c r="D226" i="1"/>
  <c r="E226" i="1"/>
  <c r="F226" i="1" s="1"/>
  <c r="G226" i="1"/>
  <c r="H226" i="1" s="1"/>
  <c r="I226" i="1"/>
  <c r="J226" i="1"/>
  <c r="K226" i="1"/>
  <c r="N226" i="1" s="1"/>
  <c r="L226" i="1"/>
  <c r="M226" i="1" s="1"/>
  <c r="B227" i="1"/>
  <c r="C227" i="1" s="1"/>
  <c r="AR227" i="1" s="1"/>
  <c r="D227" i="1"/>
  <c r="E227" i="1"/>
  <c r="F227" i="1" s="1"/>
  <c r="G227" i="1"/>
  <c r="H227" i="1" s="1"/>
  <c r="I227" i="1"/>
  <c r="J227" i="1"/>
  <c r="K227" i="1"/>
  <c r="N227" i="1" s="1"/>
  <c r="L227" i="1"/>
  <c r="M227" i="1" s="1"/>
  <c r="B228" i="1"/>
  <c r="C228" i="1" s="1"/>
  <c r="D228" i="1"/>
  <c r="E228" i="1"/>
  <c r="F228" i="1" s="1"/>
  <c r="G228" i="1"/>
  <c r="H228" i="1" s="1"/>
  <c r="I228" i="1"/>
  <c r="J228" i="1"/>
  <c r="K228" i="1"/>
  <c r="L228" i="1"/>
  <c r="M228" i="1" s="1"/>
  <c r="B229" i="1"/>
  <c r="C229" i="1" s="1"/>
  <c r="D229" i="1"/>
  <c r="E229" i="1"/>
  <c r="F229" i="1" s="1"/>
  <c r="G229" i="1"/>
  <c r="H229" i="1" s="1"/>
  <c r="I229" i="1"/>
  <c r="J229" i="1"/>
  <c r="K229" i="1"/>
  <c r="L229" i="1"/>
  <c r="M229" i="1" s="1"/>
  <c r="B230" i="1"/>
  <c r="C230" i="1" s="1"/>
  <c r="D230" i="1"/>
  <c r="E230" i="1"/>
  <c r="F230" i="1" s="1"/>
  <c r="G230" i="1"/>
  <c r="H230" i="1" s="1"/>
  <c r="I230" i="1"/>
  <c r="J230" i="1"/>
  <c r="K230" i="1"/>
  <c r="L230" i="1"/>
  <c r="M230" i="1" s="1"/>
  <c r="B231" i="1"/>
  <c r="C231" i="1" s="1"/>
  <c r="AR231" i="1" s="1"/>
  <c r="D231" i="1"/>
  <c r="E231" i="1"/>
  <c r="F231" i="1" s="1"/>
  <c r="G231" i="1"/>
  <c r="H231" i="1" s="1"/>
  <c r="I231" i="1"/>
  <c r="J231" i="1"/>
  <c r="K231" i="1"/>
  <c r="L231" i="1"/>
  <c r="M231" i="1" s="1"/>
  <c r="B232" i="1"/>
  <c r="C232" i="1" s="1"/>
  <c r="D232" i="1"/>
  <c r="E232" i="1"/>
  <c r="F232" i="1" s="1"/>
  <c r="G232" i="1"/>
  <c r="H232" i="1" s="1"/>
  <c r="I232" i="1"/>
  <c r="J232" i="1"/>
  <c r="K232" i="1"/>
  <c r="S232" i="1" s="1"/>
  <c r="L232" i="1"/>
  <c r="M232" i="1" s="1"/>
  <c r="B233" i="1"/>
  <c r="C233" i="1" s="1"/>
  <c r="D233" i="1"/>
  <c r="E233" i="1"/>
  <c r="F233" i="1" s="1"/>
  <c r="G233" i="1"/>
  <c r="H233" i="1" s="1"/>
  <c r="I233" i="1"/>
  <c r="J233" i="1"/>
  <c r="K233" i="1"/>
  <c r="N233" i="1" s="1"/>
  <c r="L233" i="1"/>
  <c r="M233" i="1" s="1"/>
  <c r="B234" i="1"/>
  <c r="C234" i="1" s="1"/>
  <c r="D234" i="1"/>
  <c r="E234" i="1"/>
  <c r="F234" i="1" s="1"/>
  <c r="G234" i="1"/>
  <c r="H234" i="1" s="1"/>
  <c r="I234" i="1"/>
  <c r="J234" i="1"/>
  <c r="K234" i="1"/>
  <c r="S234" i="1" s="1"/>
  <c r="L234" i="1"/>
  <c r="M234" i="1" s="1"/>
  <c r="B235" i="1"/>
  <c r="C235" i="1" s="1"/>
  <c r="AR235" i="1" s="1"/>
  <c r="D235" i="1"/>
  <c r="E235" i="1"/>
  <c r="F235" i="1" s="1"/>
  <c r="G235" i="1"/>
  <c r="H235" i="1" s="1"/>
  <c r="I235" i="1"/>
  <c r="J235" i="1"/>
  <c r="K235" i="1"/>
  <c r="S235" i="1" s="1"/>
  <c r="L235" i="1"/>
  <c r="M235" i="1" s="1"/>
  <c r="B236" i="1"/>
  <c r="C236" i="1" s="1"/>
  <c r="D236" i="1"/>
  <c r="E236" i="1"/>
  <c r="F236" i="1" s="1"/>
  <c r="G236" i="1"/>
  <c r="H236" i="1" s="1"/>
  <c r="I236" i="1"/>
  <c r="J236" i="1"/>
  <c r="K236" i="1"/>
  <c r="S236" i="1" s="1"/>
  <c r="L236" i="1"/>
  <c r="M236" i="1" s="1"/>
  <c r="B237" i="1"/>
  <c r="C237" i="1" s="1"/>
  <c r="D237" i="1"/>
  <c r="E237" i="1"/>
  <c r="F237" i="1" s="1"/>
  <c r="G237" i="1"/>
  <c r="H237" i="1" s="1"/>
  <c r="I237" i="1"/>
  <c r="J237" i="1"/>
  <c r="K237" i="1"/>
  <c r="L237" i="1"/>
  <c r="M237" i="1" s="1"/>
  <c r="B238" i="1"/>
  <c r="C238" i="1" s="1"/>
  <c r="D238" i="1"/>
  <c r="E238" i="1"/>
  <c r="F238" i="1" s="1"/>
  <c r="G238" i="1"/>
  <c r="H238" i="1" s="1"/>
  <c r="I238" i="1"/>
  <c r="J238" i="1"/>
  <c r="K238" i="1"/>
  <c r="S238" i="1" s="1"/>
  <c r="L238" i="1"/>
  <c r="M238" i="1" s="1"/>
  <c r="B239" i="1"/>
  <c r="C239" i="1" s="1"/>
  <c r="AR239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D240" i="1"/>
  <c r="E240" i="1"/>
  <c r="F240" i="1" s="1"/>
  <c r="G240" i="1"/>
  <c r="H240" i="1" s="1"/>
  <c r="I240" i="1"/>
  <c r="J240" i="1"/>
  <c r="K240" i="1"/>
  <c r="S240" i="1" s="1"/>
  <c r="L240" i="1"/>
  <c r="M240" i="1" s="1"/>
  <c r="B241" i="1"/>
  <c r="C241" i="1" s="1"/>
  <c r="D241" i="1"/>
  <c r="E241" i="1"/>
  <c r="F241" i="1" s="1"/>
  <c r="G241" i="1"/>
  <c r="H241" i="1" s="1"/>
  <c r="I241" i="1"/>
  <c r="J241" i="1"/>
  <c r="K241" i="1"/>
  <c r="L241" i="1"/>
  <c r="M241" i="1" s="1"/>
  <c r="B242" i="1"/>
  <c r="C242" i="1" s="1"/>
  <c r="D242" i="1"/>
  <c r="E242" i="1"/>
  <c r="F242" i="1" s="1"/>
  <c r="G242" i="1"/>
  <c r="H242" i="1" s="1"/>
  <c r="I242" i="1"/>
  <c r="J242" i="1"/>
  <c r="K242" i="1"/>
  <c r="S242" i="1" s="1"/>
  <c r="L242" i="1"/>
  <c r="M242" i="1" s="1"/>
  <c r="B243" i="1"/>
  <c r="C243" i="1" s="1"/>
  <c r="AR243" i="1" s="1"/>
  <c r="D243" i="1"/>
  <c r="E243" i="1"/>
  <c r="F243" i="1" s="1"/>
  <c r="G243" i="1"/>
  <c r="H243" i="1" s="1"/>
  <c r="I243" i="1"/>
  <c r="J243" i="1"/>
  <c r="K243" i="1"/>
  <c r="S243" i="1" s="1"/>
  <c r="L243" i="1"/>
  <c r="M243" i="1" s="1"/>
  <c r="B244" i="1"/>
  <c r="C244" i="1" s="1"/>
  <c r="D244" i="1"/>
  <c r="E244" i="1"/>
  <c r="F244" i="1" s="1"/>
  <c r="G244" i="1"/>
  <c r="H244" i="1" s="1"/>
  <c r="I244" i="1"/>
  <c r="J244" i="1"/>
  <c r="K244" i="1"/>
  <c r="S244" i="1" s="1"/>
  <c r="L244" i="1"/>
  <c r="M244" i="1" s="1"/>
  <c r="B245" i="1"/>
  <c r="C245" i="1" s="1"/>
  <c r="D245" i="1"/>
  <c r="E245" i="1"/>
  <c r="F245" i="1" s="1"/>
  <c r="G245" i="1"/>
  <c r="H245" i="1" s="1"/>
  <c r="I245" i="1"/>
  <c r="J245" i="1"/>
  <c r="K245" i="1"/>
  <c r="R245" i="1" s="1"/>
  <c r="L245" i="1"/>
  <c r="M245" i="1" s="1"/>
  <c r="B246" i="1"/>
  <c r="C246" i="1" s="1"/>
  <c r="D246" i="1"/>
  <c r="E246" i="1"/>
  <c r="F246" i="1" s="1"/>
  <c r="G246" i="1"/>
  <c r="H246" i="1" s="1"/>
  <c r="I246" i="1"/>
  <c r="J246" i="1"/>
  <c r="K246" i="1"/>
  <c r="S246" i="1" s="1"/>
  <c r="L246" i="1"/>
  <c r="M246" i="1" s="1"/>
  <c r="B247" i="1"/>
  <c r="C247" i="1" s="1"/>
  <c r="AR247" i="1" s="1"/>
  <c r="D247" i="1"/>
  <c r="E247" i="1"/>
  <c r="F247" i="1" s="1"/>
  <c r="G247" i="1"/>
  <c r="H247" i="1" s="1"/>
  <c r="I247" i="1"/>
  <c r="J247" i="1"/>
  <c r="K247" i="1"/>
  <c r="R247" i="1" s="1"/>
  <c r="L247" i="1"/>
  <c r="M247" i="1" s="1"/>
  <c r="B248" i="1"/>
  <c r="C248" i="1" s="1"/>
  <c r="D248" i="1"/>
  <c r="E248" i="1"/>
  <c r="F248" i="1" s="1"/>
  <c r="G248" i="1"/>
  <c r="H248" i="1" s="1"/>
  <c r="I248" i="1"/>
  <c r="J248" i="1"/>
  <c r="K248" i="1"/>
  <c r="S248" i="1" s="1"/>
  <c r="L248" i="1"/>
  <c r="M248" i="1" s="1"/>
  <c r="B249" i="1"/>
  <c r="C249" i="1" s="1"/>
  <c r="D249" i="1"/>
  <c r="E249" i="1"/>
  <c r="F249" i="1" s="1"/>
  <c r="G249" i="1"/>
  <c r="H249" i="1" s="1"/>
  <c r="I249" i="1"/>
  <c r="J249" i="1"/>
  <c r="K249" i="1"/>
  <c r="R249" i="1" s="1"/>
  <c r="L249" i="1"/>
  <c r="M249" i="1" s="1"/>
  <c r="B250" i="1"/>
  <c r="C250" i="1" s="1"/>
  <c r="D250" i="1"/>
  <c r="E250" i="1"/>
  <c r="F250" i="1" s="1"/>
  <c r="G250" i="1"/>
  <c r="H250" i="1" s="1"/>
  <c r="I250" i="1"/>
  <c r="J250" i="1"/>
  <c r="K250" i="1"/>
  <c r="S250" i="1" s="1"/>
  <c r="L250" i="1"/>
  <c r="M250" i="1" s="1"/>
  <c r="B251" i="1"/>
  <c r="C251" i="1" s="1"/>
  <c r="AR251" i="1" s="1"/>
  <c r="D251" i="1"/>
  <c r="E251" i="1"/>
  <c r="F251" i="1" s="1"/>
  <c r="G251" i="1"/>
  <c r="H251" i="1" s="1"/>
  <c r="I251" i="1"/>
  <c r="J251" i="1"/>
  <c r="K251" i="1"/>
  <c r="R251" i="1" s="1"/>
  <c r="L251" i="1"/>
  <c r="M251" i="1" s="1"/>
  <c r="B252" i="1"/>
  <c r="C252" i="1" s="1"/>
  <c r="D252" i="1"/>
  <c r="E252" i="1"/>
  <c r="F252" i="1" s="1"/>
  <c r="G252" i="1"/>
  <c r="H252" i="1" s="1"/>
  <c r="I252" i="1"/>
  <c r="J252" i="1"/>
  <c r="K252" i="1"/>
  <c r="S252" i="1" s="1"/>
  <c r="L252" i="1"/>
  <c r="M252" i="1" s="1"/>
  <c r="B253" i="1"/>
  <c r="C253" i="1" s="1"/>
  <c r="D253" i="1"/>
  <c r="E253" i="1"/>
  <c r="F253" i="1" s="1"/>
  <c r="G253" i="1"/>
  <c r="H253" i="1" s="1"/>
  <c r="I253" i="1"/>
  <c r="J253" i="1"/>
  <c r="K253" i="1"/>
  <c r="L253" i="1"/>
  <c r="M253" i="1" s="1"/>
  <c r="B254" i="1"/>
  <c r="C254" i="1" s="1"/>
  <c r="D254" i="1"/>
  <c r="E254" i="1"/>
  <c r="F254" i="1" s="1"/>
  <c r="G254" i="1"/>
  <c r="H254" i="1" s="1"/>
  <c r="I254" i="1"/>
  <c r="J254" i="1"/>
  <c r="K254" i="1"/>
  <c r="S254" i="1" s="1"/>
  <c r="L254" i="1"/>
  <c r="M254" i="1" s="1"/>
  <c r="B255" i="1"/>
  <c r="C255" i="1" s="1"/>
  <c r="AR255" i="1" s="1"/>
  <c r="D255" i="1"/>
  <c r="E255" i="1"/>
  <c r="F255" i="1" s="1"/>
  <c r="G255" i="1"/>
  <c r="H255" i="1" s="1"/>
  <c r="I255" i="1"/>
  <c r="J255" i="1"/>
  <c r="K255" i="1"/>
  <c r="R255" i="1" s="1"/>
  <c r="L255" i="1"/>
  <c r="M255" i="1" s="1"/>
  <c r="B256" i="1"/>
  <c r="C256" i="1" s="1"/>
  <c r="D256" i="1"/>
  <c r="E256" i="1"/>
  <c r="F256" i="1" s="1"/>
  <c r="G256" i="1"/>
  <c r="H256" i="1" s="1"/>
  <c r="I256" i="1"/>
  <c r="J256" i="1"/>
  <c r="K256" i="1"/>
  <c r="S256" i="1" s="1"/>
  <c r="L256" i="1"/>
  <c r="M256" i="1" s="1"/>
  <c r="B257" i="1"/>
  <c r="C257" i="1" s="1"/>
  <c r="D257" i="1"/>
  <c r="E257" i="1"/>
  <c r="F257" i="1" s="1"/>
  <c r="G257" i="1"/>
  <c r="H257" i="1" s="1"/>
  <c r="I257" i="1"/>
  <c r="J257" i="1"/>
  <c r="K257" i="1"/>
  <c r="R257" i="1" s="1"/>
  <c r="L257" i="1"/>
  <c r="M257" i="1" s="1"/>
  <c r="B258" i="1"/>
  <c r="C258" i="1" s="1"/>
  <c r="D258" i="1"/>
  <c r="E258" i="1"/>
  <c r="F258" i="1" s="1"/>
  <c r="G258" i="1"/>
  <c r="H258" i="1" s="1"/>
  <c r="I258" i="1"/>
  <c r="J258" i="1"/>
  <c r="K258" i="1"/>
  <c r="S258" i="1" s="1"/>
  <c r="L258" i="1"/>
  <c r="M258" i="1" s="1"/>
  <c r="B259" i="1"/>
  <c r="C259" i="1" s="1"/>
  <c r="AR259" i="1" s="1"/>
  <c r="D259" i="1"/>
  <c r="E259" i="1"/>
  <c r="F259" i="1" s="1"/>
  <c r="G259" i="1"/>
  <c r="H259" i="1" s="1"/>
  <c r="I259" i="1"/>
  <c r="J259" i="1"/>
  <c r="K259" i="1"/>
  <c r="L259" i="1"/>
  <c r="M259" i="1" s="1"/>
  <c r="B260" i="1"/>
  <c r="C260" i="1" s="1"/>
  <c r="D260" i="1"/>
  <c r="E260" i="1"/>
  <c r="F260" i="1" s="1"/>
  <c r="G260" i="1"/>
  <c r="H260" i="1" s="1"/>
  <c r="I260" i="1"/>
  <c r="J260" i="1"/>
  <c r="K260" i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L261" i="1"/>
  <c r="M261" i="1" s="1"/>
  <c r="B262" i="1"/>
  <c r="C262" i="1" s="1"/>
  <c r="D262" i="1"/>
  <c r="E262" i="1"/>
  <c r="F262" i="1" s="1"/>
  <c r="G262" i="1"/>
  <c r="H262" i="1" s="1"/>
  <c r="I262" i="1"/>
  <c r="J262" i="1"/>
  <c r="K262" i="1"/>
  <c r="S262" i="1" s="1"/>
  <c r="L262" i="1"/>
  <c r="M262" i="1" s="1"/>
  <c r="B263" i="1"/>
  <c r="C263" i="1" s="1"/>
  <c r="AR263" i="1" s="1"/>
  <c r="D263" i="1"/>
  <c r="E263" i="1"/>
  <c r="F263" i="1" s="1"/>
  <c r="G263" i="1"/>
  <c r="H263" i="1" s="1"/>
  <c r="I263" i="1"/>
  <c r="J263" i="1"/>
  <c r="K263" i="1"/>
  <c r="R263" i="1" s="1"/>
  <c r="L263" i="1"/>
  <c r="M263" i="1" s="1"/>
  <c r="B264" i="1"/>
  <c r="C264" i="1" s="1"/>
  <c r="D264" i="1"/>
  <c r="E264" i="1"/>
  <c r="F264" i="1" s="1"/>
  <c r="G264" i="1"/>
  <c r="H264" i="1" s="1"/>
  <c r="I264" i="1"/>
  <c r="J264" i="1"/>
  <c r="K264" i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S265" i="1" s="1"/>
  <c r="L265" i="1"/>
  <c r="M265" i="1" s="1"/>
  <c r="B266" i="1"/>
  <c r="C266" i="1" s="1"/>
  <c r="D266" i="1"/>
  <c r="E266" i="1"/>
  <c r="F266" i="1" s="1"/>
  <c r="G266" i="1"/>
  <c r="H266" i="1" s="1"/>
  <c r="I266" i="1"/>
  <c r="J266" i="1"/>
  <c r="K266" i="1"/>
  <c r="S266" i="1" s="1"/>
  <c r="L266" i="1"/>
  <c r="M266" i="1" s="1"/>
  <c r="B267" i="1"/>
  <c r="C267" i="1" s="1"/>
  <c r="AR267" i="1" s="1"/>
  <c r="D267" i="1"/>
  <c r="E267" i="1"/>
  <c r="F267" i="1" s="1"/>
  <c r="G267" i="1"/>
  <c r="H267" i="1" s="1"/>
  <c r="I267" i="1"/>
  <c r="J267" i="1"/>
  <c r="K267" i="1"/>
  <c r="R267" i="1" s="1"/>
  <c r="L267" i="1"/>
  <c r="M267" i="1" s="1"/>
  <c r="B268" i="1"/>
  <c r="C268" i="1" s="1"/>
  <c r="D268" i="1"/>
  <c r="E268" i="1"/>
  <c r="F268" i="1" s="1"/>
  <c r="G268" i="1"/>
  <c r="H268" i="1" s="1"/>
  <c r="I268" i="1"/>
  <c r="J268" i="1"/>
  <c r="K268" i="1"/>
  <c r="L268" i="1"/>
  <c r="M268" i="1" s="1"/>
  <c r="B269" i="1"/>
  <c r="C269" i="1" s="1"/>
  <c r="D269" i="1"/>
  <c r="E269" i="1"/>
  <c r="F269" i="1" s="1"/>
  <c r="G269" i="1"/>
  <c r="H269" i="1" s="1"/>
  <c r="I269" i="1"/>
  <c r="J269" i="1"/>
  <c r="K269" i="1"/>
  <c r="N269" i="1" s="1"/>
  <c r="L269" i="1"/>
  <c r="M269" i="1" s="1"/>
  <c r="B270" i="1"/>
  <c r="C270" i="1" s="1"/>
  <c r="D270" i="1"/>
  <c r="E270" i="1"/>
  <c r="F270" i="1" s="1"/>
  <c r="G270" i="1"/>
  <c r="H270" i="1" s="1"/>
  <c r="I270" i="1"/>
  <c r="J270" i="1"/>
  <c r="K270" i="1"/>
  <c r="L270" i="1"/>
  <c r="M270" i="1" s="1"/>
  <c r="B271" i="1"/>
  <c r="C271" i="1" s="1"/>
  <c r="AR271" i="1" s="1"/>
  <c r="D271" i="1"/>
  <c r="E271" i="1"/>
  <c r="F271" i="1" s="1"/>
  <c r="G271" i="1"/>
  <c r="H271" i="1" s="1"/>
  <c r="I271" i="1"/>
  <c r="J271" i="1"/>
  <c r="K271" i="1"/>
  <c r="L271" i="1"/>
  <c r="M271" i="1" s="1"/>
  <c r="B272" i="1"/>
  <c r="C272" i="1" s="1"/>
  <c r="D272" i="1"/>
  <c r="E272" i="1"/>
  <c r="F272" i="1" s="1"/>
  <c r="G272" i="1"/>
  <c r="H272" i="1" s="1"/>
  <c r="I272" i="1"/>
  <c r="J272" i="1"/>
  <c r="K272" i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L273" i="1"/>
  <c r="M273" i="1" s="1"/>
  <c r="B274" i="1"/>
  <c r="C274" i="1" s="1"/>
  <c r="D274" i="1"/>
  <c r="E274" i="1"/>
  <c r="F274" i="1" s="1"/>
  <c r="G274" i="1"/>
  <c r="H274" i="1" s="1"/>
  <c r="I274" i="1"/>
  <c r="J274" i="1"/>
  <c r="K274" i="1"/>
  <c r="S274" i="1" s="1"/>
  <c r="L274" i="1"/>
  <c r="M274" i="1" s="1"/>
  <c r="B275" i="1"/>
  <c r="C275" i="1" s="1"/>
  <c r="AR275" i="1" s="1"/>
  <c r="D275" i="1"/>
  <c r="E275" i="1"/>
  <c r="F275" i="1" s="1"/>
  <c r="G275" i="1"/>
  <c r="H275" i="1" s="1"/>
  <c r="I275" i="1"/>
  <c r="J275" i="1"/>
  <c r="K275" i="1"/>
  <c r="L275" i="1"/>
  <c r="M275" i="1" s="1"/>
  <c r="B276" i="1"/>
  <c r="C276" i="1" s="1"/>
  <c r="D276" i="1"/>
  <c r="E276" i="1"/>
  <c r="F276" i="1" s="1"/>
  <c r="G276" i="1"/>
  <c r="H276" i="1" s="1"/>
  <c r="I276" i="1"/>
  <c r="J276" i="1"/>
  <c r="K276" i="1"/>
  <c r="L276" i="1"/>
  <c r="M276" i="1" s="1"/>
  <c r="B277" i="1"/>
  <c r="C277" i="1" s="1"/>
  <c r="D277" i="1"/>
  <c r="E277" i="1"/>
  <c r="F277" i="1" s="1"/>
  <c r="G277" i="1"/>
  <c r="H277" i="1" s="1"/>
  <c r="I277" i="1"/>
  <c r="J277" i="1"/>
  <c r="K277" i="1"/>
  <c r="R277" i="1" s="1"/>
  <c r="L277" i="1"/>
  <c r="M277" i="1" s="1"/>
  <c r="B278" i="1"/>
  <c r="C278" i="1" s="1"/>
  <c r="D278" i="1"/>
  <c r="E278" i="1"/>
  <c r="F278" i="1" s="1"/>
  <c r="G278" i="1"/>
  <c r="H278" i="1" s="1"/>
  <c r="I278" i="1"/>
  <c r="J278" i="1"/>
  <c r="K278" i="1"/>
  <c r="L278" i="1"/>
  <c r="M278" i="1" s="1"/>
  <c r="B279" i="1"/>
  <c r="C279" i="1" s="1"/>
  <c r="AR279" i="1" s="1"/>
  <c r="D279" i="1"/>
  <c r="E279" i="1"/>
  <c r="F279" i="1" s="1"/>
  <c r="G279" i="1"/>
  <c r="H279" i="1" s="1"/>
  <c r="I279" i="1"/>
  <c r="J279" i="1"/>
  <c r="K279" i="1"/>
  <c r="R279" i="1" s="1"/>
  <c r="L279" i="1"/>
  <c r="M279" i="1" s="1"/>
  <c r="B280" i="1"/>
  <c r="C280" i="1" s="1"/>
  <c r="D280" i="1"/>
  <c r="E280" i="1"/>
  <c r="F280" i="1" s="1"/>
  <c r="G280" i="1"/>
  <c r="H280" i="1" s="1"/>
  <c r="I280" i="1"/>
  <c r="J280" i="1"/>
  <c r="K280" i="1"/>
  <c r="N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L281" i="1"/>
  <c r="M281" i="1" s="1"/>
  <c r="B282" i="1"/>
  <c r="C282" i="1" s="1"/>
  <c r="D282" i="1"/>
  <c r="E282" i="1"/>
  <c r="F282" i="1" s="1"/>
  <c r="G282" i="1"/>
  <c r="H282" i="1" s="1"/>
  <c r="I282" i="1"/>
  <c r="J282" i="1"/>
  <c r="K282" i="1"/>
  <c r="L282" i="1"/>
  <c r="M282" i="1" s="1"/>
  <c r="B283" i="1"/>
  <c r="C283" i="1" s="1"/>
  <c r="AR283" i="1" s="1"/>
  <c r="D283" i="1"/>
  <c r="E283" i="1"/>
  <c r="F283" i="1" s="1"/>
  <c r="G283" i="1"/>
  <c r="H283" i="1" s="1"/>
  <c r="I283" i="1"/>
  <c r="J283" i="1"/>
  <c r="K283" i="1"/>
  <c r="N283" i="1" s="1"/>
  <c r="L283" i="1"/>
  <c r="M283" i="1" s="1"/>
  <c r="B284" i="1"/>
  <c r="C284" i="1" s="1"/>
  <c r="D284" i="1"/>
  <c r="E284" i="1"/>
  <c r="F284" i="1" s="1"/>
  <c r="G284" i="1"/>
  <c r="H284" i="1" s="1"/>
  <c r="I284" i="1"/>
  <c r="J284" i="1"/>
  <c r="K284" i="1"/>
  <c r="S284" i="1" s="1"/>
  <c r="L284" i="1"/>
  <c r="M284" i="1" s="1"/>
  <c r="B285" i="1"/>
  <c r="C285" i="1" s="1"/>
  <c r="D285" i="1"/>
  <c r="E285" i="1"/>
  <c r="F285" i="1" s="1"/>
  <c r="G285" i="1"/>
  <c r="H285" i="1" s="1"/>
  <c r="I285" i="1"/>
  <c r="J285" i="1"/>
  <c r="K285" i="1"/>
  <c r="L285" i="1"/>
  <c r="M285" i="1" s="1"/>
  <c r="B286" i="1"/>
  <c r="C286" i="1" s="1"/>
  <c r="D286" i="1"/>
  <c r="E286" i="1"/>
  <c r="F286" i="1" s="1"/>
  <c r="G286" i="1"/>
  <c r="H286" i="1" s="1"/>
  <c r="I286" i="1"/>
  <c r="J286" i="1"/>
  <c r="K286" i="1"/>
  <c r="S286" i="1" s="1"/>
  <c r="L286" i="1"/>
  <c r="M286" i="1" s="1"/>
  <c r="B287" i="1"/>
  <c r="C287" i="1" s="1"/>
  <c r="AR287" i="1" s="1"/>
  <c r="D287" i="1"/>
  <c r="E287" i="1"/>
  <c r="F287" i="1" s="1"/>
  <c r="G287" i="1"/>
  <c r="H287" i="1" s="1"/>
  <c r="I287" i="1"/>
  <c r="J287" i="1"/>
  <c r="K287" i="1"/>
  <c r="L287" i="1"/>
  <c r="M287" i="1" s="1"/>
  <c r="B288" i="1"/>
  <c r="C288" i="1" s="1"/>
  <c r="D288" i="1"/>
  <c r="E288" i="1"/>
  <c r="F288" i="1" s="1"/>
  <c r="G288" i="1"/>
  <c r="H288" i="1" s="1"/>
  <c r="I288" i="1"/>
  <c r="J288" i="1"/>
  <c r="K288" i="1"/>
  <c r="R288" i="1" s="1"/>
  <c r="L288" i="1"/>
  <c r="M288" i="1" s="1"/>
  <c r="B289" i="1"/>
  <c r="C289" i="1" s="1"/>
  <c r="D289" i="1"/>
  <c r="E289" i="1"/>
  <c r="F289" i="1" s="1"/>
  <c r="G289" i="1"/>
  <c r="H289" i="1" s="1"/>
  <c r="I289" i="1"/>
  <c r="J289" i="1"/>
  <c r="K289" i="1"/>
  <c r="N289" i="1" s="1"/>
  <c r="L289" i="1"/>
  <c r="M289" i="1" s="1"/>
  <c r="B290" i="1"/>
  <c r="C290" i="1" s="1"/>
  <c r="D290" i="1"/>
  <c r="E290" i="1"/>
  <c r="F290" i="1" s="1"/>
  <c r="G290" i="1"/>
  <c r="H290" i="1" s="1"/>
  <c r="I290" i="1"/>
  <c r="J290" i="1"/>
  <c r="K290" i="1"/>
  <c r="S290" i="1" s="1"/>
  <c r="L290" i="1"/>
  <c r="M290" i="1" s="1"/>
  <c r="B291" i="1"/>
  <c r="C291" i="1" s="1"/>
  <c r="AR291" i="1" s="1"/>
  <c r="D291" i="1"/>
  <c r="E291" i="1"/>
  <c r="F291" i="1" s="1"/>
  <c r="G291" i="1"/>
  <c r="H291" i="1" s="1"/>
  <c r="I291" i="1"/>
  <c r="J291" i="1"/>
  <c r="K291" i="1"/>
  <c r="L291" i="1"/>
  <c r="M291" i="1" s="1"/>
  <c r="B292" i="1"/>
  <c r="C292" i="1" s="1"/>
  <c r="D292" i="1"/>
  <c r="E292" i="1"/>
  <c r="F292" i="1" s="1"/>
  <c r="G292" i="1"/>
  <c r="H292" i="1" s="1"/>
  <c r="I292" i="1"/>
  <c r="J292" i="1"/>
  <c r="K292" i="1"/>
  <c r="L292" i="1"/>
  <c r="M292" i="1" s="1"/>
  <c r="B293" i="1"/>
  <c r="C293" i="1" s="1"/>
  <c r="D293" i="1"/>
  <c r="E293" i="1"/>
  <c r="F293" i="1" s="1"/>
  <c r="G293" i="1"/>
  <c r="H293" i="1" s="1"/>
  <c r="I293" i="1"/>
  <c r="J293" i="1"/>
  <c r="K293" i="1"/>
  <c r="S293" i="1" s="1"/>
  <c r="L293" i="1"/>
  <c r="M293" i="1" s="1"/>
  <c r="B294" i="1"/>
  <c r="C294" i="1" s="1"/>
  <c r="D294" i="1"/>
  <c r="E294" i="1"/>
  <c r="F294" i="1" s="1"/>
  <c r="G294" i="1"/>
  <c r="H294" i="1" s="1"/>
  <c r="I294" i="1"/>
  <c r="J294" i="1"/>
  <c r="K294" i="1"/>
  <c r="N294" i="1" s="1"/>
  <c r="L294" i="1"/>
  <c r="M294" i="1" s="1"/>
  <c r="B295" i="1"/>
  <c r="C295" i="1" s="1"/>
  <c r="AR295" i="1" s="1"/>
  <c r="D295" i="1"/>
  <c r="E295" i="1"/>
  <c r="F295" i="1" s="1"/>
  <c r="G295" i="1"/>
  <c r="H295" i="1" s="1"/>
  <c r="I295" i="1"/>
  <c r="J295" i="1"/>
  <c r="K295" i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R296" i="1" s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S297" i="1" s="1"/>
  <c r="L297" i="1"/>
  <c r="M297" i="1" s="1"/>
  <c r="B298" i="1"/>
  <c r="C298" i="1" s="1"/>
  <c r="D298" i="1"/>
  <c r="E298" i="1"/>
  <c r="F298" i="1" s="1"/>
  <c r="G298" i="1"/>
  <c r="H298" i="1" s="1"/>
  <c r="I298" i="1"/>
  <c r="J298" i="1"/>
  <c r="K298" i="1"/>
  <c r="S298" i="1" s="1"/>
  <c r="L298" i="1"/>
  <c r="M298" i="1" s="1"/>
  <c r="B299" i="1"/>
  <c r="C299" i="1" s="1"/>
  <c r="AR299" i="1" s="1"/>
  <c r="D299" i="1"/>
  <c r="E299" i="1"/>
  <c r="F299" i="1" s="1"/>
  <c r="G299" i="1"/>
  <c r="H299" i="1" s="1"/>
  <c r="I299" i="1"/>
  <c r="J299" i="1"/>
  <c r="K299" i="1"/>
  <c r="L299" i="1"/>
  <c r="M299" i="1" s="1"/>
  <c r="B300" i="1"/>
  <c r="C300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B301" i="1"/>
  <c r="C301" i="1" s="1"/>
  <c r="D301" i="1"/>
  <c r="E301" i="1"/>
  <c r="F301" i="1" s="1"/>
  <c r="G301" i="1"/>
  <c r="H301" i="1" s="1"/>
  <c r="I301" i="1"/>
  <c r="J301" i="1"/>
  <c r="K301" i="1"/>
  <c r="S301" i="1" s="1"/>
  <c r="L301" i="1"/>
  <c r="M301" i="1" s="1"/>
  <c r="B302" i="1"/>
  <c r="C302" i="1" s="1"/>
  <c r="D302" i="1"/>
  <c r="E302" i="1"/>
  <c r="F302" i="1" s="1"/>
  <c r="G302" i="1"/>
  <c r="H302" i="1" s="1"/>
  <c r="I302" i="1"/>
  <c r="J302" i="1"/>
  <c r="K302" i="1"/>
  <c r="N302" i="1" s="1"/>
  <c r="L302" i="1"/>
  <c r="M302" i="1" s="1"/>
  <c r="B303" i="1"/>
  <c r="C303" i="1" s="1"/>
  <c r="AR303" i="1" s="1"/>
  <c r="D303" i="1"/>
  <c r="E303" i="1"/>
  <c r="F303" i="1" s="1"/>
  <c r="G303" i="1"/>
  <c r="H303" i="1" s="1"/>
  <c r="I303" i="1"/>
  <c r="J303" i="1"/>
  <c r="K303" i="1"/>
  <c r="L303" i="1"/>
  <c r="M303" i="1" s="1"/>
  <c r="B304" i="1"/>
  <c r="C304" i="1" s="1"/>
  <c r="D304" i="1"/>
  <c r="E304" i="1"/>
  <c r="F304" i="1" s="1"/>
  <c r="G304" i="1"/>
  <c r="H304" i="1" s="1"/>
  <c r="I304" i="1"/>
  <c r="J304" i="1"/>
  <c r="K304" i="1"/>
  <c r="N304" i="1" s="1"/>
  <c r="L304" i="1"/>
  <c r="M304" i="1" s="1"/>
  <c r="B305" i="1"/>
  <c r="C305" i="1" s="1"/>
  <c r="D305" i="1"/>
  <c r="E305" i="1"/>
  <c r="F305" i="1" s="1"/>
  <c r="G305" i="1"/>
  <c r="H305" i="1" s="1"/>
  <c r="I305" i="1"/>
  <c r="J305" i="1"/>
  <c r="K305" i="1"/>
  <c r="S305" i="1" s="1"/>
  <c r="L305" i="1"/>
  <c r="M305" i="1" s="1"/>
  <c r="B306" i="1"/>
  <c r="C306" i="1" s="1"/>
  <c r="D306" i="1"/>
  <c r="E306" i="1"/>
  <c r="F306" i="1" s="1"/>
  <c r="G306" i="1"/>
  <c r="H306" i="1" s="1"/>
  <c r="I306" i="1"/>
  <c r="J306" i="1"/>
  <c r="K306" i="1"/>
  <c r="N306" i="1" s="1"/>
  <c r="L306" i="1"/>
  <c r="M306" i="1" s="1"/>
  <c r="B307" i="1"/>
  <c r="C307" i="1" s="1"/>
  <c r="AR307" i="1" s="1"/>
  <c r="D307" i="1"/>
  <c r="E307" i="1"/>
  <c r="F307" i="1" s="1"/>
  <c r="G307" i="1"/>
  <c r="H307" i="1" s="1"/>
  <c r="I307" i="1"/>
  <c r="J307" i="1"/>
  <c r="K307" i="1"/>
  <c r="L307" i="1"/>
  <c r="M307" i="1" s="1"/>
  <c r="B308" i="1"/>
  <c r="C308" i="1" s="1"/>
  <c r="D308" i="1"/>
  <c r="E308" i="1"/>
  <c r="F308" i="1" s="1"/>
  <c r="G308" i="1"/>
  <c r="H308" i="1" s="1"/>
  <c r="I308" i="1"/>
  <c r="J308" i="1"/>
  <c r="K308" i="1"/>
  <c r="L308" i="1"/>
  <c r="M308" i="1" s="1"/>
  <c r="B309" i="1"/>
  <c r="C309" i="1" s="1"/>
  <c r="D309" i="1"/>
  <c r="E309" i="1"/>
  <c r="F309" i="1" s="1"/>
  <c r="G309" i="1"/>
  <c r="H309" i="1" s="1"/>
  <c r="I309" i="1"/>
  <c r="J309" i="1"/>
  <c r="K309" i="1"/>
  <c r="S309" i="1" s="1"/>
  <c r="L309" i="1"/>
  <c r="M309" i="1" s="1"/>
  <c r="B310" i="1"/>
  <c r="C310" i="1" s="1"/>
  <c r="D310" i="1"/>
  <c r="E310" i="1"/>
  <c r="F310" i="1" s="1"/>
  <c r="G310" i="1"/>
  <c r="H310" i="1" s="1"/>
  <c r="I310" i="1"/>
  <c r="J310" i="1"/>
  <c r="K310" i="1"/>
  <c r="S310" i="1" s="1"/>
  <c r="L310" i="1"/>
  <c r="M310" i="1" s="1"/>
  <c r="B311" i="1"/>
  <c r="C311" i="1" s="1"/>
  <c r="AR311" i="1" s="1"/>
  <c r="D311" i="1"/>
  <c r="E311" i="1"/>
  <c r="F311" i="1" s="1"/>
  <c r="G311" i="1"/>
  <c r="H311" i="1" s="1"/>
  <c r="I311" i="1"/>
  <c r="J311" i="1"/>
  <c r="K311" i="1"/>
  <c r="S311" i="1" s="1"/>
  <c r="L311" i="1"/>
  <c r="M311" i="1" s="1"/>
  <c r="B312" i="1"/>
  <c r="C312" i="1" s="1"/>
  <c r="D312" i="1"/>
  <c r="E312" i="1"/>
  <c r="F312" i="1" s="1"/>
  <c r="G312" i="1"/>
  <c r="H312" i="1" s="1"/>
  <c r="I312" i="1"/>
  <c r="J312" i="1"/>
  <c r="K312" i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R313" i="1" s="1"/>
  <c r="L313" i="1"/>
  <c r="M313" i="1" s="1"/>
  <c r="B314" i="1"/>
  <c r="C314" i="1" s="1"/>
  <c r="D314" i="1"/>
  <c r="E314" i="1"/>
  <c r="F314" i="1" s="1"/>
  <c r="G314" i="1"/>
  <c r="H314" i="1" s="1"/>
  <c r="I314" i="1"/>
  <c r="J314" i="1"/>
  <c r="K314" i="1"/>
  <c r="S314" i="1" s="1"/>
  <c r="L314" i="1"/>
  <c r="M314" i="1" s="1"/>
  <c r="B315" i="1"/>
  <c r="C315" i="1" s="1"/>
  <c r="AR315" i="1" s="1"/>
  <c r="D315" i="1"/>
  <c r="E315" i="1"/>
  <c r="F315" i="1" s="1"/>
  <c r="G315" i="1"/>
  <c r="H315" i="1" s="1"/>
  <c r="I315" i="1"/>
  <c r="J315" i="1"/>
  <c r="K315" i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N316" i="1" s="1"/>
  <c r="L316" i="1"/>
  <c r="M316" i="1" s="1"/>
  <c r="B317" i="1"/>
  <c r="C317" i="1" s="1"/>
  <c r="D317" i="1"/>
  <c r="E317" i="1"/>
  <c r="F317" i="1" s="1"/>
  <c r="G317" i="1"/>
  <c r="H317" i="1" s="1"/>
  <c r="I317" i="1"/>
  <c r="J317" i="1"/>
  <c r="K317" i="1"/>
  <c r="L317" i="1"/>
  <c r="M317" i="1" s="1"/>
  <c r="B318" i="1"/>
  <c r="C318" i="1" s="1"/>
  <c r="D318" i="1"/>
  <c r="E318" i="1"/>
  <c r="F318" i="1" s="1"/>
  <c r="G318" i="1"/>
  <c r="H318" i="1" s="1"/>
  <c r="I318" i="1"/>
  <c r="J318" i="1"/>
  <c r="K318" i="1"/>
  <c r="S318" i="1" s="1"/>
  <c r="L318" i="1"/>
  <c r="M318" i="1" s="1"/>
  <c r="B319" i="1"/>
  <c r="C319" i="1" s="1"/>
  <c r="AR319" i="1" s="1"/>
  <c r="D319" i="1"/>
  <c r="E319" i="1"/>
  <c r="F319" i="1" s="1"/>
  <c r="G319" i="1"/>
  <c r="H319" i="1" s="1"/>
  <c r="I319" i="1"/>
  <c r="J319" i="1"/>
  <c r="K319" i="1"/>
  <c r="L319" i="1"/>
  <c r="M319" i="1" s="1"/>
  <c r="B320" i="1"/>
  <c r="C320" i="1" s="1"/>
  <c r="D320" i="1"/>
  <c r="E320" i="1"/>
  <c r="F320" i="1" s="1"/>
  <c r="G320" i="1"/>
  <c r="H320" i="1" s="1"/>
  <c r="I320" i="1"/>
  <c r="J320" i="1"/>
  <c r="K320" i="1"/>
  <c r="R320" i="1" s="1"/>
  <c r="L320" i="1"/>
  <c r="M320" i="1" s="1"/>
  <c r="B321" i="1"/>
  <c r="C321" i="1" s="1"/>
  <c r="D321" i="1"/>
  <c r="E321" i="1"/>
  <c r="F321" i="1" s="1"/>
  <c r="G321" i="1"/>
  <c r="H321" i="1" s="1"/>
  <c r="I321" i="1"/>
  <c r="J321" i="1"/>
  <c r="K321" i="1"/>
  <c r="N321" i="1" s="1"/>
  <c r="L321" i="1"/>
  <c r="M321" i="1" s="1"/>
  <c r="B322" i="1"/>
  <c r="C322" i="1" s="1"/>
  <c r="D322" i="1"/>
  <c r="E322" i="1"/>
  <c r="F322" i="1" s="1"/>
  <c r="G322" i="1"/>
  <c r="H322" i="1" s="1"/>
  <c r="I322" i="1"/>
  <c r="J322" i="1"/>
  <c r="K322" i="1"/>
  <c r="S322" i="1" s="1"/>
  <c r="L322" i="1"/>
  <c r="M322" i="1" s="1"/>
  <c r="B323" i="1"/>
  <c r="C323" i="1" s="1"/>
  <c r="AR323" i="1" s="1"/>
  <c r="D323" i="1"/>
  <c r="E323" i="1"/>
  <c r="F323" i="1" s="1"/>
  <c r="G323" i="1"/>
  <c r="H323" i="1" s="1"/>
  <c r="I323" i="1"/>
  <c r="J323" i="1"/>
  <c r="K323" i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R324" i="1" s="1"/>
  <c r="L324" i="1"/>
  <c r="M324" i="1" s="1"/>
  <c r="B325" i="1"/>
  <c r="C325" i="1" s="1"/>
  <c r="D325" i="1"/>
  <c r="E325" i="1"/>
  <c r="F325" i="1" s="1"/>
  <c r="G325" i="1"/>
  <c r="H325" i="1" s="1"/>
  <c r="I325" i="1"/>
  <c r="J325" i="1"/>
  <c r="K325" i="1"/>
  <c r="R325" i="1" s="1"/>
  <c r="L325" i="1"/>
  <c r="M325" i="1" s="1"/>
  <c r="B326" i="1"/>
  <c r="C326" i="1" s="1"/>
  <c r="D326" i="1"/>
  <c r="E326" i="1"/>
  <c r="F326" i="1" s="1"/>
  <c r="G326" i="1"/>
  <c r="H326" i="1" s="1"/>
  <c r="I326" i="1"/>
  <c r="J326" i="1"/>
  <c r="K326" i="1"/>
  <c r="S326" i="1" s="1"/>
  <c r="L326" i="1"/>
  <c r="M326" i="1" s="1"/>
  <c r="B327" i="1"/>
  <c r="C327" i="1" s="1"/>
  <c r="AR327" i="1" s="1"/>
  <c r="D327" i="1"/>
  <c r="E327" i="1"/>
  <c r="F327" i="1" s="1"/>
  <c r="G327" i="1"/>
  <c r="H327" i="1" s="1"/>
  <c r="I327" i="1"/>
  <c r="J327" i="1"/>
  <c r="K327" i="1"/>
  <c r="L327" i="1"/>
  <c r="M327" i="1" s="1"/>
  <c r="B328" i="1"/>
  <c r="C328" i="1" s="1"/>
  <c r="D328" i="1"/>
  <c r="E328" i="1"/>
  <c r="F328" i="1" s="1"/>
  <c r="G328" i="1"/>
  <c r="H328" i="1" s="1"/>
  <c r="I328" i="1"/>
  <c r="J328" i="1"/>
  <c r="K328" i="1"/>
  <c r="L328" i="1"/>
  <c r="M328" i="1" s="1"/>
  <c r="B329" i="1"/>
  <c r="C329" i="1" s="1"/>
  <c r="D329" i="1"/>
  <c r="E329" i="1"/>
  <c r="F329" i="1" s="1"/>
  <c r="G329" i="1"/>
  <c r="H329" i="1" s="1"/>
  <c r="I329" i="1"/>
  <c r="J329" i="1"/>
  <c r="K329" i="1"/>
  <c r="S329" i="1" s="1"/>
  <c r="L329" i="1"/>
  <c r="M329" i="1" s="1"/>
  <c r="B330" i="1"/>
  <c r="C330" i="1" s="1"/>
  <c r="D330" i="1"/>
  <c r="E330" i="1"/>
  <c r="F330" i="1" s="1"/>
  <c r="G330" i="1"/>
  <c r="H330" i="1" s="1"/>
  <c r="I330" i="1"/>
  <c r="J330" i="1"/>
  <c r="K330" i="1"/>
  <c r="L330" i="1"/>
  <c r="M330" i="1" s="1"/>
  <c r="B331" i="1"/>
  <c r="C331" i="1" s="1"/>
  <c r="AR331" i="1" s="1"/>
  <c r="D331" i="1"/>
  <c r="E331" i="1"/>
  <c r="F331" i="1" s="1"/>
  <c r="G331" i="1"/>
  <c r="H331" i="1" s="1"/>
  <c r="I331" i="1"/>
  <c r="J331" i="1"/>
  <c r="K331" i="1"/>
  <c r="N331" i="1" s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R332" i="1" s="1"/>
  <c r="L332" i="1"/>
  <c r="M332" i="1" s="1"/>
  <c r="B333" i="1"/>
  <c r="C333" i="1" s="1"/>
  <c r="D333" i="1"/>
  <c r="E333" i="1"/>
  <c r="F333" i="1" s="1"/>
  <c r="G333" i="1"/>
  <c r="H333" i="1" s="1"/>
  <c r="I333" i="1"/>
  <c r="J333" i="1"/>
  <c r="K333" i="1"/>
  <c r="R333" i="1" s="1"/>
  <c r="L333" i="1"/>
  <c r="M333" i="1" s="1"/>
  <c r="B334" i="1"/>
  <c r="C334" i="1" s="1"/>
  <c r="D334" i="1"/>
  <c r="E334" i="1"/>
  <c r="F334" i="1" s="1"/>
  <c r="G334" i="1"/>
  <c r="H334" i="1" s="1"/>
  <c r="I334" i="1"/>
  <c r="J334" i="1"/>
  <c r="K334" i="1"/>
  <c r="S334" i="1" s="1"/>
  <c r="L334" i="1"/>
  <c r="M334" i="1" s="1"/>
  <c r="B335" i="1"/>
  <c r="C335" i="1" s="1"/>
  <c r="AR335" i="1" s="1"/>
  <c r="D335" i="1"/>
  <c r="E335" i="1"/>
  <c r="F335" i="1" s="1"/>
  <c r="G335" i="1"/>
  <c r="H335" i="1" s="1"/>
  <c r="I335" i="1"/>
  <c r="J335" i="1"/>
  <c r="K335" i="1"/>
  <c r="N335" i="1" s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L336" i="1"/>
  <c r="M336" i="1" s="1"/>
  <c r="B337" i="1"/>
  <c r="C337" i="1" s="1"/>
  <c r="D337" i="1"/>
  <c r="E337" i="1"/>
  <c r="F337" i="1" s="1"/>
  <c r="G337" i="1"/>
  <c r="H337" i="1" s="1"/>
  <c r="I337" i="1"/>
  <c r="J337" i="1"/>
  <c r="K337" i="1"/>
  <c r="L337" i="1"/>
  <c r="M337" i="1" s="1"/>
  <c r="B338" i="1"/>
  <c r="C338" i="1" s="1"/>
  <c r="D338" i="1"/>
  <c r="E338" i="1"/>
  <c r="F338" i="1" s="1"/>
  <c r="G338" i="1"/>
  <c r="H338" i="1" s="1"/>
  <c r="I338" i="1"/>
  <c r="J338" i="1"/>
  <c r="K338" i="1"/>
  <c r="S338" i="1" s="1"/>
  <c r="L338" i="1"/>
  <c r="M338" i="1" s="1"/>
  <c r="B339" i="1"/>
  <c r="C339" i="1" s="1"/>
  <c r="AR339" i="1" s="1"/>
  <c r="D339" i="1"/>
  <c r="E339" i="1"/>
  <c r="F339" i="1" s="1"/>
  <c r="G339" i="1"/>
  <c r="H339" i="1" s="1"/>
  <c r="I339" i="1"/>
  <c r="J339" i="1"/>
  <c r="K339" i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S340" i="1" s="1"/>
  <c r="L340" i="1"/>
  <c r="M340" i="1" s="1"/>
  <c r="B341" i="1"/>
  <c r="C341" i="1" s="1"/>
  <c r="D341" i="1"/>
  <c r="E341" i="1"/>
  <c r="F341" i="1" s="1"/>
  <c r="G341" i="1"/>
  <c r="H341" i="1" s="1"/>
  <c r="I341" i="1"/>
  <c r="J341" i="1"/>
  <c r="K341" i="1"/>
  <c r="N341" i="1" s="1"/>
  <c r="L341" i="1"/>
  <c r="M341" i="1" s="1"/>
  <c r="B342" i="1"/>
  <c r="C342" i="1" s="1"/>
  <c r="AR342" i="1" s="1"/>
  <c r="D342" i="1"/>
  <c r="E342" i="1"/>
  <c r="F342" i="1" s="1"/>
  <c r="G342" i="1"/>
  <c r="H342" i="1" s="1"/>
  <c r="I342" i="1"/>
  <c r="J342" i="1"/>
  <c r="K342" i="1"/>
  <c r="S342" i="1" s="1"/>
  <c r="L342" i="1"/>
  <c r="M342" i="1" s="1"/>
  <c r="B343" i="1"/>
  <c r="C343" i="1" s="1"/>
  <c r="AR343" i="1" s="1"/>
  <c r="D343" i="1"/>
  <c r="E343" i="1"/>
  <c r="F343" i="1" s="1"/>
  <c r="G343" i="1"/>
  <c r="H343" i="1" s="1"/>
  <c r="I343" i="1"/>
  <c r="J343" i="1"/>
  <c r="K343" i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R344" i="1" s="1"/>
  <c r="L344" i="1"/>
  <c r="M344" i="1" s="1"/>
  <c r="B345" i="1"/>
  <c r="C345" i="1" s="1"/>
  <c r="D345" i="1"/>
  <c r="E345" i="1"/>
  <c r="F345" i="1" s="1"/>
  <c r="G345" i="1"/>
  <c r="H345" i="1" s="1"/>
  <c r="I345" i="1"/>
  <c r="J345" i="1"/>
  <c r="K345" i="1"/>
  <c r="L345" i="1"/>
  <c r="M345" i="1" s="1"/>
  <c r="B346" i="1"/>
  <c r="C346" i="1" s="1"/>
  <c r="AR346" i="1" s="1"/>
  <c r="D346" i="1"/>
  <c r="E346" i="1"/>
  <c r="F346" i="1" s="1"/>
  <c r="G346" i="1"/>
  <c r="H346" i="1" s="1"/>
  <c r="I346" i="1"/>
  <c r="J346" i="1"/>
  <c r="K346" i="1"/>
  <c r="S346" i="1" s="1"/>
  <c r="L346" i="1"/>
  <c r="M346" i="1" s="1"/>
  <c r="B347" i="1"/>
  <c r="C347" i="1" s="1"/>
  <c r="AR347" i="1" s="1"/>
  <c r="D347" i="1"/>
  <c r="E347" i="1"/>
  <c r="F347" i="1" s="1"/>
  <c r="G347" i="1"/>
  <c r="H347" i="1" s="1"/>
  <c r="I347" i="1"/>
  <c r="J347" i="1"/>
  <c r="K347" i="1"/>
  <c r="L347" i="1"/>
  <c r="M347" i="1" s="1"/>
  <c r="B348" i="1"/>
  <c r="C348" i="1" s="1"/>
  <c r="AR348" i="1" s="1"/>
  <c r="D348" i="1"/>
  <c r="E348" i="1"/>
  <c r="F348" i="1" s="1"/>
  <c r="G348" i="1"/>
  <c r="H348" i="1" s="1"/>
  <c r="I348" i="1"/>
  <c r="J348" i="1"/>
  <c r="K348" i="1"/>
  <c r="N348" i="1" s="1"/>
  <c r="L348" i="1"/>
  <c r="M348" i="1" s="1"/>
  <c r="B349" i="1"/>
  <c r="C349" i="1" s="1"/>
  <c r="AR349" i="1" s="1"/>
  <c r="D349" i="1"/>
  <c r="E349" i="1"/>
  <c r="F349" i="1" s="1"/>
  <c r="G349" i="1"/>
  <c r="H349" i="1" s="1"/>
  <c r="I349" i="1"/>
  <c r="J349" i="1"/>
  <c r="K349" i="1"/>
  <c r="L349" i="1"/>
  <c r="M349" i="1" s="1"/>
  <c r="B350" i="1"/>
  <c r="C350" i="1" s="1"/>
  <c r="AR350" i="1" s="1"/>
  <c r="D350" i="1"/>
  <c r="E350" i="1"/>
  <c r="F350" i="1" s="1"/>
  <c r="G350" i="1"/>
  <c r="H350" i="1" s="1"/>
  <c r="I350" i="1"/>
  <c r="J350" i="1"/>
  <c r="K350" i="1"/>
  <c r="S350" i="1" s="1"/>
  <c r="L350" i="1"/>
  <c r="M350" i="1" s="1"/>
  <c r="B351" i="1"/>
  <c r="C351" i="1" s="1"/>
  <c r="AR351" i="1" s="1"/>
  <c r="D351" i="1"/>
  <c r="E351" i="1"/>
  <c r="F351" i="1" s="1"/>
  <c r="G351" i="1"/>
  <c r="H351" i="1" s="1"/>
  <c r="I351" i="1"/>
  <c r="J351" i="1"/>
  <c r="K351" i="1"/>
  <c r="N351" i="1" s="1"/>
  <c r="L351" i="1"/>
  <c r="M351" i="1" s="1"/>
  <c r="B352" i="1"/>
  <c r="C352" i="1" s="1"/>
  <c r="AR352" i="1" s="1"/>
  <c r="D352" i="1"/>
  <c r="E352" i="1"/>
  <c r="F352" i="1" s="1"/>
  <c r="G352" i="1"/>
  <c r="H352" i="1" s="1"/>
  <c r="I352" i="1"/>
  <c r="J352" i="1"/>
  <c r="K352" i="1"/>
  <c r="N352" i="1" s="1"/>
  <c r="L352" i="1"/>
  <c r="M352" i="1" s="1"/>
  <c r="B353" i="1"/>
  <c r="C353" i="1" s="1"/>
  <c r="AR353" i="1" s="1"/>
  <c r="D353" i="1"/>
  <c r="E353" i="1"/>
  <c r="F353" i="1" s="1"/>
  <c r="G353" i="1"/>
  <c r="H353" i="1" s="1"/>
  <c r="I353" i="1"/>
  <c r="J353" i="1"/>
  <c r="K353" i="1"/>
  <c r="S353" i="1" s="1"/>
  <c r="L353" i="1"/>
  <c r="M353" i="1" s="1"/>
  <c r="B354" i="1"/>
  <c r="C354" i="1" s="1"/>
  <c r="AR354" i="1" s="1"/>
  <c r="D354" i="1"/>
  <c r="E354" i="1"/>
  <c r="F354" i="1" s="1"/>
  <c r="G354" i="1"/>
  <c r="H354" i="1" s="1"/>
  <c r="I354" i="1"/>
  <c r="J354" i="1"/>
  <c r="K354" i="1"/>
  <c r="L354" i="1"/>
  <c r="M354" i="1" s="1"/>
  <c r="B355" i="1"/>
  <c r="C355" i="1" s="1"/>
  <c r="AR355" i="1" s="1"/>
  <c r="D355" i="1"/>
  <c r="E355" i="1"/>
  <c r="F355" i="1" s="1"/>
  <c r="G355" i="1"/>
  <c r="H355" i="1" s="1"/>
  <c r="I355" i="1"/>
  <c r="J355" i="1"/>
  <c r="K355" i="1"/>
  <c r="L355" i="1"/>
  <c r="M355" i="1" s="1"/>
  <c r="B356" i="1"/>
  <c r="C356" i="1" s="1"/>
  <c r="AR356" i="1" s="1"/>
  <c r="D356" i="1"/>
  <c r="E356" i="1"/>
  <c r="F356" i="1" s="1"/>
  <c r="G356" i="1"/>
  <c r="H356" i="1" s="1"/>
  <c r="I356" i="1"/>
  <c r="J356" i="1"/>
  <c r="K356" i="1"/>
  <c r="L356" i="1"/>
  <c r="M356" i="1" s="1"/>
  <c r="B357" i="1"/>
  <c r="C357" i="1" s="1"/>
  <c r="AR357" i="1" s="1"/>
  <c r="D357" i="1"/>
  <c r="E357" i="1"/>
  <c r="F357" i="1" s="1"/>
  <c r="G357" i="1"/>
  <c r="H357" i="1" s="1"/>
  <c r="I357" i="1"/>
  <c r="J357" i="1"/>
  <c r="K357" i="1"/>
  <c r="N357" i="1" s="1"/>
  <c r="L357" i="1"/>
  <c r="M357" i="1" s="1"/>
  <c r="B358" i="1"/>
  <c r="C358" i="1" s="1"/>
  <c r="AR358" i="1" s="1"/>
  <c r="D358" i="1"/>
  <c r="E358" i="1"/>
  <c r="F358" i="1" s="1"/>
  <c r="G358" i="1"/>
  <c r="H358" i="1" s="1"/>
  <c r="I358" i="1"/>
  <c r="J358" i="1"/>
  <c r="K358" i="1"/>
  <c r="S358" i="1" s="1"/>
  <c r="L358" i="1"/>
  <c r="M358" i="1" s="1"/>
  <c r="B359" i="1"/>
  <c r="C359" i="1" s="1"/>
  <c r="AR359" i="1" s="1"/>
  <c r="D359" i="1"/>
  <c r="E359" i="1"/>
  <c r="F359" i="1" s="1"/>
  <c r="G359" i="1"/>
  <c r="H359" i="1" s="1"/>
  <c r="I359" i="1"/>
  <c r="J359" i="1"/>
  <c r="K359" i="1"/>
  <c r="S359" i="1" s="1"/>
  <c r="L359" i="1"/>
  <c r="M359" i="1" s="1"/>
  <c r="B360" i="1"/>
  <c r="C360" i="1" s="1"/>
  <c r="AR360" i="1" s="1"/>
  <c r="D360" i="1"/>
  <c r="E360" i="1"/>
  <c r="F360" i="1" s="1"/>
  <c r="G360" i="1"/>
  <c r="H360" i="1" s="1"/>
  <c r="I360" i="1"/>
  <c r="J360" i="1"/>
  <c r="K360" i="1"/>
  <c r="N360" i="1" s="1"/>
  <c r="L360" i="1"/>
  <c r="M360" i="1" s="1"/>
  <c r="B361" i="1"/>
  <c r="C361" i="1" s="1"/>
  <c r="AR361" i="1" s="1"/>
  <c r="D361" i="1"/>
  <c r="E361" i="1"/>
  <c r="F361" i="1" s="1"/>
  <c r="G361" i="1"/>
  <c r="H361" i="1" s="1"/>
  <c r="I361" i="1"/>
  <c r="J361" i="1"/>
  <c r="K361" i="1"/>
  <c r="L361" i="1"/>
  <c r="M361" i="1" s="1"/>
  <c r="B362" i="1"/>
  <c r="C362" i="1" s="1"/>
  <c r="AR362" i="1" s="1"/>
  <c r="D362" i="1"/>
  <c r="E362" i="1"/>
  <c r="F362" i="1" s="1"/>
  <c r="G362" i="1"/>
  <c r="H362" i="1" s="1"/>
  <c r="I362" i="1"/>
  <c r="J362" i="1"/>
  <c r="K362" i="1"/>
  <c r="S362" i="1" s="1"/>
  <c r="L362" i="1"/>
  <c r="M362" i="1" s="1"/>
  <c r="B363" i="1"/>
  <c r="C363" i="1" s="1"/>
  <c r="AR363" i="1" s="1"/>
  <c r="D363" i="1"/>
  <c r="E363" i="1"/>
  <c r="F363" i="1" s="1"/>
  <c r="G363" i="1"/>
  <c r="H363" i="1" s="1"/>
  <c r="I363" i="1"/>
  <c r="J363" i="1"/>
  <c r="K363" i="1"/>
  <c r="L363" i="1"/>
  <c r="M363" i="1" s="1"/>
  <c r="B364" i="1"/>
  <c r="C364" i="1" s="1"/>
  <c r="AR364" i="1" s="1"/>
  <c r="D364" i="1"/>
  <c r="E364" i="1"/>
  <c r="F364" i="1" s="1"/>
  <c r="G364" i="1"/>
  <c r="H364" i="1" s="1"/>
  <c r="I364" i="1"/>
  <c r="J364" i="1"/>
  <c r="K364" i="1"/>
  <c r="N364" i="1" s="1"/>
  <c r="L364" i="1"/>
  <c r="M364" i="1" s="1"/>
  <c r="B365" i="1"/>
  <c r="C365" i="1" s="1"/>
  <c r="AR365" i="1" s="1"/>
  <c r="D365" i="1"/>
  <c r="E365" i="1"/>
  <c r="F365" i="1" s="1"/>
  <c r="G365" i="1"/>
  <c r="H365" i="1" s="1"/>
  <c r="I365" i="1"/>
  <c r="J365" i="1"/>
  <c r="K365" i="1"/>
  <c r="R365" i="1" s="1"/>
  <c r="L365" i="1"/>
  <c r="M365" i="1" s="1"/>
  <c r="B366" i="1"/>
  <c r="C366" i="1" s="1"/>
  <c r="AR366" i="1" s="1"/>
  <c r="D366" i="1"/>
  <c r="E366" i="1"/>
  <c r="F366" i="1" s="1"/>
  <c r="G366" i="1"/>
  <c r="H366" i="1" s="1"/>
  <c r="I366" i="1"/>
  <c r="J366" i="1"/>
  <c r="K366" i="1"/>
  <c r="S366" i="1" s="1"/>
  <c r="L366" i="1"/>
  <c r="M366" i="1" s="1"/>
  <c r="B367" i="1"/>
  <c r="C367" i="1" s="1"/>
  <c r="AR367" i="1" s="1"/>
  <c r="D367" i="1"/>
  <c r="E367" i="1"/>
  <c r="F367" i="1" s="1"/>
  <c r="G367" i="1"/>
  <c r="H367" i="1" s="1"/>
  <c r="I367" i="1"/>
  <c r="J367" i="1"/>
  <c r="K367" i="1"/>
  <c r="L367" i="1"/>
  <c r="M367" i="1" s="1"/>
  <c r="B368" i="1"/>
  <c r="C368" i="1" s="1"/>
  <c r="AR368" i="1" s="1"/>
  <c r="D368" i="1"/>
  <c r="E368" i="1"/>
  <c r="F368" i="1" s="1"/>
  <c r="G368" i="1"/>
  <c r="H368" i="1" s="1"/>
  <c r="I368" i="1"/>
  <c r="J368" i="1"/>
  <c r="K368" i="1"/>
  <c r="L368" i="1"/>
  <c r="M368" i="1" s="1"/>
  <c r="B369" i="1"/>
  <c r="C369" i="1" s="1"/>
  <c r="AR369" i="1" s="1"/>
  <c r="D369" i="1"/>
  <c r="E369" i="1"/>
  <c r="F369" i="1" s="1"/>
  <c r="G369" i="1"/>
  <c r="H369" i="1" s="1"/>
  <c r="I369" i="1"/>
  <c r="J369" i="1"/>
  <c r="K369" i="1"/>
  <c r="S369" i="1" s="1"/>
  <c r="L369" i="1"/>
  <c r="M369" i="1" s="1"/>
  <c r="B370" i="1"/>
  <c r="C370" i="1" s="1"/>
  <c r="AR370" i="1" s="1"/>
  <c r="D370" i="1"/>
  <c r="E370" i="1"/>
  <c r="F370" i="1" s="1"/>
  <c r="G370" i="1"/>
  <c r="H370" i="1" s="1"/>
  <c r="I370" i="1"/>
  <c r="J370" i="1"/>
  <c r="K370" i="1"/>
  <c r="S370" i="1" s="1"/>
  <c r="L370" i="1"/>
  <c r="M370" i="1" s="1"/>
  <c r="B371" i="1"/>
  <c r="C371" i="1" s="1"/>
  <c r="AR371" i="1" s="1"/>
  <c r="D371" i="1"/>
  <c r="E371" i="1"/>
  <c r="F371" i="1" s="1"/>
  <c r="G371" i="1"/>
  <c r="H371" i="1" s="1"/>
  <c r="I371" i="1"/>
  <c r="J371" i="1"/>
  <c r="K371" i="1"/>
  <c r="N371" i="1" s="1"/>
  <c r="L371" i="1"/>
  <c r="M371" i="1" s="1"/>
  <c r="B372" i="1"/>
  <c r="C372" i="1" s="1"/>
  <c r="AR372" i="1" s="1"/>
  <c r="D372" i="1"/>
  <c r="E372" i="1"/>
  <c r="F372" i="1" s="1"/>
  <c r="G372" i="1"/>
  <c r="H372" i="1" s="1"/>
  <c r="I372" i="1"/>
  <c r="J372" i="1"/>
  <c r="K372" i="1"/>
  <c r="L372" i="1"/>
  <c r="M372" i="1" s="1"/>
  <c r="B373" i="1"/>
  <c r="C373" i="1" s="1"/>
  <c r="AR373" i="1" s="1"/>
  <c r="D373" i="1"/>
  <c r="E373" i="1"/>
  <c r="F373" i="1" s="1"/>
  <c r="G373" i="1"/>
  <c r="H373" i="1" s="1"/>
  <c r="I373" i="1"/>
  <c r="J373" i="1"/>
  <c r="K373" i="1"/>
  <c r="R373" i="1" s="1"/>
  <c r="L373" i="1"/>
  <c r="M373" i="1" s="1"/>
  <c r="B374" i="1"/>
  <c r="C374" i="1" s="1"/>
  <c r="AR374" i="1" s="1"/>
  <c r="D374" i="1"/>
  <c r="E374" i="1"/>
  <c r="F374" i="1" s="1"/>
  <c r="G374" i="1"/>
  <c r="H374" i="1" s="1"/>
  <c r="I374" i="1"/>
  <c r="J374" i="1"/>
  <c r="K374" i="1"/>
  <c r="L374" i="1"/>
  <c r="M374" i="1" s="1"/>
  <c r="B375" i="1"/>
  <c r="C375" i="1" s="1"/>
  <c r="AR375" i="1" s="1"/>
  <c r="D375" i="1"/>
  <c r="E375" i="1"/>
  <c r="F375" i="1" s="1"/>
  <c r="G375" i="1"/>
  <c r="H375" i="1" s="1"/>
  <c r="I375" i="1"/>
  <c r="J375" i="1"/>
  <c r="K375" i="1"/>
  <c r="L375" i="1"/>
  <c r="M375" i="1" s="1"/>
  <c r="B376" i="1"/>
  <c r="C376" i="1" s="1"/>
  <c r="AR376" i="1" s="1"/>
  <c r="D376" i="1"/>
  <c r="E376" i="1"/>
  <c r="F376" i="1" s="1"/>
  <c r="G376" i="1"/>
  <c r="H376" i="1" s="1"/>
  <c r="I376" i="1"/>
  <c r="J376" i="1"/>
  <c r="K376" i="1"/>
  <c r="L376" i="1"/>
  <c r="M376" i="1" s="1"/>
  <c r="B377" i="1"/>
  <c r="C377" i="1" s="1"/>
  <c r="AR377" i="1" s="1"/>
  <c r="D377" i="1"/>
  <c r="E377" i="1"/>
  <c r="F377" i="1" s="1"/>
  <c r="G377" i="1"/>
  <c r="H377" i="1" s="1"/>
  <c r="I377" i="1"/>
  <c r="J377" i="1"/>
  <c r="K377" i="1"/>
  <c r="N377" i="1" s="1"/>
  <c r="L377" i="1"/>
  <c r="M377" i="1" s="1"/>
  <c r="B378" i="1"/>
  <c r="C378" i="1" s="1"/>
  <c r="AR378" i="1" s="1"/>
  <c r="D378" i="1"/>
  <c r="E378" i="1"/>
  <c r="F378" i="1" s="1"/>
  <c r="G378" i="1"/>
  <c r="H378" i="1" s="1"/>
  <c r="I378" i="1"/>
  <c r="J378" i="1"/>
  <c r="K378" i="1"/>
  <c r="S378" i="1" s="1"/>
  <c r="L378" i="1"/>
  <c r="M378" i="1" s="1"/>
  <c r="B379" i="1"/>
  <c r="C379" i="1" s="1"/>
  <c r="AR379" i="1" s="1"/>
  <c r="D379" i="1"/>
  <c r="E379" i="1"/>
  <c r="F379" i="1" s="1"/>
  <c r="G379" i="1"/>
  <c r="H379" i="1" s="1"/>
  <c r="I379" i="1"/>
  <c r="J379" i="1"/>
  <c r="K379" i="1"/>
  <c r="L379" i="1"/>
  <c r="M379" i="1" s="1"/>
  <c r="B380" i="1"/>
  <c r="C380" i="1" s="1"/>
  <c r="AR380" i="1" s="1"/>
  <c r="D380" i="1"/>
  <c r="E380" i="1"/>
  <c r="F380" i="1" s="1"/>
  <c r="G380" i="1"/>
  <c r="H380" i="1" s="1"/>
  <c r="I380" i="1"/>
  <c r="J380" i="1"/>
  <c r="K380" i="1"/>
  <c r="L380" i="1"/>
  <c r="M380" i="1" s="1"/>
  <c r="B381" i="1"/>
  <c r="C381" i="1" s="1"/>
  <c r="AR381" i="1" s="1"/>
  <c r="D381" i="1"/>
  <c r="E381" i="1"/>
  <c r="F381" i="1" s="1"/>
  <c r="G381" i="1"/>
  <c r="H381" i="1" s="1"/>
  <c r="I381" i="1"/>
  <c r="J381" i="1"/>
  <c r="K381" i="1"/>
  <c r="R381" i="1" s="1"/>
  <c r="L381" i="1"/>
  <c r="M381" i="1" s="1"/>
  <c r="B382" i="1"/>
  <c r="C382" i="1" s="1"/>
  <c r="AR382" i="1" s="1"/>
  <c r="D382" i="1"/>
  <c r="E382" i="1"/>
  <c r="F382" i="1" s="1"/>
  <c r="G382" i="1"/>
  <c r="H382" i="1" s="1"/>
  <c r="I382" i="1"/>
  <c r="J382" i="1"/>
  <c r="K382" i="1"/>
  <c r="S382" i="1" s="1"/>
  <c r="L382" i="1"/>
  <c r="M382" i="1" s="1"/>
  <c r="B383" i="1"/>
  <c r="C383" i="1" s="1"/>
  <c r="AR383" i="1" s="1"/>
  <c r="D383" i="1"/>
  <c r="E383" i="1"/>
  <c r="F383" i="1" s="1"/>
  <c r="G383" i="1"/>
  <c r="H383" i="1" s="1"/>
  <c r="I383" i="1"/>
  <c r="J383" i="1"/>
  <c r="K383" i="1"/>
  <c r="N383" i="1" s="1"/>
  <c r="L383" i="1"/>
  <c r="M383" i="1" s="1"/>
  <c r="B384" i="1"/>
  <c r="C384" i="1" s="1"/>
  <c r="AR384" i="1" s="1"/>
  <c r="D384" i="1"/>
  <c r="E384" i="1"/>
  <c r="F384" i="1" s="1"/>
  <c r="G384" i="1"/>
  <c r="H384" i="1" s="1"/>
  <c r="I384" i="1"/>
  <c r="J384" i="1"/>
  <c r="K384" i="1"/>
  <c r="L384" i="1"/>
  <c r="M384" i="1" s="1"/>
  <c r="B385" i="1"/>
  <c r="C385" i="1" s="1"/>
  <c r="AR385" i="1" s="1"/>
  <c r="D385" i="1"/>
  <c r="E385" i="1"/>
  <c r="F385" i="1" s="1"/>
  <c r="G385" i="1"/>
  <c r="H385" i="1" s="1"/>
  <c r="I385" i="1"/>
  <c r="J385" i="1"/>
  <c r="K385" i="1"/>
  <c r="N385" i="1" s="1"/>
  <c r="L385" i="1"/>
  <c r="M385" i="1" s="1"/>
  <c r="B386" i="1"/>
  <c r="C386" i="1" s="1"/>
  <c r="AR386" i="1" s="1"/>
  <c r="D386" i="1"/>
  <c r="E386" i="1"/>
  <c r="F386" i="1" s="1"/>
  <c r="G386" i="1"/>
  <c r="H386" i="1" s="1"/>
  <c r="I386" i="1"/>
  <c r="J386" i="1"/>
  <c r="K386" i="1"/>
  <c r="S386" i="1" s="1"/>
  <c r="L386" i="1"/>
  <c r="M386" i="1" s="1"/>
  <c r="B387" i="1"/>
  <c r="C387" i="1" s="1"/>
  <c r="AR387" i="1" s="1"/>
  <c r="D387" i="1"/>
  <c r="E387" i="1"/>
  <c r="F387" i="1" s="1"/>
  <c r="G387" i="1"/>
  <c r="H387" i="1" s="1"/>
  <c r="I387" i="1"/>
  <c r="J387" i="1"/>
  <c r="K387" i="1"/>
  <c r="L387" i="1"/>
  <c r="M387" i="1" s="1"/>
  <c r="B388" i="1"/>
  <c r="C388" i="1" s="1"/>
  <c r="AR388" i="1" s="1"/>
  <c r="D388" i="1"/>
  <c r="E388" i="1"/>
  <c r="F388" i="1" s="1"/>
  <c r="G388" i="1"/>
  <c r="H388" i="1" s="1"/>
  <c r="I388" i="1"/>
  <c r="J388" i="1"/>
  <c r="K388" i="1"/>
  <c r="L388" i="1"/>
  <c r="M388" i="1" s="1"/>
  <c r="B389" i="1"/>
  <c r="C389" i="1" s="1"/>
  <c r="AR389" i="1" s="1"/>
  <c r="D389" i="1"/>
  <c r="E389" i="1"/>
  <c r="F389" i="1" s="1"/>
  <c r="G389" i="1"/>
  <c r="H389" i="1" s="1"/>
  <c r="I389" i="1"/>
  <c r="J389" i="1"/>
  <c r="K389" i="1"/>
  <c r="S389" i="1" s="1"/>
  <c r="L389" i="1"/>
  <c r="M389" i="1" s="1"/>
  <c r="B390" i="1"/>
  <c r="C390" i="1" s="1"/>
  <c r="AR390" i="1" s="1"/>
  <c r="D390" i="1"/>
  <c r="E390" i="1"/>
  <c r="F390" i="1" s="1"/>
  <c r="G390" i="1"/>
  <c r="H390" i="1" s="1"/>
  <c r="I390" i="1"/>
  <c r="J390" i="1"/>
  <c r="K390" i="1"/>
  <c r="S390" i="1" s="1"/>
  <c r="L390" i="1"/>
  <c r="M390" i="1" s="1"/>
  <c r="B391" i="1"/>
  <c r="C391" i="1" s="1"/>
  <c r="AR391" i="1" s="1"/>
  <c r="D391" i="1"/>
  <c r="E391" i="1"/>
  <c r="F391" i="1" s="1"/>
  <c r="G391" i="1"/>
  <c r="H391" i="1" s="1"/>
  <c r="I391" i="1"/>
  <c r="J391" i="1"/>
  <c r="K391" i="1"/>
  <c r="N391" i="1" s="1"/>
  <c r="L391" i="1"/>
  <c r="M391" i="1" s="1"/>
  <c r="B392" i="1"/>
  <c r="C392" i="1" s="1"/>
  <c r="AR392" i="1" s="1"/>
  <c r="D392" i="1"/>
  <c r="E392" i="1"/>
  <c r="F392" i="1" s="1"/>
  <c r="G392" i="1"/>
  <c r="H392" i="1" s="1"/>
  <c r="I392" i="1"/>
  <c r="J392" i="1"/>
  <c r="K392" i="1"/>
  <c r="L392" i="1"/>
  <c r="M392" i="1" s="1"/>
  <c r="B393" i="1"/>
  <c r="C393" i="1" s="1"/>
  <c r="AR393" i="1" s="1"/>
  <c r="D393" i="1"/>
  <c r="E393" i="1"/>
  <c r="F393" i="1" s="1"/>
  <c r="G393" i="1"/>
  <c r="H393" i="1" s="1"/>
  <c r="I393" i="1"/>
  <c r="J393" i="1"/>
  <c r="K393" i="1"/>
  <c r="R393" i="1" s="1"/>
  <c r="L393" i="1"/>
  <c r="M393" i="1" s="1"/>
  <c r="B394" i="1"/>
  <c r="C394" i="1" s="1"/>
  <c r="AR394" i="1" s="1"/>
  <c r="D394" i="1"/>
  <c r="E394" i="1"/>
  <c r="F394" i="1" s="1"/>
  <c r="G394" i="1"/>
  <c r="H394" i="1" s="1"/>
  <c r="I394" i="1"/>
  <c r="J394" i="1"/>
  <c r="K394" i="1"/>
  <c r="S394" i="1" s="1"/>
  <c r="L394" i="1"/>
  <c r="M394" i="1" s="1"/>
  <c r="B395" i="1"/>
  <c r="C395" i="1" s="1"/>
  <c r="AR395" i="1" s="1"/>
  <c r="D395" i="1"/>
  <c r="E395" i="1"/>
  <c r="F395" i="1" s="1"/>
  <c r="G395" i="1"/>
  <c r="H395" i="1" s="1"/>
  <c r="I395" i="1"/>
  <c r="J395" i="1"/>
  <c r="K395" i="1"/>
  <c r="N395" i="1" s="1"/>
  <c r="L395" i="1"/>
  <c r="M395" i="1" s="1"/>
  <c r="B396" i="1"/>
  <c r="C396" i="1" s="1"/>
  <c r="AR396" i="1" s="1"/>
  <c r="D396" i="1"/>
  <c r="E396" i="1"/>
  <c r="F396" i="1" s="1"/>
  <c r="G396" i="1"/>
  <c r="H396" i="1" s="1"/>
  <c r="I396" i="1"/>
  <c r="J396" i="1"/>
  <c r="K396" i="1"/>
  <c r="L396" i="1"/>
  <c r="M396" i="1" s="1"/>
  <c r="B397" i="1"/>
  <c r="C397" i="1" s="1"/>
  <c r="AR397" i="1" s="1"/>
  <c r="D397" i="1"/>
  <c r="E397" i="1"/>
  <c r="F397" i="1" s="1"/>
  <c r="G397" i="1"/>
  <c r="H397" i="1" s="1"/>
  <c r="I397" i="1"/>
  <c r="J397" i="1"/>
  <c r="K397" i="1"/>
  <c r="N397" i="1" s="1"/>
  <c r="L397" i="1"/>
  <c r="M397" i="1" s="1"/>
  <c r="B398" i="1"/>
  <c r="C398" i="1" s="1"/>
  <c r="AR398" i="1" s="1"/>
  <c r="D398" i="1"/>
  <c r="E398" i="1"/>
  <c r="F398" i="1" s="1"/>
  <c r="G398" i="1"/>
  <c r="H398" i="1" s="1"/>
  <c r="I398" i="1"/>
  <c r="J398" i="1"/>
  <c r="K398" i="1"/>
  <c r="R398" i="1" s="1"/>
  <c r="L398" i="1"/>
  <c r="M398" i="1" s="1"/>
  <c r="B399" i="1"/>
  <c r="C399" i="1" s="1"/>
  <c r="AR399" i="1" s="1"/>
  <c r="D399" i="1"/>
  <c r="E399" i="1"/>
  <c r="F399" i="1" s="1"/>
  <c r="G399" i="1"/>
  <c r="H399" i="1" s="1"/>
  <c r="I399" i="1"/>
  <c r="J399" i="1"/>
  <c r="K399" i="1"/>
  <c r="S399" i="1" s="1"/>
  <c r="L399" i="1"/>
  <c r="M399" i="1" s="1"/>
  <c r="B400" i="1"/>
  <c r="C400" i="1" s="1"/>
  <c r="AR400" i="1" s="1"/>
  <c r="D400" i="1"/>
  <c r="E400" i="1"/>
  <c r="F400" i="1" s="1"/>
  <c r="G400" i="1"/>
  <c r="H400" i="1" s="1"/>
  <c r="I400" i="1"/>
  <c r="J400" i="1"/>
  <c r="K400" i="1"/>
  <c r="R400" i="1" s="1"/>
  <c r="L400" i="1"/>
  <c r="M400" i="1" s="1"/>
  <c r="B401" i="1"/>
  <c r="C401" i="1" s="1"/>
  <c r="AR401" i="1" s="1"/>
  <c r="D401" i="1"/>
  <c r="E401" i="1"/>
  <c r="F401" i="1" s="1"/>
  <c r="G401" i="1"/>
  <c r="H401" i="1" s="1"/>
  <c r="I401" i="1"/>
  <c r="J401" i="1"/>
  <c r="K401" i="1"/>
  <c r="L401" i="1"/>
  <c r="M401" i="1" s="1"/>
  <c r="B402" i="1"/>
  <c r="C402" i="1" s="1"/>
  <c r="AR402" i="1" s="1"/>
  <c r="D402" i="1"/>
  <c r="E402" i="1"/>
  <c r="F402" i="1" s="1"/>
  <c r="G402" i="1"/>
  <c r="H402" i="1" s="1"/>
  <c r="I402" i="1"/>
  <c r="J402" i="1"/>
  <c r="K402" i="1"/>
  <c r="L402" i="1"/>
  <c r="M402" i="1" s="1"/>
  <c r="B403" i="1"/>
  <c r="C403" i="1" s="1"/>
  <c r="AR403" i="1" s="1"/>
  <c r="D403" i="1"/>
  <c r="E403" i="1"/>
  <c r="F403" i="1" s="1"/>
  <c r="G403" i="1"/>
  <c r="H403" i="1" s="1"/>
  <c r="I403" i="1"/>
  <c r="J403" i="1"/>
  <c r="K403" i="1"/>
  <c r="S403" i="1" s="1"/>
  <c r="L403" i="1"/>
  <c r="M403" i="1" s="1"/>
  <c r="B404" i="1"/>
  <c r="C404" i="1" s="1"/>
  <c r="AR404" i="1" s="1"/>
  <c r="D404" i="1"/>
  <c r="E404" i="1"/>
  <c r="F404" i="1" s="1"/>
  <c r="G404" i="1"/>
  <c r="H404" i="1" s="1"/>
  <c r="I404" i="1"/>
  <c r="J404" i="1"/>
  <c r="K404" i="1"/>
  <c r="R404" i="1" s="1"/>
  <c r="L404" i="1"/>
  <c r="M404" i="1" s="1"/>
  <c r="B405" i="1"/>
  <c r="C405" i="1" s="1"/>
  <c r="AR405" i="1" s="1"/>
  <c r="D405" i="1"/>
  <c r="E405" i="1"/>
  <c r="F405" i="1" s="1"/>
  <c r="G405" i="1"/>
  <c r="H405" i="1" s="1"/>
  <c r="I405" i="1"/>
  <c r="J405" i="1"/>
  <c r="K405" i="1"/>
  <c r="N405" i="1" s="1"/>
  <c r="L405" i="1"/>
  <c r="M405" i="1" s="1"/>
  <c r="B406" i="1"/>
  <c r="C406" i="1" s="1"/>
  <c r="AR406" i="1" s="1"/>
  <c r="D406" i="1"/>
  <c r="E406" i="1"/>
  <c r="F406" i="1" s="1"/>
  <c r="G406" i="1"/>
  <c r="H406" i="1" s="1"/>
  <c r="I406" i="1"/>
  <c r="J406" i="1"/>
  <c r="K406" i="1"/>
  <c r="L406" i="1"/>
  <c r="M406" i="1" s="1"/>
  <c r="B407" i="1"/>
  <c r="C407" i="1" s="1"/>
  <c r="AR407" i="1" s="1"/>
  <c r="D407" i="1"/>
  <c r="E407" i="1"/>
  <c r="F407" i="1" s="1"/>
  <c r="G407" i="1"/>
  <c r="H407" i="1" s="1"/>
  <c r="I407" i="1"/>
  <c r="J407" i="1"/>
  <c r="K407" i="1"/>
  <c r="S407" i="1" s="1"/>
  <c r="L407" i="1"/>
  <c r="M407" i="1" s="1"/>
  <c r="B408" i="1"/>
  <c r="C408" i="1" s="1"/>
  <c r="AR408" i="1" s="1"/>
  <c r="D408" i="1"/>
  <c r="E408" i="1"/>
  <c r="F408" i="1" s="1"/>
  <c r="G408" i="1"/>
  <c r="H408" i="1" s="1"/>
  <c r="I408" i="1"/>
  <c r="J408" i="1"/>
  <c r="K408" i="1"/>
  <c r="L408" i="1"/>
  <c r="M408" i="1" s="1"/>
  <c r="B409" i="1"/>
  <c r="C409" i="1" s="1"/>
  <c r="AR409" i="1" s="1"/>
  <c r="D409" i="1"/>
  <c r="E409" i="1"/>
  <c r="F409" i="1" s="1"/>
  <c r="G409" i="1"/>
  <c r="H409" i="1" s="1"/>
  <c r="I409" i="1"/>
  <c r="J409" i="1"/>
  <c r="K409" i="1"/>
  <c r="N409" i="1" s="1"/>
  <c r="L409" i="1"/>
  <c r="M409" i="1" s="1"/>
  <c r="B410" i="1"/>
  <c r="C410" i="1" s="1"/>
  <c r="AR410" i="1" s="1"/>
  <c r="D410" i="1"/>
  <c r="E410" i="1"/>
  <c r="F410" i="1" s="1"/>
  <c r="G410" i="1"/>
  <c r="H410" i="1" s="1"/>
  <c r="I410" i="1"/>
  <c r="J410" i="1"/>
  <c r="K410" i="1"/>
  <c r="L410" i="1"/>
  <c r="M410" i="1" s="1"/>
  <c r="B411" i="1"/>
  <c r="C411" i="1" s="1"/>
  <c r="AR411" i="1" s="1"/>
  <c r="D411" i="1"/>
  <c r="E411" i="1"/>
  <c r="F411" i="1" s="1"/>
  <c r="G411" i="1"/>
  <c r="H411" i="1" s="1"/>
  <c r="I411" i="1"/>
  <c r="J411" i="1"/>
  <c r="K411" i="1"/>
  <c r="S411" i="1" s="1"/>
  <c r="L411" i="1"/>
  <c r="M411" i="1" s="1"/>
  <c r="B412" i="1"/>
  <c r="C412" i="1" s="1"/>
  <c r="AR412" i="1" s="1"/>
  <c r="D412" i="1"/>
  <c r="E412" i="1"/>
  <c r="F412" i="1" s="1"/>
  <c r="G412" i="1"/>
  <c r="H412" i="1" s="1"/>
  <c r="I412" i="1"/>
  <c r="J412" i="1"/>
  <c r="K412" i="1"/>
  <c r="R412" i="1" s="1"/>
  <c r="L412" i="1"/>
  <c r="M412" i="1" s="1"/>
  <c r="B413" i="1"/>
  <c r="C413" i="1" s="1"/>
  <c r="AR413" i="1" s="1"/>
  <c r="D413" i="1"/>
  <c r="E413" i="1"/>
  <c r="F413" i="1" s="1"/>
  <c r="G413" i="1"/>
  <c r="H413" i="1" s="1"/>
  <c r="I413" i="1"/>
  <c r="J413" i="1"/>
  <c r="K413" i="1"/>
  <c r="N413" i="1" s="1"/>
  <c r="L413" i="1"/>
  <c r="M413" i="1" s="1"/>
  <c r="B414" i="1"/>
  <c r="C414" i="1" s="1"/>
  <c r="AR414" i="1" s="1"/>
  <c r="D414" i="1"/>
  <c r="E414" i="1"/>
  <c r="F414" i="1" s="1"/>
  <c r="G414" i="1"/>
  <c r="H414" i="1" s="1"/>
  <c r="I414" i="1"/>
  <c r="J414" i="1"/>
  <c r="K414" i="1"/>
  <c r="N414" i="1" s="1"/>
  <c r="L414" i="1"/>
  <c r="M414" i="1" s="1"/>
  <c r="B415" i="1"/>
  <c r="C415" i="1" s="1"/>
  <c r="AR415" i="1" s="1"/>
  <c r="D415" i="1"/>
  <c r="E415" i="1"/>
  <c r="F415" i="1" s="1"/>
  <c r="G415" i="1"/>
  <c r="H415" i="1" s="1"/>
  <c r="I415" i="1"/>
  <c r="J415" i="1"/>
  <c r="K415" i="1"/>
  <c r="S415" i="1" s="1"/>
  <c r="L415" i="1"/>
  <c r="M415" i="1" s="1"/>
  <c r="B416" i="1"/>
  <c r="C416" i="1" s="1"/>
  <c r="AR416" i="1" s="1"/>
  <c r="D416" i="1"/>
  <c r="E416" i="1"/>
  <c r="F416" i="1" s="1"/>
  <c r="G416" i="1"/>
  <c r="H416" i="1" s="1"/>
  <c r="I416" i="1"/>
  <c r="J416" i="1"/>
  <c r="K416" i="1"/>
  <c r="L416" i="1"/>
  <c r="M416" i="1" s="1"/>
  <c r="B417" i="1"/>
  <c r="C417" i="1" s="1"/>
  <c r="AR417" i="1" s="1"/>
  <c r="D417" i="1"/>
  <c r="E417" i="1"/>
  <c r="F417" i="1" s="1"/>
  <c r="G417" i="1"/>
  <c r="H417" i="1" s="1"/>
  <c r="I417" i="1"/>
  <c r="J417" i="1"/>
  <c r="K417" i="1"/>
  <c r="S417" i="1" s="1"/>
  <c r="L417" i="1"/>
  <c r="M417" i="1" s="1"/>
  <c r="B418" i="1"/>
  <c r="C418" i="1" s="1"/>
  <c r="AR418" i="1" s="1"/>
  <c r="D418" i="1"/>
  <c r="E418" i="1"/>
  <c r="F418" i="1" s="1"/>
  <c r="G418" i="1"/>
  <c r="H418" i="1" s="1"/>
  <c r="I418" i="1"/>
  <c r="J418" i="1"/>
  <c r="K418" i="1"/>
  <c r="L418" i="1"/>
  <c r="M418" i="1" s="1"/>
  <c r="B419" i="1"/>
  <c r="C419" i="1" s="1"/>
  <c r="AR419" i="1" s="1"/>
  <c r="D419" i="1"/>
  <c r="E419" i="1"/>
  <c r="F419" i="1" s="1"/>
  <c r="G419" i="1"/>
  <c r="H419" i="1" s="1"/>
  <c r="I419" i="1"/>
  <c r="J419" i="1"/>
  <c r="K419" i="1"/>
  <c r="S419" i="1" s="1"/>
  <c r="L419" i="1"/>
  <c r="M419" i="1" s="1"/>
  <c r="B420" i="1"/>
  <c r="C420" i="1" s="1"/>
  <c r="AR420" i="1" s="1"/>
  <c r="D420" i="1"/>
  <c r="E420" i="1"/>
  <c r="F420" i="1" s="1"/>
  <c r="G420" i="1"/>
  <c r="H420" i="1" s="1"/>
  <c r="I420" i="1"/>
  <c r="J420" i="1"/>
  <c r="K420" i="1"/>
  <c r="L420" i="1"/>
  <c r="M420" i="1" s="1"/>
  <c r="B421" i="1"/>
  <c r="C421" i="1" s="1"/>
  <c r="AR421" i="1" s="1"/>
  <c r="D421" i="1"/>
  <c r="E421" i="1"/>
  <c r="F421" i="1" s="1"/>
  <c r="G421" i="1"/>
  <c r="H421" i="1" s="1"/>
  <c r="I421" i="1"/>
  <c r="J421" i="1"/>
  <c r="K421" i="1"/>
  <c r="L421" i="1"/>
  <c r="M421" i="1" s="1"/>
  <c r="B422" i="1"/>
  <c r="C422" i="1" s="1"/>
  <c r="AR422" i="1" s="1"/>
  <c r="D422" i="1"/>
  <c r="E422" i="1"/>
  <c r="F422" i="1" s="1"/>
  <c r="G422" i="1"/>
  <c r="H422" i="1" s="1"/>
  <c r="I422" i="1"/>
  <c r="J422" i="1"/>
  <c r="K422" i="1"/>
  <c r="N422" i="1" s="1"/>
  <c r="L422" i="1"/>
  <c r="M422" i="1" s="1"/>
  <c r="B423" i="1"/>
  <c r="C423" i="1" s="1"/>
  <c r="AR423" i="1" s="1"/>
  <c r="D423" i="1"/>
  <c r="E423" i="1"/>
  <c r="F423" i="1" s="1"/>
  <c r="G423" i="1"/>
  <c r="H423" i="1" s="1"/>
  <c r="I423" i="1"/>
  <c r="J423" i="1"/>
  <c r="K423" i="1"/>
  <c r="S423" i="1" s="1"/>
  <c r="L423" i="1"/>
  <c r="M423" i="1" s="1"/>
  <c r="B424" i="1"/>
  <c r="C424" i="1" s="1"/>
  <c r="AR424" i="1" s="1"/>
  <c r="D424" i="1"/>
  <c r="E424" i="1"/>
  <c r="F424" i="1" s="1"/>
  <c r="G424" i="1"/>
  <c r="H424" i="1" s="1"/>
  <c r="I424" i="1"/>
  <c r="J424" i="1"/>
  <c r="K424" i="1"/>
  <c r="S424" i="1" s="1"/>
  <c r="L424" i="1"/>
  <c r="M424" i="1" s="1"/>
  <c r="B425" i="1"/>
  <c r="C425" i="1" s="1"/>
  <c r="AR425" i="1" s="1"/>
  <c r="D425" i="1"/>
  <c r="E425" i="1"/>
  <c r="F425" i="1" s="1"/>
  <c r="G425" i="1"/>
  <c r="H425" i="1" s="1"/>
  <c r="I425" i="1"/>
  <c r="J425" i="1"/>
  <c r="K425" i="1"/>
  <c r="N425" i="1" s="1"/>
  <c r="L425" i="1"/>
  <c r="M425" i="1" s="1"/>
  <c r="B426" i="1"/>
  <c r="C426" i="1" s="1"/>
  <c r="AR426" i="1" s="1"/>
  <c r="D426" i="1"/>
  <c r="E426" i="1"/>
  <c r="F426" i="1" s="1"/>
  <c r="G426" i="1"/>
  <c r="H426" i="1" s="1"/>
  <c r="I426" i="1"/>
  <c r="J426" i="1"/>
  <c r="K426" i="1"/>
  <c r="N426" i="1" s="1"/>
  <c r="L426" i="1"/>
  <c r="M426" i="1" s="1"/>
  <c r="B427" i="1"/>
  <c r="C427" i="1" s="1"/>
  <c r="AR427" i="1" s="1"/>
  <c r="D427" i="1"/>
  <c r="E427" i="1"/>
  <c r="F427" i="1" s="1"/>
  <c r="G427" i="1"/>
  <c r="H427" i="1" s="1"/>
  <c r="I427" i="1"/>
  <c r="J427" i="1"/>
  <c r="K427" i="1"/>
  <c r="L427" i="1"/>
  <c r="M427" i="1" s="1"/>
  <c r="B428" i="1"/>
  <c r="C428" i="1" s="1"/>
  <c r="AR428" i="1" s="1"/>
  <c r="D428" i="1"/>
  <c r="E428" i="1"/>
  <c r="F428" i="1" s="1"/>
  <c r="G428" i="1"/>
  <c r="H428" i="1" s="1"/>
  <c r="I428" i="1"/>
  <c r="J428" i="1"/>
  <c r="K428" i="1"/>
  <c r="R428" i="1" s="1"/>
  <c r="L428" i="1"/>
  <c r="M428" i="1" s="1"/>
  <c r="B429" i="1"/>
  <c r="C429" i="1" s="1"/>
  <c r="AR429" i="1" s="1"/>
  <c r="D429" i="1"/>
  <c r="E429" i="1"/>
  <c r="F429" i="1" s="1"/>
  <c r="G429" i="1"/>
  <c r="H429" i="1" s="1"/>
  <c r="I429" i="1"/>
  <c r="J429" i="1"/>
  <c r="K429" i="1"/>
  <c r="N429" i="1" s="1"/>
  <c r="L429" i="1"/>
  <c r="M429" i="1" s="1"/>
  <c r="B430" i="1"/>
  <c r="C430" i="1" s="1"/>
  <c r="AR430" i="1" s="1"/>
  <c r="D430" i="1"/>
  <c r="E430" i="1"/>
  <c r="F430" i="1" s="1"/>
  <c r="G430" i="1"/>
  <c r="H430" i="1" s="1"/>
  <c r="I430" i="1"/>
  <c r="J430" i="1"/>
  <c r="K430" i="1"/>
  <c r="N430" i="1" s="1"/>
  <c r="L430" i="1"/>
  <c r="M430" i="1" s="1"/>
  <c r="B431" i="1"/>
  <c r="C431" i="1" s="1"/>
  <c r="AR431" i="1" s="1"/>
  <c r="D431" i="1"/>
  <c r="E431" i="1"/>
  <c r="F431" i="1" s="1"/>
  <c r="G431" i="1"/>
  <c r="H431" i="1" s="1"/>
  <c r="I431" i="1"/>
  <c r="J431" i="1"/>
  <c r="K431" i="1"/>
  <c r="S431" i="1" s="1"/>
  <c r="L431" i="1"/>
  <c r="M431" i="1" s="1"/>
  <c r="B432" i="1"/>
  <c r="C432" i="1" s="1"/>
  <c r="AR432" i="1" s="1"/>
  <c r="D432" i="1"/>
  <c r="E432" i="1"/>
  <c r="F432" i="1" s="1"/>
  <c r="G432" i="1"/>
  <c r="H432" i="1" s="1"/>
  <c r="I432" i="1"/>
  <c r="J432" i="1"/>
  <c r="K432" i="1"/>
  <c r="S432" i="1" s="1"/>
  <c r="L432" i="1"/>
  <c r="M432" i="1" s="1"/>
  <c r="B433" i="1"/>
  <c r="C433" i="1" s="1"/>
  <c r="AR433" i="1" s="1"/>
  <c r="D433" i="1"/>
  <c r="E433" i="1"/>
  <c r="F433" i="1" s="1"/>
  <c r="G433" i="1"/>
  <c r="H433" i="1" s="1"/>
  <c r="I433" i="1"/>
  <c r="J433" i="1"/>
  <c r="K433" i="1"/>
  <c r="L433" i="1"/>
  <c r="M433" i="1" s="1"/>
  <c r="B434" i="1"/>
  <c r="C434" i="1" s="1"/>
  <c r="AR434" i="1" s="1"/>
  <c r="D434" i="1"/>
  <c r="E434" i="1"/>
  <c r="F434" i="1" s="1"/>
  <c r="G434" i="1"/>
  <c r="H434" i="1" s="1"/>
  <c r="I434" i="1"/>
  <c r="J434" i="1"/>
  <c r="K434" i="1"/>
  <c r="N434" i="1" s="1"/>
  <c r="L434" i="1"/>
  <c r="M434" i="1" s="1"/>
  <c r="B435" i="1"/>
  <c r="C435" i="1" s="1"/>
  <c r="AR435" i="1" s="1"/>
  <c r="D435" i="1"/>
  <c r="E435" i="1"/>
  <c r="F435" i="1" s="1"/>
  <c r="G435" i="1"/>
  <c r="H435" i="1" s="1"/>
  <c r="I435" i="1"/>
  <c r="J435" i="1"/>
  <c r="K435" i="1"/>
  <c r="L435" i="1"/>
  <c r="M435" i="1" s="1"/>
  <c r="B436" i="1"/>
  <c r="C436" i="1" s="1"/>
  <c r="AR436" i="1" s="1"/>
  <c r="D436" i="1"/>
  <c r="E436" i="1"/>
  <c r="F436" i="1" s="1"/>
  <c r="G436" i="1"/>
  <c r="H436" i="1" s="1"/>
  <c r="I436" i="1"/>
  <c r="J436" i="1"/>
  <c r="K436" i="1"/>
  <c r="N436" i="1" s="1"/>
  <c r="L436" i="1"/>
  <c r="M436" i="1" s="1"/>
  <c r="B437" i="1"/>
  <c r="C437" i="1" s="1"/>
  <c r="AR437" i="1" s="1"/>
  <c r="D437" i="1"/>
  <c r="E437" i="1"/>
  <c r="F437" i="1" s="1"/>
  <c r="G437" i="1"/>
  <c r="H437" i="1" s="1"/>
  <c r="I437" i="1"/>
  <c r="J437" i="1"/>
  <c r="K437" i="1"/>
  <c r="R437" i="1" s="1"/>
  <c r="L437" i="1"/>
  <c r="M437" i="1" s="1"/>
  <c r="B438" i="1"/>
  <c r="C438" i="1" s="1"/>
  <c r="AR438" i="1" s="1"/>
  <c r="D438" i="1"/>
  <c r="E438" i="1"/>
  <c r="F438" i="1" s="1"/>
  <c r="G438" i="1"/>
  <c r="H438" i="1" s="1"/>
  <c r="I438" i="1"/>
  <c r="J438" i="1"/>
  <c r="K438" i="1"/>
  <c r="S438" i="1" s="1"/>
  <c r="L438" i="1"/>
  <c r="M438" i="1" s="1"/>
  <c r="B439" i="1"/>
  <c r="C439" i="1" s="1"/>
  <c r="AR439" i="1" s="1"/>
  <c r="D439" i="1"/>
  <c r="E439" i="1"/>
  <c r="F439" i="1" s="1"/>
  <c r="G439" i="1"/>
  <c r="H439" i="1" s="1"/>
  <c r="I439" i="1"/>
  <c r="J439" i="1"/>
  <c r="K439" i="1"/>
  <c r="S439" i="1" s="1"/>
  <c r="L439" i="1"/>
  <c r="M439" i="1" s="1"/>
  <c r="B440" i="1"/>
  <c r="C440" i="1" s="1"/>
  <c r="AR440" i="1" s="1"/>
  <c r="D440" i="1"/>
  <c r="E440" i="1"/>
  <c r="F440" i="1" s="1"/>
  <c r="G440" i="1"/>
  <c r="H440" i="1" s="1"/>
  <c r="I440" i="1"/>
  <c r="J440" i="1"/>
  <c r="K440" i="1"/>
  <c r="S440" i="1" s="1"/>
  <c r="L440" i="1"/>
  <c r="M440" i="1" s="1"/>
  <c r="B441" i="1"/>
  <c r="C441" i="1" s="1"/>
  <c r="AR441" i="1" s="1"/>
  <c r="D441" i="1"/>
  <c r="E441" i="1"/>
  <c r="F441" i="1" s="1"/>
  <c r="G441" i="1"/>
  <c r="H441" i="1" s="1"/>
  <c r="I441" i="1"/>
  <c r="J441" i="1"/>
  <c r="K441" i="1"/>
  <c r="S441" i="1" s="1"/>
  <c r="L441" i="1"/>
  <c r="M441" i="1" s="1"/>
  <c r="B442" i="1"/>
  <c r="C442" i="1" s="1"/>
  <c r="AR442" i="1" s="1"/>
  <c r="D442" i="1"/>
  <c r="E442" i="1"/>
  <c r="F442" i="1" s="1"/>
  <c r="G442" i="1"/>
  <c r="H442" i="1" s="1"/>
  <c r="I442" i="1"/>
  <c r="J442" i="1"/>
  <c r="K442" i="1"/>
  <c r="S442" i="1" s="1"/>
  <c r="L442" i="1"/>
  <c r="M442" i="1" s="1"/>
  <c r="B443" i="1"/>
  <c r="C443" i="1" s="1"/>
  <c r="AR443" i="1" s="1"/>
  <c r="D443" i="1"/>
  <c r="E443" i="1"/>
  <c r="F443" i="1" s="1"/>
  <c r="G443" i="1"/>
  <c r="H443" i="1" s="1"/>
  <c r="I443" i="1"/>
  <c r="J443" i="1"/>
  <c r="K443" i="1"/>
  <c r="L443" i="1"/>
  <c r="M443" i="1" s="1"/>
  <c r="B444" i="1"/>
  <c r="C444" i="1" s="1"/>
  <c r="AR444" i="1" s="1"/>
  <c r="D444" i="1"/>
  <c r="E444" i="1"/>
  <c r="F444" i="1" s="1"/>
  <c r="G444" i="1"/>
  <c r="H444" i="1" s="1"/>
  <c r="I444" i="1"/>
  <c r="J444" i="1"/>
  <c r="K444" i="1"/>
  <c r="L444" i="1"/>
  <c r="M444" i="1" s="1"/>
  <c r="B445" i="1"/>
  <c r="C445" i="1" s="1"/>
  <c r="AR445" i="1" s="1"/>
  <c r="D445" i="1"/>
  <c r="E445" i="1"/>
  <c r="F445" i="1" s="1"/>
  <c r="G445" i="1"/>
  <c r="H445" i="1" s="1"/>
  <c r="I445" i="1"/>
  <c r="J445" i="1"/>
  <c r="K445" i="1"/>
  <c r="S445" i="1" s="1"/>
  <c r="L445" i="1"/>
  <c r="M445" i="1" s="1"/>
  <c r="B446" i="1"/>
  <c r="C446" i="1" s="1"/>
  <c r="AR446" i="1" s="1"/>
  <c r="D446" i="1"/>
  <c r="E446" i="1"/>
  <c r="F446" i="1" s="1"/>
  <c r="G446" i="1"/>
  <c r="H446" i="1" s="1"/>
  <c r="I446" i="1"/>
  <c r="J446" i="1"/>
  <c r="K446" i="1"/>
  <c r="L446" i="1"/>
  <c r="M446" i="1" s="1"/>
  <c r="B447" i="1"/>
  <c r="C447" i="1" s="1"/>
  <c r="AR447" i="1" s="1"/>
  <c r="D447" i="1"/>
  <c r="E447" i="1"/>
  <c r="F447" i="1" s="1"/>
  <c r="G447" i="1"/>
  <c r="H447" i="1" s="1"/>
  <c r="I447" i="1"/>
  <c r="J447" i="1"/>
  <c r="K447" i="1"/>
  <c r="S447" i="1" s="1"/>
  <c r="L447" i="1"/>
  <c r="M447" i="1" s="1"/>
  <c r="B448" i="1"/>
  <c r="C448" i="1" s="1"/>
  <c r="AR448" i="1" s="1"/>
  <c r="D448" i="1"/>
  <c r="E448" i="1"/>
  <c r="F448" i="1" s="1"/>
  <c r="G448" i="1"/>
  <c r="H448" i="1" s="1"/>
  <c r="I448" i="1"/>
  <c r="J448" i="1"/>
  <c r="K448" i="1"/>
  <c r="S448" i="1" s="1"/>
  <c r="L448" i="1"/>
  <c r="M448" i="1" s="1"/>
  <c r="B449" i="1"/>
  <c r="C449" i="1" s="1"/>
  <c r="AR449" i="1" s="1"/>
  <c r="D449" i="1"/>
  <c r="E449" i="1"/>
  <c r="F449" i="1" s="1"/>
  <c r="G449" i="1"/>
  <c r="H449" i="1" s="1"/>
  <c r="I449" i="1"/>
  <c r="J449" i="1"/>
  <c r="K449" i="1"/>
  <c r="N449" i="1" s="1"/>
  <c r="L449" i="1"/>
  <c r="M449" i="1" s="1"/>
  <c r="B450" i="1"/>
  <c r="C450" i="1" s="1"/>
  <c r="AR450" i="1" s="1"/>
  <c r="D450" i="1"/>
  <c r="E450" i="1"/>
  <c r="F450" i="1" s="1"/>
  <c r="G450" i="1"/>
  <c r="H450" i="1" s="1"/>
  <c r="I450" i="1"/>
  <c r="J450" i="1"/>
  <c r="K450" i="1"/>
  <c r="L450" i="1"/>
  <c r="M450" i="1" s="1"/>
  <c r="B451" i="1"/>
  <c r="C451" i="1" s="1"/>
  <c r="AR451" i="1" s="1"/>
  <c r="D451" i="1"/>
  <c r="E451" i="1"/>
  <c r="F451" i="1" s="1"/>
  <c r="G451" i="1"/>
  <c r="H451" i="1" s="1"/>
  <c r="I451" i="1"/>
  <c r="J451" i="1"/>
  <c r="K451" i="1"/>
  <c r="L451" i="1"/>
  <c r="M451" i="1" s="1"/>
  <c r="B452" i="1"/>
  <c r="C452" i="1" s="1"/>
  <c r="AR452" i="1" s="1"/>
  <c r="D452" i="1"/>
  <c r="E452" i="1"/>
  <c r="F452" i="1" s="1"/>
  <c r="G452" i="1"/>
  <c r="H452" i="1" s="1"/>
  <c r="I452" i="1"/>
  <c r="J452" i="1"/>
  <c r="K452" i="1"/>
  <c r="N452" i="1" s="1"/>
  <c r="L452" i="1"/>
  <c r="M452" i="1" s="1"/>
  <c r="B453" i="1"/>
  <c r="C453" i="1" s="1"/>
  <c r="AR453" i="1" s="1"/>
  <c r="D453" i="1"/>
  <c r="E453" i="1"/>
  <c r="F453" i="1" s="1"/>
  <c r="G453" i="1"/>
  <c r="H453" i="1" s="1"/>
  <c r="I453" i="1"/>
  <c r="J453" i="1"/>
  <c r="K453" i="1"/>
  <c r="S453" i="1" s="1"/>
  <c r="L453" i="1"/>
  <c r="M453" i="1" s="1"/>
  <c r="B454" i="1"/>
  <c r="C454" i="1" s="1"/>
  <c r="AR454" i="1" s="1"/>
  <c r="D454" i="1"/>
  <c r="E454" i="1"/>
  <c r="F454" i="1" s="1"/>
  <c r="G454" i="1"/>
  <c r="H454" i="1" s="1"/>
  <c r="I454" i="1"/>
  <c r="J454" i="1"/>
  <c r="K454" i="1"/>
  <c r="N454" i="1" s="1"/>
  <c r="L454" i="1"/>
  <c r="M454" i="1" s="1"/>
  <c r="B455" i="1"/>
  <c r="C455" i="1" s="1"/>
  <c r="AR455" i="1" s="1"/>
  <c r="D455" i="1"/>
  <c r="E455" i="1"/>
  <c r="F455" i="1" s="1"/>
  <c r="G455" i="1"/>
  <c r="H455" i="1" s="1"/>
  <c r="I455" i="1"/>
  <c r="J455" i="1"/>
  <c r="K455" i="1"/>
  <c r="S455" i="1" s="1"/>
  <c r="L455" i="1"/>
  <c r="M455" i="1" s="1"/>
  <c r="B456" i="1"/>
  <c r="C456" i="1" s="1"/>
  <c r="AR456" i="1" s="1"/>
  <c r="D456" i="1"/>
  <c r="E456" i="1"/>
  <c r="F456" i="1" s="1"/>
  <c r="G456" i="1"/>
  <c r="H456" i="1" s="1"/>
  <c r="I456" i="1"/>
  <c r="J456" i="1"/>
  <c r="K456" i="1"/>
  <c r="S456" i="1" s="1"/>
  <c r="L456" i="1"/>
  <c r="M456" i="1" s="1"/>
  <c r="B457" i="1"/>
  <c r="C457" i="1" s="1"/>
  <c r="AR457" i="1" s="1"/>
  <c r="D457" i="1"/>
  <c r="E457" i="1"/>
  <c r="F457" i="1" s="1"/>
  <c r="G457" i="1"/>
  <c r="H457" i="1" s="1"/>
  <c r="I457" i="1"/>
  <c r="J457" i="1"/>
  <c r="K457" i="1"/>
  <c r="N457" i="1" s="1"/>
  <c r="L457" i="1"/>
  <c r="M457" i="1" s="1"/>
  <c r="B458" i="1"/>
  <c r="C458" i="1" s="1"/>
  <c r="AR458" i="1" s="1"/>
  <c r="D458" i="1"/>
  <c r="E458" i="1"/>
  <c r="F458" i="1" s="1"/>
  <c r="G458" i="1"/>
  <c r="H458" i="1" s="1"/>
  <c r="I458" i="1"/>
  <c r="J458" i="1"/>
  <c r="K458" i="1"/>
  <c r="R458" i="1" s="1"/>
  <c r="L458" i="1"/>
  <c r="M458" i="1" s="1"/>
  <c r="B459" i="1"/>
  <c r="C459" i="1" s="1"/>
  <c r="AR459" i="1" s="1"/>
  <c r="D459" i="1"/>
  <c r="E459" i="1"/>
  <c r="F459" i="1" s="1"/>
  <c r="G459" i="1"/>
  <c r="H459" i="1" s="1"/>
  <c r="I459" i="1"/>
  <c r="J459" i="1"/>
  <c r="K459" i="1"/>
  <c r="S459" i="1" s="1"/>
  <c r="L459" i="1"/>
  <c r="M459" i="1" s="1"/>
  <c r="B460" i="1"/>
  <c r="C460" i="1" s="1"/>
  <c r="AR460" i="1" s="1"/>
  <c r="D460" i="1"/>
  <c r="E460" i="1"/>
  <c r="F460" i="1" s="1"/>
  <c r="G460" i="1"/>
  <c r="H460" i="1" s="1"/>
  <c r="I460" i="1"/>
  <c r="J460" i="1"/>
  <c r="K460" i="1"/>
  <c r="N460" i="1" s="1"/>
  <c r="L460" i="1"/>
  <c r="M460" i="1" s="1"/>
  <c r="B461" i="1"/>
  <c r="C461" i="1" s="1"/>
  <c r="AR461" i="1" s="1"/>
  <c r="D461" i="1"/>
  <c r="E461" i="1"/>
  <c r="F461" i="1" s="1"/>
  <c r="G461" i="1"/>
  <c r="H461" i="1" s="1"/>
  <c r="I461" i="1"/>
  <c r="J461" i="1"/>
  <c r="K461" i="1"/>
  <c r="S461" i="1" s="1"/>
  <c r="L461" i="1"/>
  <c r="M461" i="1" s="1"/>
  <c r="B462" i="1"/>
  <c r="C462" i="1" s="1"/>
  <c r="AR462" i="1" s="1"/>
  <c r="D462" i="1"/>
  <c r="E462" i="1"/>
  <c r="F462" i="1" s="1"/>
  <c r="G462" i="1"/>
  <c r="H462" i="1" s="1"/>
  <c r="I462" i="1"/>
  <c r="J462" i="1"/>
  <c r="K462" i="1"/>
  <c r="N462" i="1" s="1"/>
  <c r="L462" i="1"/>
  <c r="M462" i="1" s="1"/>
  <c r="B463" i="1"/>
  <c r="C463" i="1" s="1"/>
  <c r="AR463" i="1" s="1"/>
  <c r="D463" i="1"/>
  <c r="E463" i="1"/>
  <c r="F463" i="1" s="1"/>
  <c r="G463" i="1"/>
  <c r="H463" i="1" s="1"/>
  <c r="I463" i="1"/>
  <c r="J463" i="1"/>
  <c r="K463" i="1"/>
  <c r="S463" i="1" s="1"/>
  <c r="L463" i="1"/>
  <c r="M463" i="1" s="1"/>
  <c r="B464" i="1"/>
  <c r="C464" i="1" s="1"/>
  <c r="AR464" i="1" s="1"/>
  <c r="D464" i="1"/>
  <c r="E464" i="1"/>
  <c r="F464" i="1" s="1"/>
  <c r="G464" i="1"/>
  <c r="H464" i="1" s="1"/>
  <c r="I464" i="1"/>
  <c r="J464" i="1"/>
  <c r="K464" i="1"/>
  <c r="S464" i="1" s="1"/>
  <c r="L464" i="1"/>
  <c r="M464" i="1" s="1"/>
  <c r="B465" i="1"/>
  <c r="C465" i="1" s="1"/>
  <c r="AR465" i="1" s="1"/>
  <c r="D465" i="1"/>
  <c r="E465" i="1"/>
  <c r="F465" i="1" s="1"/>
  <c r="G465" i="1"/>
  <c r="H465" i="1" s="1"/>
  <c r="I465" i="1"/>
  <c r="J465" i="1"/>
  <c r="K465" i="1"/>
  <c r="N465" i="1" s="1"/>
  <c r="L465" i="1"/>
  <c r="M465" i="1" s="1"/>
  <c r="B466" i="1"/>
  <c r="C466" i="1" s="1"/>
  <c r="AR466" i="1" s="1"/>
  <c r="D466" i="1"/>
  <c r="E466" i="1"/>
  <c r="F466" i="1" s="1"/>
  <c r="G466" i="1"/>
  <c r="H466" i="1" s="1"/>
  <c r="I466" i="1"/>
  <c r="J466" i="1"/>
  <c r="K466" i="1"/>
  <c r="R466" i="1" s="1"/>
  <c r="L466" i="1"/>
  <c r="M466" i="1" s="1"/>
  <c r="B467" i="1"/>
  <c r="C467" i="1" s="1"/>
  <c r="AR467" i="1" s="1"/>
  <c r="D467" i="1"/>
  <c r="E467" i="1"/>
  <c r="F467" i="1" s="1"/>
  <c r="G467" i="1"/>
  <c r="H467" i="1" s="1"/>
  <c r="I467" i="1"/>
  <c r="J467" i="1"/>
  <c r="K467" i="1"/>
  <c r="L467" i="1"/>
  <c r="M467" i="1" s="1"/>
  <c r="B468" i="1"/>
  <c r="C468" i="1" s="1"/>
  <c r="AR468" i="1" s="1"/>
  <c r="D468" i="1"/>
  <c r="E468" i="1"/>
  <c r="F468" i="1" s="1"/>
  <c r="G468" i="1"/>
  <c r="H468" i="1" s="1"/>
  <c r="I468" i="1"/>
  <c r="J468" i="1"/>
  <c r="K468" i="1"/>
  <c r="N468" i="1" s="1"/>
  <c r="L468" i="1"/>
  <c r="M468" i="1" s="1"/>
  <c r="B469" i="1"/>
  <c r="C469" i="1" s="1"/>
  <c r="AR469" i="1" s="1"/>
  <c r="D469" i="1"/>
  <c r="E469" i="1"/>
  <c r="F469" i="1" s="1"/>
  <c r="G469" i="1"/>
  <c r="H469" i="1" s="1"/>
  <c r="I469" i="1"/>
  <c r="J469" i="1"/>
  <c r="K469" i="1"/>
  <c r="S469" i="1" s="1"/>
  <c r="L469" i="1"/>
  <c r="M469" i="1" s="1"/>
  <c r="B470" i="1"/>
  <c r="C470" i="1" s="1"/>
  <c r="AR470" i="1" s="1"/>
  <c r="D470" i="1"/>
  <c r="E470" i="1"/>
  <c r="F470" i="1" s="1"/>
  <c r="G470" i="1"/>
  <c r="H470" i="1" s="1"/>
  <c r="I470" i="1"/>
  <c r="J470" i="1"/>
  <c r="K470" i="1"/>
  <c r="R470" i="1" s="1"/>
  <c r="L470" i="1"/>
  <c r="M470" i="1" s="1"/>
  <c r="B471" i="1"/>
  <c r="C471" i="1" s="1"/>
  <c r="AR471" i="1" s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B472" i="1"/>
  <c r="C472" i="1" s="1"/>
  <c r="AR472" i="1" s="1"/>
  <c r="D472" i="1"/>
  <c r="E472" i="1"/>
  <c r="F472" i="1" s="1"/>
  <c r="G472" i="1"/>
  <c r="H472" i="1" s="1"/>
  <c r="I472" i="1"/>
  <c r="J472" i="1"/>
  <c r="K472" i="1"/>
  <c r="S472" i="1" s="1"/>
  <c r="L472" i="1"/>
  <c r="M472" i="1" s="1"/>
  <c r="B473" i="1"/>
  <c r="C473" i="1" s="1"/>
  <c r="AR473" i="1" s="1"/>
  <c r="D473" i="1"/>
  <c r="E473" i="1"/>
  <c r="F473" i="1" s="1"/>
  <c r="G473" i="1"/>
  <c r="H473" i="1" s="1"/>
  <c r="I473" i="1"/>
  <c r="J473" i="1"/>
  <c r="K473" i="1"/>
  <c r="R473" i="1" s="1"/>
  <c r="L473" i="1"/>
  <c r="M473" i="1" s="1"/>
  <c r="B474" i="1"/>
  <c r="C474" i="1" s="1"/>
  <c r="AR474" i="1" s="1"/>
  <c r="D474" i="1"/>
  <c r="E474" i="1"/>
  <c r="F474" i="1" s="1"/>
  <c r="G474" i="1"/>
  <c r="H474" i="1" s="1"/>
  <c r="I474" i="1"/>
  <c r="J474" i="1"/>
  <c r="K474" i="1"/>
  <c r="N474" i="1" s="1"/>
  <c r="L474" i="1"/>
  <c r="M474" i="1" s="1"/>
  <c r="B475" i="1"/>
  <c r="C475" i="1" s="1"/>
  <c r="AR475" i="1" s="1"/>
  <c r="D475" i="1"/>
  <c r="E475" i="1"/>
  <c r="F475" i="1" s="1"/>
  <c r="G475" i="1"/>
  <c r="H475" i="1" s="1"/>
  <c r="I475" i="1"/>
  <c r="J475" i="1"/>
  <c r="K475" i="1"/>
  <c r="S475" i="1" s="1"/>
  <c r="L475" i="1"/>
  <c r="M475" i="1" s="1"/>
  <c r="B476" i="1"/>
  <c r="C476" i="1" s="1"/>
  <c r="AR476" i="1" s="1"/>
  <c r="D476" i="1"/>
  <c r="E476" i="1"/>
  <c r="F476" i="1" s="1"/>
  <c r="G476" i="1"/>
  <c r="H476" i="1" s="1"/>
  <c r="I476" i="1"/>
  <c r="J476" i="1"/>
  <c r="K476" i="1"/>
  <c r="S476" i="1" s="1"/>
  <c r="L476" i="1"/>
  <c r="M476" i="1" s="1"/>
  <c r="B477" i="1"/>
  <c r="C477" i="1" s="1"/>
  <c r="AR477" i="1" s="1"/>
  <c r="D477" i="1"/>
  <c r="E477" i="1"/>
  <c r="F477" i="1" s="1"/>
  <c r="G477" i="1"/>
  <c r="H477" i="1" s="1"/>
  <c r="I477" i="1"/>
  <c r="J477" i="1"/>
  <c r="K477" i="1"/>
  <c r="S477" i="1" s="1"/>
  <c r="L477" i="1"/>
  <c r="M477" i="1" s="1"/>
  <c r="B478" i="1"/>
  <c r="C478" i="1" s="1"/>
  <c r="AR478" i="1" s="1"/>
  <c r="D478" i="1"/>
  <c r="E478" i="1"/>
  <c r="F478" i="1" s="1"/>
  <c r="G478" i="1"/>
  <c r="H478" i="1" s="1"/>
  <c r="I478" i="1"/>
  <c r="J478" i="1"/>
  <c r="K478" i="1"/>
  <c r="N478" i="1" s="1"/>
  <c r="L478" i="1"/>
  <c r="M478" i="1" s="1"/>
  <c r="B479" i="1"/>
  <c r="C479" i="1" s="1"/>
  <c r="AR479" i="1" s="1"/>
  <c r="D479" i="1"/>
  <c r="E479" i="1"/>
  <c r="F479" i="1" s="1"/>
  <c r="G479" i="1"/>
  <c r="H479" i="1" s="1"/>
  <c r="I479" i="1"/>
  <c r="J479" i="1"/>
  <c r="K479" i="1"/>
  <c r="S479" i="1" s="1"/>
  <c r="L479" i="1"/>
  <c r="M479" i="1" s="1"/>
  <c r="B480" i="1"/>
  <c r="C480" i="1" s="1"/>
  <c r="AR480" i="1" s="1"/>
  <c r="D480" i="1"/>
  <c r="E480" i="1"/>
  <c r="F480" i="1" s="1"/>
  <c r="G480" i="1"/>
  <c r="H480" i="1" s="1"/>
  <c r="I480" i="1"/>
  <c r="J480" i="1"/>
  <c r="K480" i="1"/>
  <c r="S480" i="1" s="1"/>
  <c r="L480" i="1"/>
  <c r="M480" i="1" s="1"/>
  <c r="B481" i="1"/>
  <c r="C481" i="1" s="1"/>
  <c r="AR481" i="1" s="1"/>
  <c r="D481" i="1"/>
  <c r="E481" i="1"/>
  <c r="F481" i="1" s="1"/>
  <c r="G481" i="1"/>
  <c r="H481" i="1" s="1"/>
  <c r="I481" i="1"/>
  <c r="J481" i="1"/>
  <c r="K481" i="1"/>
  <c r="S481" i="1" s="1"/>
  <c r="L481" i="1"/>
  <c r="M481" i="1" s="1"/>
  <c r="B482" i="1"/>
  <c r="C482" i="1" s="1"/>
  <c r="AR482" i="1" s="1"/>
  <c r="D482" i="1"/>
  <c r="E482" i="1"/>
  <c r="F482" i="1" s="1"/>
  <c r="G482" i="1"/>
  <c r="H482" i="1" s="1"/>
  <c r="I482" i="1"/>
  <c r="J482" i="1"/>
  <c r="K482" i="1"/>
  <c r="N482" i="1" s="1"/>
  <c r="L482" i="1"/>
  <c r="M482" i="1" s="1"/>
  <c r="B483" i="1"/>
  <c r="C483" i="1" s="1"/>
  <c r="AR483" i="1" s="1"/>
  <c r="D483" i="1"/>
  <c r="E483" i="1"/>
  <c r="F483" i="1" s="1"/>
  <c r="G483" i="1"/>
  <c r="H483" i="1" s="1"/>
  <c r="I483" i="1"/>
  <c r="J483" i="1"/>
  <c r="K483" i="1"/>
  <c r="S483" i="1" s="1"/>
  <c r="L483" i="1"/>
  <c r="M483" i="1" s="1"/>
  <c r="B484" i="1"/>
  <c r="C484" i="1" s="1"/>
  <c r="AR484" i="1" s="1"/>
  <c r="D484" i="1"/>
  <c r="E484" i="1"/>
  <c r="F484" i="1" s="1"/>
  <c r="G484" i="1"/>
  <c r="H484" i="1" s="1"/>
  <c r="I484" i="1"/>
  <c r="J484" i="1"/>
  <c r="K484" i="1"/>
  <c r="S484" i="1" s="1"/>
  <c r="L484" i="1"/>
  <c r="M484" i="1" s="1"/>
  <c r="B485" i="1"/>
  <c r="C485" i="1" s="1"/>
  <c r="AR485" i="1" s="1"/>
  <c r="D485" i="1"/>
  <c r="E485" i="1"/>
  <c r="F485" i="1" s="1"/>
  <c r="G485" i="1"/>
  <c r="H485" i="1" s="1"/>
  <c r="I485" i="1"/>
  <c r="J485" i="1"/>
  <c r="K485" i="1"/>
  <c r="S485" i="1" s="1"/>
  <c r="L485" i="1"/>
  <c r="M485" i="1" s="1"/>
  <c r="B486" i="1"/>
  <c r="C486" i="1" s="1"/>
  <c r="AR486" i="1" s="1"/>
  <c r="D486" i="1"/>
  <c r="E486" i="1"/>
  <c r="F486" i="1" s="1"/>
  <c r="G486" i="1"/>
  <c r="H486" i="1" s="1"/>
  <c r="I486" i="1"/>
  <c r="J486" i="1"/>
  <c r="K486" i="1"/>
  <c r="N486" i="1" s="1"/>
  <c r="L486" i="1"/>
  <c r="M486" i="1" s="1"/>
  <c r="B487" i="1"/>
  <c r="C487" i="1" s="1"/>
  <c r="AR487" i="1" s="1"/>
  <c r="D487" i="1"/>
  <c r="E487" i="1"/>
  <c r="F487" i="1" s="1"/>
  <c r="G487" i="1"/>
  <c r="H487" i="1" s="1"/>
  <c r="I487" i="1"/>
  <c r="J487" i="1"/>
  <c r="K487" i="1"/>
  <c r="S487" i="1" s="1"/>
  <c r="L487" i="1"/>
  <c r="M487" i="1" s="1"/>
  <c r="B488" i="1"/>
  <c r="C488" i="1" s="1"/>
  <c r="AR488" i="1" s="1"/>
  <c r="D488" i="1"/>
  <c r="E488" i="1"/>
  <c r="F488" i="1" s="1"/>
  <c r="G488" i="1"/>
  <c r="H488" i="1" s="1"/>
  <c r="I488" i="1"/>
  <c r="J488" i="1"/>
  <c r="K488" i="1"/>
  <c r="L488" i="1"/>
  <c r="M488" i="1" s="1"/>
  <c r="B489" i="1"/>
  <c r="C489" i="1" s="1"/>
  <c r="AR489" i="1" s="1"/>
  <c r="D489" i="1"/>
  <c r="E489" i="1"/>
  <c r="F489" i="1" s="1"/>
  <c r="G489" i="1"/>
  <c r="H489" i="1" s="1"/>
  <c r="I489" i="1"/>
  <c r="J489" i="1"/>
  <c r="K489" i="1"/>
  <c r="R489" i="1" s="1"/>
  <c r="L489" i="1"/>
  <c r="M489" i="1" s="1"/>
  <c r="B490" i="1"/>
  <c r="C490" i="1" s="1"/>
  <c r="AR490" i="1" s="1"/>
  <c r="D490" i="1"/>
  <c r="E490" i="1"/>
  <c r="F490" i="1" s="1"/>
  <c r="G490" i="1"/>
  <c r="H490" i="1" s="1"/>
  <c r="I490" i="1"/>
  <c r="J490" i="1"/>
  <c r="K490" i="1"/>
  <c r="N490" i="1" s="1"/>
  <c r="L490" i="1"/>
  <c r="M490" i="1" s="1"/>
  <c r="B491" i="1"/>
  <c r="C491" i="1" s="1"/>
  <c r="AR491" i="1" s="1"/>
  <c r="D491" i="1"/>
  <c r="E491" i="1"/>
  <c r="F491" i="1" s="1"/>
  <c r="G491" i="1"/>
  <c r="H491" i="1" s="1"/>
  <c r="I491" i="1"/>
  <c r="J491" i="1"/>
  <c r="K491" i="1"/>
  <c r="S491" i="1" s="1"/>
  <c r="L491" i="1"/>
  <c r="M491" i="1" s="1"/>
  <c r="B492" i="1"/>
  <c r="C492" i="1" s="1"/>
  <c r="AR492" i="1" s="1"/>
  <c r="D492" i="1"/>
  <c r="E492" i="1"/>
  <c r="F492" i="1" s="1"/>
  <c r="G492" i="1"/>
  <c r="H492" i="1" s="1"/>
  <c r="I492" i="1"/>
  <c r="J492" i="1"/>
  <c r="K492" i="1"/>
  <c r="S492" i="1" s="1"/>
  <c r="L492" i="1"/>
  <c r="M492" i="1" s="1"/>
  <c r="B493" i="1"/>
  <c r="C493" i="1" s="1"/>
  <c r="AR493" i="1" s="1"/>
  <c r="D493" i="1"/>
  <c r="E493" i="1"/>
  <c r="F493" i="1" s="1"/>
  <c r="G493" i="1"/>
  <c r="H493" i="1" s="1"/>
  <c r="I493" i="1"/>
  <c r="J493" i="1"/>
  <c r="K493" i="1"/>
  <c r="S493" i="1" s="1"/>
  <c r="L493" i="1"/>
  <c r="M493" i="1" s="1"/>
  <c r="B494" i="1"/>
  <c r="C494" i="1" s="1"/>
  <c r="AR494" i="1" s="1"/>
  <c r="D494" i="1"/>
  <c r="E494" i="1"/>
  <c r="F494" i="1" s="1"/>
  <c r="G494" i="1"/>
  <c r="H494" i="1" s="1"/>
  <c r="I494" i="1"/>
  <c r="J494" i="1"/>
  <c r="K494" i="1"/>
  <c r="R494" i="1" s="1"/>
  <c r="L494" i="1"/>
  <c r="M494" i="1" s="1"/>
  <c r="B495" i="1"/>
  <c r="C495" i="1" s="1"/>
  <c r="AR495" i="1" s="1"/>
  <c r="D495" i="1"/>
  <c r="E495" i="1"/>
  <c r="F495" i="1" s="1"/>
  <c r="G495" i="1"/>
  <c r="H495" i="1" s="1"/>
  <c r="I495" i="1"/>
  <c r="J495" i="1"/>
  <c r="K495" i="1"/>
  <c r="S495" i="1" s="1"/>
  <c r="L495" i="1"/>
  <c r="M495" i="1" s="1"/>
  <c r="B496" i="1"/>
  <c r="C496" i="1" s="1"/>
  <c r="AR496" i="1" s="1"/>
  <c r="D496" i="1"/>
  <c r="E496" i="1"/>
  <c r="F496" i="1" s="1"/>
  <c r="G496" i="1"/>
  <c r="H496" i="1" s="1"/>
  <c r="I496" i="1"/>
  <c r="J496" i="1"/>
  <c r="K496" i="1"/>
  <c r="N496" i="1" s="1"/>
  <c r="L496" i="1"/>
  <c r="M496" i="1" s="1"/>
  <c r="B497" i="1"/>
  <c r="C497" i="1" s="1"/>
  <c r="AR497" i="1" s="1"/>
  <c r="D497" i="1"/>
  <c r="E497" i="1"/>
  <c r="F497" i="1" s="1"/>
  <c r="G497" i="1"/>
  <c r="H497" i="1" s="1"/>
  <c r="I497" i="1"/>
  <c r="J497" i="1"/>
  <c r="K497" i="1"/>
  <c r="L497" i="1"/>
  <c r="M497" i="1" s="1"/>
  <c r="B498" i="1"/>
  <c r="C498" i="1" s="1"/>
  <c r="AR498" i="1" s="1"/>
  <c r="D498" i="1"/>
  <c r="E498" i="1"/>
  <c r="F498" i="1" s="1"/>
  <c r="G498" i="1"/>
  <c r="H498" i="1" s="1"/>
  <c r="I498" i="1"/>
  <c r="J498" i="1"/>
  <c r="K498" i="1"/>
  <c r="N498" i="1" s="1"/>
  <c r="L498" i="1"/>
  <c r="M498" i="1" s="1"/>
  <c r="B499" i="1"/>
  <c r="C499" i="1" s="1"/>
  <c r="AR499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B500" i="1"/>
  <c r="C500" i="1" s="1"/>
  <c r="AR500" i="1" s="1"/>
  <c r="D500" i="1"/>
  <c r="E500" i="1"/>
  <c r="F500" i="1" s="1"/>
  <c r="G500" i="1"/>
  <c r="H500" i="1" s="1"/>
  <c r="I500" i="1"/>
  <c r="J500" i="1"/>
  <c r="K500" i="1"/>
  <c r="R500" i="1" s="1"/>
  <c r="L500" i="1"/>
  <c r="M500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7" i="1"/>
  <c r="M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J8" i="1"/>
  <c r="J9" i="1"/>
  <c r="J10" i="1"/>
  <c r="J11" i="1"/>
  <c r="P11" i="1" s="1"/>
  <c r="J12" i="1"/>
  <c r="P12" i="1" s="1"/>
  <c r="J13" i="1"/>
  <c r="J14" i="1"/>
  <c r="J15" i="1"/>
  <c r="G7" i="1"/>
  <c r="I8" i="1"/>
  <c r="I9" i="1"/>
  <c r="I10" i="1"/>
  <c r="I11" i="1"/>
  <c r="I12" i="1"/>
  <c r="I13" i="1"/>
  <c r="I14" i="1"/>
  <c r="I15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D8" i="1"/>
  <c r="D9" i="1"/>
  <c r="D10" i="1"/>
  <c r="D11" i="1"/>
  <c r="D12" i="1"/>
  <c r="D13" i="1"/>
  <c r="D14" i="1"/>
  <c r="D15" i="1"/>
  <c r="B8" i="1"/>
  <c r="C8" i="1" s="1"/>
  <c r="B9" i="1"/>
  <c r="C9" i="1" s="1"/>
  <c r="B10" i="1"/>
  <c r="C10" i="1" s="1"/>
  <c r="B11" i="1"/>
  <c r="C11" i="1" s="1"/>
  <c r="AR11" i="1" s="1"/>
  <c r="B12" i="1"/>
  <c r="C12" i="1" s="1"/>
  <c r="B13" i="1"/>
  <c r="C13" i="1" s="1"/>
  <c r="B14" i="1"/>
  <c r="C14" i="1" s="1"/>
  <c r="B15" i="1"/>
  <c r="C15" i="1" s="1"/>
  <c r="AR15" i="1" s="1"/>
  <c r="K7" i="1"/>
  <c r="J7" i="1"/>
  <c r="I7" i="1"/>
  <c r="D7" i="1"/>
  <c r="B7" i="1"/>
  <c r="C7" i="1" s="1"/>
  <c r="AR7" i="1" s="1"/>
  <c r="CG11" i="1" l="1"/>
  <c r="CG499" i="1"/>
  <c r="CG503" i="1"/>
  <c r="CG506" i="1"/>
  <c r="CG489" i="1"/>
  <c r="CG508" i="1"/>
  <c r="CG465" i="1"/>
  <c r="CG453" i="1"/>
  <c r="CG429" i="1"/>
  <c r="CG498" i="1"/>
  <c r="CG466" i="1"/>
  <c r="CG438" i="1"/>
  <c r="CG433" i="1"/>
  <c r="CG364" i="1"/>
  <c r="CG415" i="1"/>
  <c r="CG497" i="1"/>
  <c r="CG473" i="1"/>
  <c r="CG490" i="1"/>
  <c r="CG480" i="1"/>
  <c r="CG436" i="1"/>
  <c r="CG420" i="1"/>
  <c r="CG419" i="1"/>
  <c r="CG8" i="1"/>
  <c r="CG339" i="1"/>
  <c r="CG496" i="1"/>
  <c r="CG481" i="1"/>
  <c r="CG439" i="1"/>
  <c r="CG471" i="1"/>
  <c r="CG460" i="1"/>
  <c r="CG444" i="1"/>
  <c r="CG476" i="1"/>
  <c r="CG483" i="1"/>
  <c r="CG477" i="1"/>
  <c r="CG475" i="1"/>
  <c r="CG437" i="1"/>
  <c r="CG482" i="1"/>
  <c r="CG382" i="1"/>
  <c r="CG494" i="1"/>
  <c r="CG488" i="1"/>
  <c r="CG469" i="1"/>
  <c r="CG455" i="1"/>
  <c r="CG452" i="1"/>
  <c r="CG457" i="1"/>
  <c r="CG447" i="1"/>
  <c r="CG487" i="1"/>
  <c r="CG470" i="1"/>
  <c r="CG456" i="1"/>
  <c r="CG426" i="1"/>
  <c r="CG403" i="1"/>
  <c r="CG12" i="1"/>
  <c r="CG407" i="1"/>
  <c r="CG467" i="1"/>
  <c r="CG443" i="1"/>
  <c r="CG441" i="1"/>
  <c r="CG495" i="1"/>
  <c r="CG486" i="1"/>
  <c r="CG451" i="1"/>
  <c r="CG446" i="1"/>
  <c r="CG409" i="1"/>
  <c r="CG401" i="1"/>
  <c r="CG462" i="1"/>
  <c r="CG224" i="1"/>
  <c r="CG502" i="1"/>
  <c r="CG491" i="1"/>
  <c r="CG408" i="1"/>
  <c r="CG397" i="1"/>
  <c r="CG386" i="1"/>
  <c r="CG356" i="1"/>
  <c r="CG219" i="1"/>
  <c r="CG485" i="1"/>
  <c r="CG430" i="1"/>
  <c r="CG423" i="1"/>
  <c r="CG247" i="1"/>
  <c r="CG492" i="1"/>
  <c r="CG478" i="1"/>
  <c r="CG468" i="1"/>
  <c r="CG458" i="1"/>
  <c r="CG450" i="1"/>
  <c r="CG416" i="1"/>
  <c r="CG399" i="1"/>
  <c r="CG394" i="1"/>
  <c r="CG149" i="1"/>
  <c r="CG170" i="1"/>
  <c r="CG146" i="1"/>
  <c r="CG143" i="1"/>
  <c r="CG428" i="1"/>
  <c r="CG427" i="1"/>
  <c r="CG424" i="1"/>
  <c r="CG405" i="1"/>
  <c r="CG380" i="1"/>
  <c r="CG378" i="1"/>
  <c r="CG320" i="1"/>
  <c r="CG301" i="1"/>
  <c r="CG422" i="1"/>
  <c r="CG412" i="1"/>
  <c r="CG91" i="1"/>
  <c r="CG227" i="1"/>
  <c r="CG500" i="1"/>
  <c r="CG484" i="1"/>
  <c r="CG479" i="1"/>
  <c r="CG472" i="1"/>
  <c r="CG442" i="1"/>
  <c r="CG440" i="1"/>
  <c r="CG414" i="1"/>
  <c r="CG357" i="1"/>
  <c r="CG372" i="1"/>
  <c r="CG383" i="1"/>
  <c r="CG330" i="1"/>
  <c r="CG62" i="1"/>
  <c r="CG505" i="1"/>
  <c r="CG113" i="1"/>
  <c r="CG377" i="1"/>
  <c r="CG376" i="1"/>
  <c r="CG370" i="1"/>
  <c r="CG300" i="1"/>
  <c r="CG259" i="1"/>
  <c r="CG172" i="1"/>
  <c r="CG359" i="1"/>
  <c r="CG261" i="1"/>
  <c r="CG231" i="1"/>
  <c r="CG53" i="1"/>
  <c r="CG23" i="1"/>
  <c r="CG368" i="1"/>
  <c r="CG290" i="1"/>
  <c r="CG249" i="1"/>
  <c r="CG103" i="1"/>
  <c r="CG73" i="1"/>
  <c r="CG432" i="1"/>
  <c r="CG387" i="1"/>
  <c r="CG371" i="1"/>
  <c r="CG140" i="1"/>
  <c r="CG509" i="1"/>
  <c r="CJ8" i="1"/>
  <c r="CK8" i="1"/>
  <c r="CL8" i="1"/>
  <c r="CM8" i="1"/>
  <c r="CH8" i="1"/>
  <c r="CI8" i="1"/>
  <c r="CJ494" i="1"/>
  <c r="CK494" i="1"/>
  <c r="CH494" i="1"/>
  <c r="CI494" i="1"/>
  <c r="CM494" i="1"/>
  <c r="CL494" i="1"/>
  <c r="CJ492" i="1"/>
  <c r="CK492" i="1"/>
  <c r="CL492" i="1"/>
  <c r="CI492" i="1"/>
  <c r="CM492" i="1"/>
  <c r="CH492" i="1"/>
  <c r="CJ490" i="1"/>
  <c r="CK490" i="1"/>
  <c r="CH490" i="1"/>
  <c r="CI490" i="1"/>
  <c r="CM490" i="1"/>
  <c r="CL490" i="1"/>
  <c r="CI488" i="1"/>
  <c r="CM488" i="1"/>
  <c r="CL488" i="1"/>
  <c r="CH488" i="1"/>
  <c r="CK488" i="1"/>
  <c r="CJ488" i="1"/>
  <c r="CK485" i="1"/>
  <c r="CI485" i="1"/>
  <c r="CJ485" i="1"/>
  <c r="CL485" i="1"/>
  <c r="CH485" i="1"/>
  <c r="CM485" i="1"/>
  <c r="CK483" i="1"/>
  <c r="CJ483" i="1"/>
  <c r="CL483" i="1"/>
  <c r="CH483" i="1"/>
  <c r="CM483" i="1"/>
  <c r="CI483" i="1"/>
  <c r="CK481" i="1"/>
  <c r="CL481" i="1"/>
  <c r="CH481" i="1"/>
  <c r="CM481" i="1"/>
  <c r="CI481" i="1"/>
  <c r="CJ481" i="1"/>
  <c r="CI478" i="1"/>
  <c r="CM478" i="1"/>
  <c r="CH478" i="1"/>
  <c r="CJ478" i="1"/>
  <c r="CK478" i="1"/>
  <c r="CL478" i="1"/>
  <c r="CJ12" i="1"/>
  <c r="CK12" i="1"/>
  <c r="CL12" i="1"/>
  <c r="CM12" i="1"/>
  <c r="CH12" i="1"/>
  <c r="CI12" i="1"/>
  <c r="CJ500" i="1"/>
  <c r="CL500" i="1"/>
  <c r="CI500" i="1"/>
  <c r="CM500" i="1"/>
  <c r="CK500" i="1"/>
  <c r="CH500" i="1"/>
  <c r="CJ498" i="1"/>
  <c r="CK498" i="1"/>
  <c r="CH498" i="1"/>
  <c r="CI498" i="1"/>
  <c r="CM498" i="1"/>
  <c r="CL498" i="1"/>
  <c r="CJ496" i="1"/>
  <c r="CK496" i="1"/>
  <c r="CL496" i="1"/>
  <c r="CI496" i="1"/>
  <c r="CM496" i="1"/>
  <c r="CH496" i="1"/>
  <c r="CH493" i="1"/>
  <c r="CL493" i="1"/>
  <c r="CI493" i="1"/>
  <c r="CM493" i="1"/>
  <c r="CK493" i="1"/>
  <c r="CJ493" i="1"/>
  <c r="CK489" i="1"/>
  <c r="CL489" i="1"/>
  <c r="CH489" i="1"/>
  <c r="CM489" i="1"/>
  <c r="CI489" i="1"/>
  <c r="CJ489" i="1"/>
  <c r="CK487" i="1"/>
  <c r="CH487" i="1"/>
  <c r="CM487" i="1"/>
  <c r="CI487" i="1"/>
  <c r="CJ487" i="1"/>
  <c r="CL487" i="1"/>
  <c r="CI486" i="1"/>
  <c r="CM486" i="1"/>
  <c r="CH486" i="1"/>
  <c r="CJ486" i="1"/>
  <c r="CK486" i="1"/>
  <c r="CL486" i="1"/>
  <c r="CI484" i="1"/>
  <c r="CM484" i="1"/>
  <c r="CJ484" i="1"/>
  <c r="CK484" i="1"/>
  <c r="CL484" i="1"/>
  <c r="CH484" i="1"/>
  <c r="CI482" i="1"/>
  <c r="CM482" i="1"/>
  <c r="CK482" i="1"/>
  <c r="CL482" i="1"/>
  <c r="CH482" i="1"/>
  <c r="CJ482" i="1"/>
  <c r="CI480" i="1"/>
  <c r="CM480" i="1"/>
  <c r="CL480" i="1"/>
  <c r="CH480" i="1"/>
  <c r="CJ480" i="1"/>
  <c r="CK480" i="1"/>
  <c r="CH9" i="1"/>
  <c r="CL9" i="1"/>
  <c r="CI9" i="1"/>
  <c r="CM9" i="1"/>
  <c r="CJ9" i="1"/>
  <c r="CK9" i="1"/>
  <c r="CH499" i="1"/>
  <c r="CL499" i="1"/>
  <c r="CM499" i="1"/>
  <c r="CJ499" i="1"/>
  <c r="CI499" i="1"/>
  <c r="CK499" i="1"/>
  <c r="CH497" i="1"/>
  <c r="CL497" i="1"/>
  <c r="CI497" i="1"/>
  <c r="CM497" i="1"/>
  <c r="CK497" i="1"/>
  <c r="CJ497" i="1"/>
  <c r="CH495" i="1"/>
  <c r="CL495" i="1"/>
  <c r="CI495" i="1"/>
  <c r="CJ495" i="1"/>
  <c r="CK495" i="1"/>
  <c r="CM495" i="1"/>
  <c r="CH491" i="1"/>
  <c r="CL491" i="1"/>
  <c r="CI491" i="1"/>
  <c r="CM491" i="1"/>
  <c r="CJ491" i="1"/>
  <c r="CK491" i="1"/>
  <c r="CK479" i="1"/>
  <c r="CH479" i="1"/>
  <c r="CM479" i="1"/>
  <c r="CI479" i="1"/>
  <c r="CJ479" i="1"/>
  <c r="CL479" i="1"/>
  <c r="CH13" i="1"/>
  <c r="CL13" i="1"/>
  <c r="CI13" i="1"/>
  <c r="CM13" i="1"/>
  <c r="CJ13" i="1"/>
  <c r="CK13" i="1"/>
  <c r="CI476" i="1"/>
  <c r="CM476" i="1"/>
  <c r="CJ476" i="1"/>
  <c r="CK476" i="1"/>
  <c r="CL476" i="1"/>
  <c r="CH476" i="1"/>
  <c r="CI474" i="1"/>
  <c r="CM474" i="1"/>
  <c r="CK474" i="1"/>
  <c r="CL474" i="1"/>
  <c r="CH474" i="1"/>
  <c r="CJ474" i="1"/>
  <c r="CI472" i="1"/>
  <c r="CM472" i="1"/>
  <c r="CL472" i="1"/>
  <c r="CH472" i="1"/>
  <c r="CJ472" i="1"/>
  <c r="CK472" i="1"/>
  <c r="CI470" i="1"/>
  <c r="CM470" i="1"/>
  <c r="CH470" i="1"/>
  <c r="CJ470" i="1"/>
  <c r="CK470" i="1"/>
  <c r="CL470" i="1"/>
  <c r="CI468" i="1"/>
  <c r="CM468" i="1"/>
  <c r="CJ468" i="1"/>
  <c r="CL468" i="1"/>
  <c r="CH468" i="1"/>
  <c r="CK468" i="1"/>
  <c r="CI466" i="1"/>
  <c r="CM466" i="1"/>
  <c r="CK466" i="1"/>
  <c r="CL466" i="1"/>
  <c r="CH466" i="1"/>
  <c r="CJ466" i="1"/>
  <c r="CI464" i="1"/>
  <c r="CM464" i="1"/>
  <c r="CL464" i="1"/>
  <c r="CH464" i="1"/>
  <c r="CJ464" i="1"/>
  <c r="CK464" i="1"/>
  <c r="CI462" i="1"/>
  <c r="CM462" i="1"/>
  <c r="CH462" i="1"/>
  <c r="CJ462" i="1"/>
  <c r="CK462" i="1"/>
  <c r="CL462" i="1"/>
  <c r="CI460" i="1"/>
  <c r="CM460" i="1"/>
  <c r="CJ460" i="1"/>
  <c r="CK460" i="1"/>
  <c r="CH460" i="1"/>
  <c r="CL460" i="1"/>
  <c r="CI458" i="1"/>
  <c r="CM458" i="1"/>
  <c r="CK458" i="1"/>
  <c r="CL458" i="1"/>
  <c r="CH458" i="1"/>
  <c r="CJ458" i="1"/>
  <c r="CI456" i="1"/>
  <c r="CM456" i="1"/>
  <c r="CL456" i="1"/>
  <c r="CH456" i="1"/>
  <c r="CJ456" i="1"/>
  <c r="CK456" i="1"/>
  <c r="CI454" i="1"/>
  <c r="CM454" i="1"/>
  <c r="CH454" i="1"/>
  <c r="CJ454" i="1"/>
  <c r="CK454" i="1"/>
  <c r="CL454" i="1"/>
  <c r="CI450" i="1"/>
  <c r="CM450" i="1"/>
  <c r="CK450" i="1"/>
  <c r="CL450" i="1"/>
  <c r="CH450" i="1"/>
  <c r="CJ450" i="1"/>
  <c r="CI448" i="1"/>
  <c r="CM448" i="1"/>
  <c r="CL448" i="1"/>
  <c r="CH448" i="1"/>
  <c r="CJ448" i="1"/>
  <c r="CK448" i="1"/>
  <c r="CI446" i="1"/>
  <c r="CM446" i="1"/>
  <c r="CH446" i="1"/>
  <c r="CJ446" i="1"/>
  <c r="CK446" i="1"/>
  <c r="CL446" i="1"/>
  <c r="CI444" i="1"/>
  <c r="CM444" i="1"/>
  <c r="CJ444" i="1"/>
  <c r="CK444" i="1"/>
  <c r="CL444" i="1"/>
  <c r="CH444" i="1"/>
  <c r="CI442" i="1"/>
  <c r="CM442" i="1"/>
  <c r="CK442" i="1"/>
  <c r="CL442" i="1"/>
  <c r="CJ442" i="1"/>
  <c r="CH442" i="1"/>
  <c r="CK439" i="1"/>
  <c r="CH439" i="1"/>
  <c r="CM439" i="1"/>
  <c r="CL439" i="1"/>
  <c r="CI439" i="1"/>
  <c r="CJ439" i="1"/>
  <c r="CK437" i="1"/>
  <c r="CI437" i="1"/>
  <c r="CM437" i="1"/>
  <c r="CJ437" i="1"/>
  <c r="CL437" i="1"/>
  <c r="CH437" i="1"/>
  <c r="CK435" i="1"/>
  <c r="CJ435" i="1"/>
  <c r="CH435" i="1"/>
  <c r="CL435" i="1"/>
  <c r="CM435" i="1"/>
  <c r="CI435" i="1"/>
  <c r="CK433" i="1"/>
  <c r="CL433" i="1"/>
  <c r="CH433" i="1"/>
  <c r="CJ433" i="1"/>
  <c r="CM433" i="1"/>
  <c r="CI433" i="1"/>
  <c r="CK431" i="1"/>
  <c r="CH431" i="1"/>
  <c r="CM431" i="1"/>
  <c r="CI431" i="1"/>
  <c r="CL431" i="1"/>
  <c r="CJ431" i="1"/>
  <c r="CK429" i="1"/>
  <c r="CI429" i="1"/>
  <c r="CM429" i="1"/>
  <c r="CJ429" i="1"/>
  <c r="CL429" i="1"/>
  <c r="CH429" i="1"/>
  <c r="CH424" i="1"/>
  <c r="CL424" i="1"/>
  <c r="CI424" i="1"/>
  <c r="CM424" i="1"/>
  <c r="CJ424" i="1"/>
  <c r="CK424" i="1"/>
  <c r="CJ423" i="1"/>
  <c r="CK423" i="1"/>
  <c r="CH423" i="1"/>
  <c r="CI423" i="1"/>
  <c r="CL423" i="1"/>
  <c r="CM423" i="1"/>
  <c r="CJ421" i="1"/>
  <c r="CK421" i="1"/>
  <c r="CL421" i="1"/>
  <c r="CM421" i="1"/>
  <c r="CH421" i="1"/>
  <c r="CI421" i="1"/>
  <c r="CJ419" i="1"/>
  <c r="CK419" i="1"/>
  <c r="CH419" i="1"/>
  <c r="CI419" i="1"/>
  <c r="CM419" i="1"/>
  <c r="CL419" i="1"/>
  <c r="CJ417" i="1"/>
  <c r="CK417" i="1"/>
  <c r="CL417" i="1"/>
  <c r="CM417" i="1"/>
  <c r="CI417" i="1"/>
  <c r="CH417" i="1"/>
  <c r="CJ415" i="1"/>
  <c r="CK415" i="1"/>
  <c r="CH415" i="1"/>
  <c r="CI415" i="1"/>
  <c r="CL415" i="1"/>
  <c r="CM415" i="1"/>
  <c r="CJ413" i="1"/>
  <c r="CK413" i="1"/>
  <c r="CL413" i="1"/>
  <c r="CH413" i="1"/>
  <c r="CM413" i="1"/>
  <c r="CI413" i="1"/>
  <c r="CH410" i="1"/>
  <c r="CL410" i="1"/>
  <c r="CI410" i="1"/>
  <c r="CM410" i="1"/>
  <c r="CJ410" i="1"/>
  <c r="CK410" i="1"/>
  <c r="CJ409" i="1"/>
  <c r="CK409" i="1"/>
  <c r="CL409" i="1"/>
  <c r="CM409" i="1"/>
  <c r="CH409" i="1"/>
  <c r="CI409" i="1"/>
  <c r="CH406" i="1"/>
  <c r="CL406" i="1"/>
  <c r="CI406" i="1"/>
  <c r="CM406" i="1"/>
  <c r="CJ406" i="1"/>
  <c r="CK406" i="1"/>
  <c r="CJ403" i="1"/>
  <c r="CK403" i="1"/>
  <c r="CH403" i="1"/>
  <c r="CI403" i="1"/>
  <c r="CL403" i="1"/>
  <c r="CM403" i="1"/>
  <c r="CJ401" i="1"/>
  <c r="CK401" i="1"/>
  <c r="CL401" i="1"/>
  <c r="CM401" i="1"/>
  <c r="CH401" i="1"/>
  <c r="CI401" i="1"/>
  <c r="CI398" i="1"/>
  <c r="CL398" i="1"/>
  <c r="CH398" i="1"/>
  <c r="CM398" i="1"/>
  <c r="CJ398" i="1"/>
  <c r="CK398" i="1"/>
  <c r="CK397" i="1"/>
  <c r="CH397" i="1"/>
  <c r="CM397" i="1"/>
  <c r="CI397" i="1"/>
  <c r="CJ397" i="1"/>
  <c r="CL397" i="1"/>
  <c r="CK395" i="1"/>
  <c r="CI395" i="1"/>
  <c r="CJ395" i="1"/>
  <c r="CL395" i="1"/>
  <c r="CM395" i="1"/>
  <c r="CH395" i="1"/>
  <c r="CI392" i="1"/>
  <c r="CM392" i="1"/>
  <c r="CK392" i="1"/>
  <c r="CL392" i="1"/>
  <c r="CH392" i="1"/>
  <c r="CJ392" i="1"/>
  <c r="CK389" i="1"/>
  <c r="CH389" i="1"/>
  <c r="CM389" i="1"/>
  <c r="CI389" i="1"/>
  <c r="CJ389" i="1"/>
  <c r="CL389" i="1"/>
  <c r="CK387" i="1"/>
  <c r="CI387" i="1"/>
  <c r="CJ387" i="1"/>
  <c r="CH387" i="1"/>
  <c r="CM387" i="1"/>
  <c r="CL387" i="1"/>
  <c r="CK385" i="1"/>
  <c r="CJ385" i="1"/>
  <c r="CL385" i="1"/>
  <c r="CH385" i="1"/>
  <c r="CI385" i="1"/>
  <c r="CM385" i="1"/>
  <c r="CI382" i="1"/>
  <c r="CM382" i="1"/>
  <c r="CL382" i="1"/>
  <c r="CH382" i="1"/>
  <c r="CJ382" i="1"/>
  <c r="CK382" i="1"/>
  <c r="CK379" i="1"/>
  <c r="CI379" i="1"/>
  <c r="CJ379" i="1"/>
  <c r="CL379" i="1"/>
  <c r="CM379" i="1"/>
  <c r="CH379" i="1"/>
  <c r="CK377" i="1"/>
  <c r="CJ377" i="1"/>
  <c r="CL377" i="1"/>
  <c r="CM377" i="1"/>
  <c r="CI377" i="1"/>
  <c r="CH377" i="1"/>
  <c r="CK375" i="1"/>
  <c r="CL375" i="1"/>
  <c r="CH375" i="1"/>
  <c r="CM375" i="1"/>
  <c r="CI375" i="1"/>
  <c r="CJ375" i="1"/>
  <c r="CK373" i="1"/>
  <c r="CH373" i="1"/>
  <c r="CM373" i="1"/>
  <c r="CI373" i="1"/>
  <c r="CL373" i="1"/>
  <c r="CJ373" i="1"/>
  <c r="CK371" i="1"/>
  <c r="CI371" i="1"/>
  <c r="CJ371" i="1"/>
  <c r="CH371" i="1"/>
  <c r="CL371" i="1"/>
  <c r="CM371" i="1"/>
  <c r="CI368" i="1"/>
  <c r="CM368" i="1"/>
  <c r="CK368" i="1"/>
  <c r="CL368" i="1"/>
  <c r="CH368" i="1"/>
  <c r="CJ368" i="1"/>
  <c r="CI366" i="1"/>
  <c r="CM366" i="1"/>
  <c r="CL366" i="1"/>
  <c r="CH366" i="1"/>
  <c r="CJ366" i="1"/>
  <c r="CK366" i="1"/>
  <c r="CI364" i="1"/>
  <c r="CM364" i="1"/>
  <c r="CH364" i="1"/>
  <c r="CJ364" i="1"/>
  <c r="CK364" i="1"/>
  <c r="CL364" i="1"/>
  <c r="CK361" i="1"/>
  <c r="CJ361" i="1"/>
  <c r="CL361" i="1"/>
  <c r="CM361" i="1"/>
  <c r="CH361" i="1"/>
  <c r="CI361" i="1"/>
  <c r="CK359" i="1"/>
  <c r="CL359" i="1"/>
  <c r="CH359" i="1"/>
  <c r="CM359" i="1"/>
  <c r="CI359" i="1"/>
  <c r="CJ359" i="1"/>
  <c r="CK357" i="1"/>
  <c r="CH357" i="1"/>
  <c r="CM357" i="1"/>
  <c r="CI357" i="1"/>
  <c r="CJ357" i="1"/>
  <c r="CL357" i="1"/>
  <c r="CK355" i="1"/>
  <c r="CI355" i="1"/>
  <c r="CJ355" i="1"/>
  <c r="CH355" i="1"/>
  <c r="CL355" i="1"/>
  <c r="CM355" i="1"/>
  <c r="CI352" i="1"/>
  <c r="CM352" i="1"/>
  <c r="CK352" i="1"/>
  <c r="CL352" i="1"/>
  <c r="CJ352" i="1"/>
  <c r="CH352" i="1"/>
  <c r="CI350" i="1"/>
  <c r="CM350" i="1"/>
  <c r="CL350" i="1"/>
  <c r="CH350" i="1"/>
  <c r="CJ350" i="1"/>
  <c r="CK350" i="1"/>
  <c r="CI348" i="1"/>
  <c r="CM348" i="1"/>
  <c r="CH348" i="1"/>
  <c r="CJ348" i="1"/>
  <c r="CL348" i="1"/>
  <c r="CK348" i="1"/>
  <c r="CI346" i="1"/>
  <c r="CM346" i="1"/>
  <c r="CJ346" i="1"/>
  <c r="CK346" i="1"/>
  <c r="CL346" i="1"/>
  <c r="CH346" i="1"/>
  <c r="CI344" i="1"/>
  <c r="CM344" i="1"/>
  <c r="CK344" i="1"/>
  <c r="CL344" i="1"/>
  <c r="CH344" i="1"/>
  <c r="CJ344" i="1"/>
  <c r="CI342" i="1"/>
  <c r="CM342" i="1"/>
  <c r="CL342" i="1"/>
  <c r="CH342" i="1"/>
  <c r="CJ342" i="1"/>
  <c r="CK342" i="1"/>
  <c r="CI340" i="1"/>
  <c r="CM340" i="1"/>
  <c r="CH340" i="1"/>
  <c r="CJ340" i="1"/>
  <c r="CK340" i="1"/>
  <c r="CL340" i="1"/>
  <c r="CK337" i="1"/>
  <c r="CJ337" i="1"/>
  <c r="CL337" i="1"/>
  <c r="CH337" i="1"/>
  <c r="CM337" i="1"/>
  <c r="CI337" i="1"/>
  <c r="CI336" i="1"/>
  <c r="CM336" i="1"/>
  <c r="CK336" i="1"/>
  <c r="CL336" i="1"/>
  <c r="CH336" i="1"/>
  <c r="CJ336" i="1"/>
  <c r="CK335" i="1"/>
  <c r="CL335" i="1"/>
  <c r="CH335" i="1"/>
  <c r="CM335" i="1"/>
  <c r="CI335" i="1"/>
  <c r="CJ335" i="1"/>
  <c r="CK333" i="1"/>
  <c r="CH333" i="1"/>
  <c r="CM333" i="1"/>
  <c r="CI333" i="1"/>
  <c r="CJ333" i="1"/>
  <c r="CL333" i="1"/>
  <c r="CI330" i="1"/>
  <c r="CM330" i="1"/>
  <c r="CJ330" i="1"/>
  <c r="CK330" i="1"/>
  <c r="CL330" i="1"/>
  <c r="CH330" i="1"/>
  <c r="CI328" i="1"/>
  <c r="CM328" i="1"/>
  <c r="CK328" i="1"/>
  <c r="CL328" i="1"/>
  <c r="CH328" i="1"/>
  <c r="CJ328" i="1"/>
  <c r="CK325" i="1"/>
  <c r="CH325" i="1"/>
  <c r="CM325" i="1"/>
  <c r="CI325" i="1"/>
  <c r="CL325" i="1"/>
  <c r="CJ325" i="1"/>
  <c r="CI324" i="1"/>
  <c r="CM324" i="1"/>
  <c r="CH324" i="1"/>
  <c r="CJ324" i="1"/>
  <c r="CK324" i="1"/>
  <c r="CL324" i="1"/>
  <c r="CI322" i="1"/>
  <c r="CM322" i="1"/>
  <c r="CJ322" i="1"/>
  <c r="CK322" i="1"/>
  <c r="CL322" i="1"/>
  <c r="CH322" i="1"/>
  <c r="CI320" i="1"/>
  <c r="CM320" i="1"/>
  <c r="CK320" i="1"/>
  <c r="CL320" i="1"/>
  <c r="CH320" i="1"/>
  <c r="CJ320" i="1"/>
  <c r="CI318" i="1"/>
  <c r="CM318" i="1"/>
  <c r="CL318" i="1"/>
  <c r="CH318" i="1"/>
  <c r="CK318" i="1"/>
  <c r="CJ318" i="1"/>
  <c r="CK315" i="1"/>
  <c r="CI315" i="1"/>
  <c r="CJ315" i="1"/>
  <c r="CL315" i="1"/>
  <c r="CH315" i="1"/>
  <c r="CM315" i="1"/>
  <c r="CI312" i="1"/>
  <c r="CM312" i="1"/>
  <c r="CK312" i="1"/>
  <c r="CL312" i="1"/>
  <c r="CH312" i="1"/>
  <c r="CJ312" i="1"/>
  <c r="CK309" i="1"/>
  <c r="CH309" i="1"/>
  <c r="CM309" i="1"/>
  <c r="CI309" i="1"/>
  <c r="CJ309" i="1"/>
  <c r="CL309" i="1"/>
  <c r="CK307" i="1"/>
  <c r="CH307" i="1"/>
  <c r="CL307" i="1"/>
  <c r="CM307" i="1"/>
  <c r="CI307" i="1"/>
  <c r="CJ307" i="1"/>
  <c r="CI304" i="1"/>
  <c r="CM304" i="1"/>
  <c r="CJ304" i="1"/>
  <c r="CH304" i="1"/>
  <c r="CL304" i="1"/>
  <c r="CK304" i="1"/>
  <c r="CI302" i="1"/>
  <c r="CM302" i="1"/>
  <c r="CJ302" i="1"/>
  <c r="CK302" i="1"/>
  <c r="CL302" i="1"/>
  <c r="CH302" i="1"/>
  <c r="CI300" i="1"/>
  <c r="CM300" i="1"/>
  <c r="CJ300" i="1"/>
  <c r="CH300" i="1"/>
  <c r="CK300" i="1"/>
  <c r="CL300" i="1"/>
  <c r="CI298" i="1"/>
  <c r="CM298" i="1"/>
  <c r="CJ298" i="1"/>
  <c r="CK298" i="1"/>
  <c r="CL298" i="1"/>
  <c r="CH298" i="1"/>
  <c r="CI296" i="1"/>
  <c r="CM296" i="1"/>
  <c r="CJ296" i="1"/>
  <c r="CH296" i="1"/>
  <c r="CK296" i="1"/>
  <c r="CL296" i="1"/>
  <c r="CI294" i="1"/>
  <c r="CM294" i="1"/>
  <c r="CJ294" i="1"/>
  <c r="CK294" i="1"/>
  <c r="CL294" i="1"/>
  <c r="CH294" i="1"/>
  <c r="CK293" i="1"/>
  <c r="CH293" i="1"/>
  <c r="CL293" i="1"/>
  <c r="CI293" i="1"/>
  <c r="CJ293" i="1"/>
  <c r="CM293" i="1"/>
  <c r="CI292" i="1"/>
  <c r="CM292" i="1"/>
  <c r="CJ292" i="1"/>
  <c r="CH292" i="1"/>
  <c r="CK292" i="1"/>
  <c r="CL292" i="1"/>
  <c r="CK291" i="1"/>
  <c r="CH291" i="1"/>
  <c r="CL291" i="1"/>
  <c r="CM291" i="1"/>
  <c r="CI291" i="1"/>
  <c r="CJ291" i="1"/>
  <c r="CI290" i="1"/>
  <c r="CM290" i="1"/>
  <c r="CJ290" i="1"/>
  <c r="CK290" i="1"/>
  <c r="CL290" i="1"/>
  <c r="CH290" i="1"/>
  <c r="CK289" i="1"/>
  <c r="CH289" i="1"/>
  <c r="CL289" i="1"/>
  <c r="CI289" i="1"/>
  <c r="CJ289" i="1"/>
  <c r="CM289" i="1"/>
  <c r="CI288" i="1"/>
  <c r="CM288" i="1"/>
  <c r="CJ288" i="1"/>
  <c r="CH288" i="1"/>
  <c r="CL288" i="1"/>
  <c r="CK288" i="1"/>
  <c r="CK285" i="1"/>
  <c r="CH285" i="1"/>
  <c r="CL285" i="1"/>
  <c r="CI285" i="1"/>
  <c r="CJ285" i="1"/>
  <c r="CM285" i="1"/>
  <c r="CI282" i="1"/>
  <c r="CM282" i="1"/>
  <c r="CJ282" i="1"/>
  <c r="CK282" i="1"/>
  <c r="CL282" i="1"/>
  <c r="CH282" i="1"/>
  <c r="CI280" i="1"/>
  <c r="CM280" i="1"/>
  <c r="CJ280" i="1"/>
  <c r="CH280" i="1"/>
  <c r="CK280" i="1"/>
  <c r="CL280" i="1"/>
  <c r="CK279" i="1"/>
  <c r="CH279" i="1"/>
  <c r="CL279" i="1"/>
  <c r="CM279" i="1"/>
  <c r="CI279" i="1"/>
  <c r="CJ279" i="1"/>
  <c r="CI276" i="1"/>
  <c r="CM276" i="1"/>
  <c r="CJ276" i="1"/>
  <c r="CH276" i="1"/>
  <c r="CK276" i="1"/>
  <c r="CL276" i="1"/>
  <c r="CI274" i="1"/>
  <c r="CM274" i="1"/>
  <c r="CJ274" i="1"/>
  <c r="CK274" i="1"/>
  <c r="CL274" i="1"/>
  <c r="CH274" i="1"/>
  <c r="CI272" i="1"/>
  <c r="CM272" i="1"/>
  <c r="CJ272" i="1"/>
  <c r="CH272" i="1"/>
  <c r="CK272" i="1"/>
  <c r="CL272" i="1"/>
  <c r="CI270" i="1"/>
  <c r="CM270" i="1"/>
  <c r="CJ270" i="1"/>
  <c r="CK270" i="1"/>
  <c r="CL270" i="1"/>
  <c r="CH270" i="1"/>
  <c r="CK269" i="1"/>
  <c r="CH269" i="1"/>
  <c r="CL269" i="1"/>
  <c r="CI269" i="1"/>
  <c r="CJ269" i="1"/>
  <c r="CM269" i="1"/>
  <c r="CI266" i="1"/>
  <c r="CM266" i="1"/>
  <c r="CJ266" i="1"/>
  <c r="CK266" i="1"/>
  <c r="CL266" i="1"/>
  <c r="CH266" i="1"/>
  <c r="CK265" i="1"/>
  <c r="CH265" i="1"/>
  <c r="CL265" i="1"/>
  <c r="CI265" i="1"/>
  <c r="CJ265" i="1"/>
  <c r="CM265" i="1"/>
  <c r="CI262" i="1"/>
  <c r="CM262" i="1"/>
  <c r="CJ262" i="1"/>
  <c r="CK262" i="1"/>
  <c r="CL262" i="1"/>
  <c r="CH262" i="1"/>
  <c r="CI260" i="1"/>
  <c r="CM260" i="1"/>
  <c r="CJ260" i="1"/>
  <c r="CH260" i="1"/>
  <c r="CK260" i="1"/>
  <c r="CL260" i="1"/>
  <c r="CI258" i="1"/>
  <c r="CM258" i="1"/>
  <c r="CJ258" i="1"/>
  <c r="CK258" i="1"/>
  <c r="CL258" i="1"/>
  <c r="CH258" i="1"/>
  <c r="CI256" i="1"/>
  <c r="CM256" i="1"/>
  <c r="CJ256" i="1"/>
  <c r="CH256" i="1"/>
  <c r="CK256" i="1"/>
  <c r="CL256" i="1"/>
  <c r="CK253" i="1"/>
  <c r="CH253" i="1"/>
  <c r="CL253" i="1"/>
  <c r="CI253" i="1"/>
  <c r="CJ253" i="1"/>
  <c r="CM253" i="1"/>
  <c r="CI250" i="1"/>
  <c r="CM250" i="1"/>
  <c r="CJ250" i="1"/>
  <c r="CK250" i="1"/>
  <c r="CL250" i="1"/>
  <c r="CH250" i="1"/>
  <c r="CI248" i="1"/>
  <c r="CM248" i="1"/>
  <c r="CJ248" i="1"/>
  <c r="CH248" i="1"/>
  <c r="CL248" i="1"/>
  <c r="CK248" i="1"/>
  <c r="CI246" i="1"/>
  <c r="CM246" i="1"/>
  <c r="CJ246" i="1"/>
  <c r="CK246" i="1"/>
  <c r="CL246" i="1"/>
  <c r="CH246" i="1"/>
  <c r="CI244" i="1"/>
  <c r="CM244" i="1"/>
  <c r="CJ244" i="1"/>
  <c r="CH244" i="1"/>
  <c r="CK244" i="1"/>
  <c r="CL244" i="1"/>
  <c r="CK241" i="1"/>
  <c r="CH241" i="1"/>
  <c r="CL241" i="1"/>
  <c r="CI241" i="1"/>
  <c r="CJ241" i="1"/>
  <c r="CM241" i="1"/>
  <c r="CI240" i="1"/>
  <c r="CM240" i="1"/>
  <c r="CJ240" i="1"/>
  <c r="CH240" i="1"/>
  <c r="CK240" i="1"/>
  <c r="CL240" i="1"/>
  <c r="CI238" i="1"/>
  <c r="CM238" i="1"/>
  <c r="CJ238" i="1"/>
  <c r="CK238" i="1"/>
  <c r="CL238" i="1"/>
  <c r="CH238" i="1"/>
  <c r="CI236" i="1"/>
  <c r="CM236" i="1"/>
  <c r="CJ236" i="1"/>
  <c r="CH236" i="1"/>
  <c r="CK236" i="1"/>
  <c r="CL236" i="1"/>
  <c r="CI234" i="1"/>
  <c r="CM234" i="1"/>
  <c r="CJ234" i="1"/>
  <c r="CK234" i="1"/>
  <c r="CL234" i="1"/>
  <c r="CH234" i="1"/>
  <c r="CK231" i="1"/>
  <c r="CH231" i="1"/>
  <c r="CL231" i="1"/>
  <c r="CM231" i="1"/>
  <c r="CI231" i="1"/>
  <c r="CJ231" i="1"/>
  <c r="CJ229" i="1"/>
  <c r="CK229" i="1"/>
  <c r="CL229" i="1"/>
  <c r="CH229" i="1"/>
  <c r="CI229" i="1"/>
  <c r="CM229" i="1"/>
  <c r="CJ227" i="1"/>
  <c r="CL227" i="1"/>
  <c r="CH227" i="1"/>
  <c r="CM227" i="1"/>
  <c r="CI227" i="1"/>
  <c r="CK227" i="1"/>
  <c r="CH226" i="1"/>
  <c r="CL226" i="1"/>
  <c r="CM226" i="1"/>
  <c r="CI226" i="1"/>
  <c r="CJ226" i="1"/>
  <c r="CK226" i="1"/>
  <c r="CJ223" i="1"/>
  <c r="CI223" i="1"/>
  <c r="CK223" i="1"/>
  <c r="CL223" i="1"/>
  <c r="CM223" i="1"/>
  <c r="CH223" i="1"/>
  <c r="CI221" i="1"/>
  <c r="CM221" i="1"/>
  <c r="CJ221" i="1"/>
  <c r="CH221" i="1"/>
  <c r="CK221" i="1"/>
  <c r="CL221" i="1"/>
  <c r="CI219" i="1"/>
  <c r="CM219" i="1"/>
  <c r="CJ219" i="1"/>
  <c r="CK219" i="1"/>
  <c r="CL219" i="1"/>
  <c r="CH219" i="1"/>
  <c r="CI217" i="1"/>
  <c r="CM217" i="1"/>
  <c r="CJ217" i="1"/>
  <c r="CH217" i="1"/>
  <c r="CK217" i="1"/>
  <c r="CL217" i="1"/>
  <c r="CK214" i="1"/>
  <c r="CH214" i="1"/>
  <c r="CL214" i="1"/>
  <c r="CI214" i="1"/>
  <c r="CJ214" i="1"/>
  <c r="CM214" i="1"/>
  <c r="CK212" i="1"/>
  <c r="CH212" i="1"/>
  <c r="CL212" i="1"/>
  <c r="CM212" i="1"/>
  <c r="CJ212" i="1"/>
  <c r="CI212" i="1"/>
  <c r="CI209" i="1"/>
  <c r="CM209" i="1"/>
  <c r="CJ209" i="1"/>
  <c r="CH209" i="1"/>
  <c r="CK209" i="1"/>
  <c r="CL209" i="1"/>
  <c r="CI207" i="1"/>
  <c r="CM207" i="1"/>
  <c r="CJ207" i="1"/>
  <c r="CK207" i="1"/>
  <c r="CL207" i="1"/>
  <c r="CH207" i="1"/>
  <c r="CK204" i="1"/>
  <c r="CH204" i="1"/>
  <c r="CL204" i="1"/>
  <c r="CM204" i="1"/>
  <c r="CI204" i="1"/>
  <c r="CJ204" i="1"/>
  <c r="CK202" i="1"/>
  <c r="CH202" i="1"/>
  <c r="CL202" i="1"/>
  <c r="CI202" i="1"/>
  <c r="CJ202" i="1"/>
  <c r="CM202" i="1"/>
  <c r="CK200" i="1"/>
  <c r="CH200" i="1"/>
  <c r="CL200" i="1"/>
  <c r="CM200" i="1"/>
  <c r="CI200" i="1"/>
  <c r="CJ200" i="1"/>
  <c r="CI199" i="1"/>
  <c r="CM199" i="1"/>
  <c r="CJ199" i="1"/>
  <c r="CK199" i="1"/>
  <c r="CL199" i="1"/>
  <c r="CH199" i="1"/>
  <c r="CK196" i="1"/>
  <c r="CH196" i="1"/>
  <c r="CL196" i="1"/>
  <c r="CM196" i="1"/>
  <c r="CI196" i="1"/>
  <c r="CJ196" i="1"/>
  <c r="CK194" i="1"/>
  <c r="CH194" i="1"/>
  <c r="CL194" i="1"/>
  <c r="CI194" i="1"/>
  <c r="CJ194" i="1"/>
  <c r="CM194" i="1"/>
  <c r="CK192" i="1"/>
  <c r="CH192" i="1"/>
  <c r="CL192" i="1"/>
  <c r="CM192" i="1"/>
  <c r="CI192" i="1"/>
  <c r="CJ192" i="1"/>
  <c r="CI189" i="1"/>
  <c r="CM189" i="1"/>
  <c r="CJ189" i="1"/>
  <c r="CH189" i="1"/>
  <c r="CK189" i="1"/>
  <c r="CL189" i="1"/>
  <c r="CK186" i="1"/>
  <c r="CH186" i="1"/>
  <c r="CL186" i="1"/>
  <c r="CI186" i="1"/>
  <c r="CJ186" i="1"/>
  <c r="CM186" i="1"/>
  <c r="CI185" i="1"/>
  <c r="CM185" i="1"/>
  <c r="CJ185" i="1"/>
  <c r="CH185" i="1"/>
  <c r="CK185" i="1"/>
  <c r="CL185" i="1"/>
  <c r="CI181" i="1"/>
  <c r="CM181" i="1"/>
  <c r="CJ181" i="1"/>
  <c r="CH181" i="1"/>
  <c r="CK181" i="1"/>
  <c r="CL181" i="1"/>
  <c r="CI179" i="1"/>
  <c r="CM179" i="1"/>
  <c r="CJ179" i="1"/>
  <c r="CK179" i="1"/>
  <c r="CL179" i="1"/>
  <c r="CH179" i="1"/>
  <c r="CI177" i="1"/>
  <c r="CM177" i="1"/>
  <c r="CJ177" i="1"/>
  <c r="CH177" i="1"/>
  <c r="CK177" i="1"/>
  <c r="CL177" i="1"/>
  <c r="CI175" i="1"/>
  <c r="CM175" i="1"/>
  <c r="CJ175" i="1"/>
  <c r="CK175" i="1"/>
  <c r="CL175" i="1"/>
  <c r="CH175" i="1"/>
  <c r="CK172" i="1"/>
  <c r="CH172" i="1"/>
  <c r="CL172" i="1"/>
  <c r="CI172" i="1"/>
  <c r="CJ172" i="1"/>
  <c r="CM172" i="1"/>
  <c r="CI171" i="1"/>
  <c r="CM171" i="1"/>
  <c r="CJ171" i="1"/>
  <c r="CH171" i="1"/>
  <c r="CK171" i="1"/>
  <c r="CL171" i="1"/>
  <c r="CK168" i="1"/>
  <c r="CH168" i="1"/>
  <c r="CL168" i="1"/>
  <c r="CI168" i="1"/>
  <c r="CJ168" i="1"/>
  <c r="CM168" i="1"/>
  <c r="CI167" i="1"/>
  <c r="CM167" i="1"/>
  <c r="CJ167" i="1"/>
  <c r="CH167" i="1"/>
  <c r="CK167" i="1"/>
  <c r="CL167" i="1"/>
  <c r="CK164" i="1"/>
  <c r="CH164" i="1"/>
  <c r="CL164" i="1"/>
  <c r="CI164" i="1"/>
  <c r="CJ164" i="1"/>
  <c r="CM164" i="1"/>
  <c r="CI163" i="1"/>
  <c r="CM163" i="1"/>
  <c r="CJ163" i="1"/>
  <c r="CH163" i="1"/>
  <c r="CK163" i="1"/>
  <c r="CL163" i="1"/>
  <c r="CI161" i="1"/>
  <c r="CM161" i="1"/>
  <c r="CJ161" i="1"/>
  <c r="CK161" i="1"/>
  <c r="CL161" i="1"/>
  <c r="CH161" i="1"/>
  <c r="CI159" i="1"/>
  <c r="CM159" i="1"/>
  <c r="CJ159" i="1"/>
  <c r="CH159" i="1"/>
  <c r="CK159" i="1"/>
  <c r="CL159" i="1"/>
  <c r="CI157" i="1"/>
  <c r="CM157" i="1"/>
  <c r="CJ157" i="1"/>
  <c r="CK157" i="1"/>
  <c r="CL157" i="1"/>
  <c r="CH157" i="1"/>
  <c r="CK154" i="1"/>
  <c r="CH154" i="1"/>
  <c r="CL154" i="1"/>
  <c r="CM154" i="1"/>
  <c r="CI154" i="1"/>
  <c r="CJ154" i="1"/>
  <c r="CK152" i="1"/>
  <c r="CH152" i="1"/>
  <c r="CL152" i="1"/>
  <c r="CI152" i="1"/>
  <c r="CJ152" i="1"/>
  <c r="CM152" i="1"/>
  <c r="CK150" i="1"/>
  <c r="CH150" i="1"/>
  <c r="CL150" i="1"/>
  <c r="CM150" i="1"/>
  <c r="CI150" i="1"/>
  <c r="CJ150" i="1"/>
  <c r="CI147" i="1"/>
  <c r="CM147" i="1"/>
  <c r="CJ147" i="1"/>
  <c r="CH147" i="1"/>
  <c r="CK147" i="1"/>
  <c r="CL147" i="1"/>
  <c r="CI145" i="1"/>
  <c r="CM145" i="1"/>
  <c r="CJ145" i="1"/>
  <c r="CK145" i="1"/>
  <c r="CL145" i="1"/>
  <c r="CH145" i="1"/>
  <c r="CK142" i="1"/>
  <c r="CH142" i="1"/>
  <c r="CL142" i="1"/>
  <c r="CM142" i="1"/>
  <c r="CI142" i="1"/>
  <c r="CJ142" i="1"/>
  <c r="CK140" i="1"/>
  <c r="CH140" i="1"/>
  <c r="CL140" i="1"/>
  <c r="CI140" i="1"/>
  <c r="CJ140" i="1"/>
  <c r="CM140" i="1"/>
  <c r="CK138" i="1"/>
  <c r="CH138" i="1"/>
  <c r="CL138" i="1"/>
  <c r="CM138" i="1"/>
  <c r="CI138" i="1"/>
  <c r="CJ138" i="1"/>
  <c r="CK136" i="1"/>
  <c r="CH136" i="1"/>
  <c r="CL136" i="1"/>
  <c r="CI136" i="1"/>
  <c r="CJ136" i="1"/>
  <c r="CM136" i="1"/>
  <c r="CK134" i="1"/>
  <c r="CH134" i="1"/>
  <c r="CL134" i="1"/>
  <c r="CM134" i="1"/>
  <c r="CI134" i="1"/>
  <c r="CJ134" i="1"/>
  <c r="CK132" i="1"/>
  <c r="CH132" i="1"/>
  <c r="CL132" i="1"/>
  <c r="CI132" i="1"/>
  <c r="CJ132" i="1"/>
  <c r="CM132" i="1"/>
  <c r="CK130" i="1"/>
  <c r="CH130" i="1"/>
  <c r="CL130" i="1"/>
  <c r="CM130" i="1"/>
  <c r="CI130" i="1"/>
  <c r="CJ130" i="1"/>
  <c r="CI127" i="1"/>
  <c r="CM127" i="1"/>
  <c r="CJ127" i="1"/>
  <c r="CH127" i="1"/>
  <c r="CK127" i="1"/>
  <c r="CL127" i="1"/>
  <c r="CI125" i="1"/>
  <c r="CM125" i="1"/>
  <c r="CJ125" i="1"/>
  <c r="CK125" i="1"/>
  <c r="CL125" i="1"/>
  <c r="CH125" i="1"/>
  <c r="CK122" i="1"/>
  <c r="CH122" i="1"/>
  <c r="CL122" i="1"/>
  <c r="CM122" i="1"/>
  <c r="CI122" i="1"/>
  <c r="CJ122" i="1"/>
  <c r="CI119" i="1"/>
  <c r="CM119" i="1"/>
  <c r="CJ119" i="1"/>
  <c r="CH119" i="1"/>
  <c r="CK119" i="1"/>
  <c r="CL119" i="1"/>
  <c r="CK116" i="1"/>
  <c r="CH116" i="1"/>
  <c r="CL116" i="1"/>
  <c r="CI116" i="1"/>
  <c r="CJ116" i="1"/>
  <c r="CM116" i="1"/>
  <c r="CI113" i="1"/>
  <c r="CM113" i="1"/>
  <c r="CJ113" i="1"/>
  <c r="CK113" i="1"/>
  <c r="CL113" i="1"/>
  <c r="CH113" i="1"/>
  <c r="CK110" i="1"/>
  <c r="CH110" i="1"/>
  <c r="CL110" i="1"/>
  <c r="CM110" i="1"/>
  <c r="CI110" i="1"/>
  <c r="CJ110" i="1"/>
  <c r="CK108" i="1"/>
  <c r="CH108" i="1"/>
  <c r="CL108" i="1"/>
  <c r="CI108" i="1"/>
  <c r="CJ108" i="1"/>
  <c r="CM108" i="1"/>
  <c r="CI105" i="1"/>
  <c r="CM105" i="1"/>
  <c r="CJ105" i="1"/>
  <c r="CK105" i="1"/>
  <c r="CL105" i="1"/>
  <c r="CH105" i="1"/>
  <c r="CI103" i="1"/>
  <c r="CM103" i="1"/>
  <c r="CJ103" i="1"/>
  <c r="CH103" i="1"/>
  <c r="CK103" i="1"/>
  <c r="CL103" i="1"/>
  <c r="CI101" i="1"/>
  <c r="CM101" i="1"/>
  <c r="CJ101" i="1"/>
  <c r="CK101" i="1"/>
  <c r="CL101" i="1"/>
  <c r="CH101" i="1"/>
  <c r="CI99" i="1"/>
  <c r="CM99" i="1"/>
  <c r="CJ99" i="1"/>
  <c r="CH99" i="1"/>
  <c r="CK99" i="1"/>
  <c r="CL99" i="1"/>
  <c r="CK96" i="1"/>
  <c r="CH96" i="1"/>
  <c r="CL96" i="1"/>
  <c r="CI96" i="1"/>
  <c r="CJ96" i="1"/>
  <c r="CM96" i="1"/>
  <c r="CI95" i="1"/>
  <c r="CM95" i="1"/>
  <c r="CJ95" i="1"/>
  <c r="CH95" i="1"/>
  <c r="CK95" i="1"/>
  <c r="CL95" i="1"/>
  <c r="CI93" i="1"/>
  <c r="CM93" i="1"/>
  <c r="CJ93" i="1"/>
  <c r="CK93" i="1"/>
  <c r="CL93" i="1"/>
  <c r="CH93" i="1"/>
  <c r="CI91" i="1"/>
  <c r="CM91" i="1"/>
  <c r="CJ91" i="1"/>
  <c r="CH91" i="1"/>
  <c r="CK91" i="1"/>
  <c r="CL91" i="1"/>
  <c r="CK89" i="1"/>
  <c r="CL89" i="1"/>
  <c r="CH89" i="1"/>
  <c r="CM89" i="1"/>
  <c r="CI89" i="1"/>
  <c r="CJ89" i="1"/>
  <c r="CI88" i="1"/>
  <c r="CM88" i="1"/>
  <c r="CL88" i="1"/>
  <c r="CH88" i="1"/>
  <c r="CJ88" i="1"/>
  <c r="CK88" i="1"/>
  <c r="CK87" i="1"/>
  <c r="CH87" i="1"/>
  <c r="CM87" i="1"/>
  <c r="CI87" i="1"/>
  <c r="CJ87" i="1"/>
  <c r="CL87" i="1"/>
  <c r="CH86" i="1"/>
  <c r="CL86" i="1"/>
  <c r="CI86" i="1"/>
  <c r="CM86" i="1"/>
  <c r="CJ86" i="1"/>
  <c r="CK86" i="1"/>
  <c r="CJ85" i="1"/>
  <c r="CK85" i="1"/>
  <c r="CL85" i="1"/>
  <c r="CM85" i="1"/>
  <c r="CH85" i="1"/>
  <c r="CI85" i="1"/>
  <c r="CH84" i="1"/>
  <c r="CL84" i="1"/>
  <c r="CI84" i="1"/>
  <c r="CM84" i="1"/>
  <c r="CJ84" i="1"/>
  <c r="CK84" i="1"/>
  <c r="CJ83" i="1"/>
  <c r="CK83" i="1"/>
  <c r="CH83" i="1"/>
  <c r="CI83" i="1"/>
  <c r="CL83" i="1"/>
  <c r="CM83" i="1"/>
  <c r="CH82" i="1"/>
  <c r="CL82" i="1"/>
  <c r="CI82" i="1"/>
  <c r="CM82" i="1"/>
  <c r="CJ82" i="1"/>
  <c r="CK82" i="1"/>
  <c r="CJ81" i="1"/>
  <c r="CK81" i="1"/>
  <c r="CL81" i="1"/>
  <c r="CM81" i="1"/>
  <c r="CH81" i="1"/>
  <c r="CI81" i="1"/>
  <c r="CH80" i="1"/>
  <c r="CL80" i="1"/>
  <c r="CI80" i="1"/>
  <c r="CM80" i="1"/>
  <c r="CJ80" i="1"/>
  <c r="CK80" i="1"/>
  <c r="CJ79" i="1"/>
  <c r="CK79" i="1"/>
  <c r="CH79" i="1"/>
  <c r="CI79" i="1"/>
  <c r="CL79" i="1"/>
  <c r="CM79" i="1"/>
  <c r="CH78" i="1"/>
  <c r="CL78" i="1"/>
  <c r="CI78" i="1"/>
  <c r="CM78" i="1"/>
  <c r="CJ78" i="1"/>
  <c r="CK78" i="1"/>
  <c r="CJ77" i="1"/>
  <c r="CK77" i="1"/>
  <c r="CL77" i="1"/>
  <c r="CM77" i="1"/>
  <c r="CH77" i="1"/>
  <c r="CI77" i="1"/>
  <c r="CH76" i="1"/>
  <c r="CL76" i="1"/>
  <c r="CI76" i="1"/>
  <c r="CM76" i="1"/>
  <c r="CJ76" i="1"/>
  <c r="CK76" i="1"/>
  <c r="CJ75" i="1"/>
  <c r="CK75" i="1"/>
  <c r="CH75" i="1"/>
  <c r="CI75" i="1"/>
  <c r="CL75" i="1"/>
  <c r="CM75" i="1"/>
  <c r="CH74" i="1"/>
  <c r="CL74" i="1"/>
  <c r="CI74" i="1"/>
  <c r="CM74" i="1"/>
  <c r="CJ74" i="1"/>
  <c r="CK74" i="1"/>
  <c r="CJ73" i="1"/>
  <c r="CK73" i="1"/>
  <c r="CL73" i="1"/>
  <c r="CM73" i="1"/>
  <c r="CI73" i="1"/>
  <c r="CH73" i="1"/>
  <c r="CH72" i="1"/>
  <c r="CL72" i="1"/>
  <c r="CI72" i="1"/>
  <c r="CM72" i="1"/>
  <c r="CJ72" i="1"/>
  <c r="CK72" i="1"/>
  <c r="CJ71" i="1"/>
  <c r="CK71" i="1"/>
  <c r="CH71" i="1"/>
  <c r="CI71" i="1"/>
  <c r="CL71" i="1"/>
  <c r="CM71" i="1"/>
  <c r="CH70" i="1"/>
  <c r="CL70" i="1"/>
  <c r="CI70" i="1"/>
  <c r="CM70" i="1"/>
  <c r="CJ70" i="1"/>
  <c r="CK70" i="1"/>
  <c r="CJ69" i="1"/>
  <c r="CK69" i="1"/>
  <c r="CL69" i="1"/>
  <c r="CM69" i="1"/>
  <c r="CH69" i="1"/>
  <c r="CI69" i="1"/>
  <c r="CH68" i="1"/>
  <c r="CL68" i="1"/>
  <c r="CI68" i="1"/>
  <c r="CM68" i="1"/>
  <c r="CJ68" i="1"/>
  <c r="CK68" i="1"/>
  <c r="CJ67" i="1"/>
  <c r="CK67" i="1"/>
  <c r="CH67" i="1"/>
  <c r="CI67" i="1"/>
  <c r="CL67" i="1"/>
  <c r="CM67" i="1"/>
  <c r="CH66" i="1"/>
  <c r="CL66" i="1"/>
  <c r="CI66" i="1"/>
  <c r="CM66" i="1"/>
  <c r="CJ66" i="1"/>
  <c r="CK66" i="1"/>
  <c r="CJ65" i="1"/>
  <c r="CK65" i="1"/>
  <c r="CL65" i="1"/>
  <c r="CM65" i="1"/>
  <c r="CH65" i="1"/>
  <c r="CI65" i="1"/>
  <c r="CH64" i="1"/>
  <c r="CL64" i="1"/>
  <c r="CI64" i="1"/>
  <c r="CM64" i="1"/>
  <c r="CJ64" i="1"/>
  <c r="CK64" i="1"/>
  <c r="CI63" i="1"/>
  <c r="CJ63" i="1"/>
  <c r="CK63" i="1"/>
  <c r="CH63" i="1"/>
  <c r="CL63" i="1"/>
  <c r="CM63" i="1"/>
  <c r="CK62" i="1"/>
  <c r="CJ62" i="1"/>
  <c r="CL62" i="1"/>
  <c r="CM62" i="1"/>
  <c r="CH62" i="1"/>
  <c r="CI62" i="1"/>
  <c r="CI61" i="1"/>
  <c r="CM61" i="1"/>
  <c r="CK61" i="1"/>
  <c r="CL61" i="1"/>
  <c r="CH61" i="1"/>
  <c r="CJ61" i="1"/>
  <c r="CK60" i="1"/>
  <c r="CL60" i="1"/>
  <c r="CH60" i="1"/>
  <c r="CM60" i="1"/>
  <c r="CI60" i="1"/>
  <c r="CJ60" i="1"/>
  <c r="CI59" i="1"/>
  <c r="CM59" i="1"/>
  <c r="CL59" i="1"/>
  <c r="CH59" i="1"/>
  <c r="CJ59" i="1"/>
  <c r="CK59" i="1"/>
  <c r="CK58" i="1"/>
  <c r="CH58" i="1"/>
  <c r="CM58" i="1"/>
  <c r="CI58" i="1"/>
  <c r="CJ58" i="1"/>
  <c r="CL58" i="1"/>
  <c r="CI57" i="1"/>
  <c r="CM57" i="1"/>
  <c r="CH57" i="1"/>
  <c r="CJ57" i="1"/>
  <c r="CK57" i="1"/>
  <c r="CL57" i="1"/>
  <c r="CK56" i="1"/>
  <c r="CI56" i="1"/>
  <c r="CJ56" i="1"/>
  <c r="CH56" i="1"/>
  <c r="CL56" i="1"/>
  <c r="CM56" i="1"/>
  <c r="CI55" i="1"/>
  <c r="CM55" i="1"/>
  <c r="CJ55" i="1"/>
  <c r="CK55" i="1"/>
  <c r="CL55" i="1"/>
  <c r="CH55" i="1"/>
  <c r="CK54" i="1"/>
  <c r="CJ54" i="1"/>
  <c r="CL54" i="1"/>
  <c r="CH54" i="1"/>
  <c r="CI54" i="1"/>
  <c r="CM54" i="1"/>
  <c r="CI53" i="1"/>
  <c r="CM53" i="1"/>
  <c r="CK53" i="1"/>
  <c r="CL53" i="1"/>
  <c r="CH53" i="1"/>
  <c r="CJ53" i="1"/>
  <c r="CK52" i="1"/>
  <c r="CL52" i="1"/>
  <c r="CH52" i="1"/>
  <c r="CM52" i="1"/>
  <c r="CI52" i="1"/>
  <c r="CJ52" i="1"/>
  <c r="CI51" i="1"/>
  <c r="CM51" i="1"/>
  <c r="CL51" i="1"/>
  <c r="CH51" i="1"/>
  <c r="CJ51" i="1"/>
  <c r="CK51" i="1"/>
  <c r="CK50" i="1"/>
  <c r="CH50" i="1"/>
  <c r="CM50" i="1"/>
  <c r="CI50" i="1"/>
  <c r="CJ50" i="1"/>
  <c r="CL50" i="1"/>
  <c r="CI49" i="1"/>
  <c r="CM49" i="1"/>
  <c r="CH49" i="1"/>
  <c r="CJ49" i="1"/>
  <c r="CK49" i="1"/>
  <c r="CL49" i="1"/>
  <c r="CK48" i="1"/>
  <c r="CI48" i="1"/>
  <c r="CJ48" i="1"/>
  <c r="CL48" i="1"/>
  <c r="CM48" i="1"/>
  <c r="CH48" i="1"/>
  <c r="CI47" i="1"/>
  <c r="CM47" i="1"/>
  <c r="CJ47" i="1"/>
  <c r="CK47" i="1"/>
  <c r="CH47" i="1"/>
  <c r="CL47" i="1"/>
  <c r="CK46" i="1"/>
  <c r="CJ46" i="1"/>
  <c r="CL46" i="1"/>
  <c r="CM46" i="1"/>
  <c r="CH46" i="1"/>
  <c r="CI46" i="1"/>
  <c r="CI45" i="1"/>
  <c r="CM45" i="1"/>
  <c r="CK45" i="1"/>
  <c r="CL45" i="1"/>
  <c r="CH45" i="1"/>
  <c r="CJ45" i="1"/>
  <c r="CJ44" i="1"/>
  <c r="CK44" i="1"/>
  <c r="CL44" i="1"/>
  <c r="CM44" i="1"/>
  <c r="CH44" i="1"/>
  <c r="CI44" i="1"/>
  <c r="CH43" i="1"/>
  <c r="CL43" i="1"/>
  <c r="CI43" i="1"/>
  <c r="CM43" i="1"/>
  <c r="CJ43" i="1"/>
  <c r="CK43" i="1"/>
  <c r="CJ42" i="1"/>
  <c r="CK42" i="1"/>
  <c r="CH42" i="1"/>
  <c r="CI42" i="1"/>
  <c r="CL42" i="1"/>
  <c r="CM42" i="1"/>
  <c r="CH41" i="1"/>
  <c r="CL41" i="1"/>
  <c r="CI41" i="1"/>
  <c r="CM41" i="1"/>
  <c r="CJ41" i="1"/>
  <c r="CK41" i="1"/>
  <c r="CJ40" i="1"/>
  <c r="CK40" i="1"/>
  <c r="CL40" i="1"/>
  <c r="CM40" i="1"/>
  <c r="CH40" i="1"/>
  <c r="CI40" i="1"/>
  <c r="CH39" i="1"/>
  <c r="CL39" i="1"/>
  <c r="CI39" i="1"/>
  <c r="CM39" i="1"/>
  <c r="CJ39" i="1"/>
  <c r="CK39" i="1"/>
  <c r="CJ38" i="1"/>
  <c r="CK38" i="1"/>
  <c r="CH38" i="1"/>
  <c r="CI38" i="1"/>
  <c r="CL38" i="1"/>
  <c r="CM38" i="1"/>
  <c r="CH37" i="1"/>
  <c r="CL37" i="1"/>
  <c r="CI37" i="1"/>
  <c r="CM37" i="1"/>
  <c r="CJ37" i="1"/>
  <c r="CK37" i="1"/>
  <c r="CJ36" i="1"/>
  <c r="CK36" i="1"/>
  <c r="CL36" i="1"/>
  <c r="CM36" i="1"/>
  <c r="CH36" i="1"/>
  <c r="CI36" i="1"/>
  <c r="CH35" i="1"/>
  <c r="CL35" i="1"/>
  <c r="CI35" i="1"/>
  <c r="CM35" i="1"/>
  <c r="CJ35" i="1"/>
  <c r="CK35" i="1"/>
  <c r="CJ34" i="1"/>
  <c r="CK34" i="1"/>
  <c r="CH34" i="1"/>
  <c r="CI34" i="1"/>
  <c r="CL34" i="1"/>
  <c r="CM34" i="1"/>
  <c r="CH33" i="1"/>
  <c r="CL33" i="1"/>
  <c r="CI33" i="1"/>
  <c r="CM33" i="1"/>
  <c r="CJ33" i="1"/>
  <c r="CK33" i="1"/>
  <c r="CJ32" i="1"/>
  <c r="CK32" i="1"/>
  <c r="CL32" i="1"/>
  <c r="CM32" i="1"/>
  <c r="CH32" i="1"/>
  <c r="CI32" i="1"/>
  <c r="CH31" i="1"/>
  <c r="CL31" i="1"/>
  <c r="CI31" i="1"/>
  <c r="CM31" i="1"/>
  <c r="CJ31" i="1"/>
  <c r="CK31" i="1"/>
  <c r="CJ30" i="1"/>
  <c r="CK30" i="1"/>
  <c r="CH30" i="1"/>
  <c r="CI30" i="1"/>
  <c r="CL30" i="1"/>
  <c r="CM30" i="1"/>
  <c r="CH29" i="1"/>
  <c r="CL29" i="1"/>
  <c r="CI29" i="1"/>
  <c r="CM29" i="1"/>
  <c r="CJ29" i="1"/>
  <c r="CK29" i="1"/>
  <c r="CJ28" i="1"/>
  <c r="CK28" i="1"/>
  <c r="CL28" i="1"/>
  <c r="CM28" i="1"/>
  <c r="CH28" i="1"/>
  <c r="CI28" i="1"/>
  <c r="CH27" i="1"/>
  <c r="CL27" i="1"/>
  <c r="CI27" i="1"/>
  <c r="CM27" i="1"/>
  <c r="CJ27" i="1"/>
  <c r="CK27" i="1"/>
  <c r="CJ26" i="1"/>
  <c r="CK26" i="1"/>
  <c r="CH26" i="1"/>
  <c r="CI26" i="1"/>
  <c r="CL26" i="1"/>
  <c r="CM26" i="1"/>
  <c r="CH25" i="1"/>
  <c r="CL25" i="1"/>
  <c r="CI25" i="1"/>
  <c r="CM25" i="1"/>
  <c r="CJ25" i="1"/>
  <c r="CK25" i="1"/>
  <c r="CJ24" i="1"/>
  <c r="CK24" i="1"/>
  <c r="CL24" i="1"/>
  <c r="CM24" i="1"/>
  <c r="CH24" i="1"/>
  <c r="CI24" i="1"/>
  <c r="CH23" i="1"/>
  <c r="CL23" i="1"/>
  <c r="CI23" i="1"/>
  <c r="CM23" i="1"/>
  <c r="CJ23" i="1"/>
  <c r="CK23" i="1"/>
  <c r="CJ22" i="1"/>
  <c r="CK22" i="1"/>
  <c r="CH22" i="1"/>
  <c r="CI22" i="1"/>
  <c r="CL22" i="1"/>
  <c r="CM22" i="1"/>
  <c r="CH21" i="1"/>
  <c r="CL21" i="1"/>
  <c r="CI21" i="1"/>
  <c r="CM21" i="1"/>
  <c r="CJ21" i="1"/>
  <c r="CK21" i="1"/>
  <c r="CJ20" i="1"/>
  <c r="CK20" i="1"/>
  <c r="CL20" i="1"/>
  <c r="CM20" i="1"/>
  <c r="CH20" i="1"/>
  <c r="CI20" i="1"/>
  <c r="CH19" i="1"/>
  <c r="CL19" i="1"/>
  <c r="CI19" i="1"/>
  <c r="CM19" i="1"/>
  <c r="CJ19" i="1"/>
  <c r="CK19" i="1"/>
  <c r="CJ18" i="1"/>
  <c r="CK18" i="1"/>
  <c r="CH18" i="1"/>
  <c r="CI18" i="1"/>
  <c r="CL18" i="1"/>
  <c r="CM18" i="1"/>
  <c r="CH17" i="1"/>
  <c r="CL17" i="1"/>
  <c r="CI17" i="1"/>
  <c r="CM17" i="1"/>
  <c r="CJ17" i="1"/>
  <c r="CK17" i="1"/>
  <c r="CJ16" i="1"/>
  <c r="CK16" i="1"/>
  <c r="CL16" i="1"/>
  <c r="CM16" i="1"/>
  <c r="CH16" i="1"/>
  <c r="CI16" i="1"/>
  <c r="CH509" i="1"/>
  <c r="CL509" i="1"/>
  <c r="CM509" i="1"/>
  <c r="CK509" i="1"/>
  <c r="CI509" i="1"/>
  <c r="CJ509" i="1"/>
  <c r="CH505" i="1"/>
  <c r="CL505" i="1"/>
  <c r="CI505" i="1"/>
  <c r="CM505" i="1"/>
  <c r="CK505" i="1"/>
  <c r="CJ505" i="1"/>
  <c r="CH501" i="1"/>
  <c r="CL501" i="1"/>
  <c r="CI501" i="1"/>
  <c r="CK501" i="1"/>
  <c r="CM501" i="1"/>
  <c r="CJ501" i="1"/>
  <c r="CK465" i="1"/>
  <c r="CL465" i="1"/>
  <c r="CM465" i="1"/>
  <c r="CI465" i="1"/>
  <c r="CJ465" i="1"/>
  <c r="CH465" i="1"/>
  <c r="CK457" i="1"/>
  <c r="CL457" i="1"/>
  <c r="CM457" i="1"/>
  <c r="CJ457" i="1"/>
  <c r="CH457" i="1"/>
  <c r="CI457" i="1"/>
  <c r="CK453" i="1"/>
  <c r="CI453" i="1"/>
  <c r="CM453" i="1"/>
  <c r="CJ453" i="1"/>
  <c r="CL453" i="1"/>
  <c r="CH453" i="1"/>
  <c r="CK451" i="1"/>
  <c r="CJ451" i="1"/>
  <c r="CH451" i="1"/>
  <c r="CI451" i="1"/>
  <c r="CL451" i="1"/>
  <c r="CM451" i="1"/>
  <c r="CK449" i="1"/>
  <c r="CL449" i="1"/>
  <c r="CM449" i="1"/>
  <c r="CI449" i="1"/>
  <c r="CJ449" i="1"/>
  <c r="CH449" i="1"/>
  <c r="CK447" i="1"/>
  <c r="CH447" i="1"/>
  <c r="CM447" i="1"/>
  <c r="CL447" i="1"/>
  <c r="CI447" i="1"/>
  <c r="CJ447" i="1"/>
  <c r="CK443" i="1"/>
  <c r="CJ443" i="1"/>
  <c r="CH443" i="1"/>
  <c r="CL443" i="1"/>
  <c r="CM443" i="1"/>
  <c r="CI443" i="1"/>
  <c r="CK441" i="1"/>
  <c r="CL441" i="1"/>
  <c r="CM441" i="1"/>
  <c r="CJ441" i="1"/>
  <c r="CH441" i="1"/>
  <c r="CI441" i="1"/>
  <c r="CI440" i="1"/>
  <c r="CM440" i="1"/>
  <c r="CL440" i="1"/>
  <c r="CH440" i="1"/>
  <c r="CJ440" i="1"/>
  <c r="CK440" i="1"/>
  <c r="CI438" i="1"/>
  <c r="CM438" i="1"/>
  <c r="CH438" i="1"/>
  <c r="CJ438" i="1"/>
  <c r="CK438" i="1"/>
  <c r="CL438" i="1"/>
  <c r="CI436" i="1"/>
  <c r="CM436" i="1"/>
  <c r="CJ436" i="1"/>
  <c r="CK436" i="1"/>
  <c r="CL436" i="1"/>
  <c r="CH436" i="1"/>
  <c r="CI434" i="1"/>
  <c r="CM434" i="1"/>
  <c r="CK434" i="1"/>
  <c r="CL434" i="1"/>
  <c r="CH434" i="1"/>
  <c r="CJ434" i="1"/>
  <c r="CI432" i="1"/>
  <c r="CM432" i="1"/>
  <c r="CL432" i="1"/>
  <c r="CJ432" i="1"/>
  <c r="CH432" i="1"/>
  <c r="CK432" i="1"/>
  <c r="CJ427" i="1"/>
  <c r="CK427" i="1"/>
  <c r="CH427" i="1"/>
  <c r="CM427" i="1"/>
  <c r="CI427" i="1"/>
  <c r="CL427" i="1"/>
  <c r="CH426" i="1"/>
  <c r="CL426" i="1"/>
  <c r="CI426" i="1"/>
  <c r="CM426" i="1"/>
  <c r="CJ426" i="1"/>
  <c r="CK426" i="1"/>
  <c r="CJ425" i="1"/>
  <c r="CK425" i="1"/>
  <c r="CL425" i="1"/>
  <c r="CM425" i="1"/>
  <c r="CI425" i="1"/>
  <c r="CH425" i="1"/>
  <c r="CH422" i="1"/>
  <c r="CL422" i="1"/>
  <c r="CI422" i="1"/>
  <c r="CM422" i="1"/>
  <c r="CK422" i="1"/>
  <c r="CJ422" i="1"/>
  <c r="CH420" i="1"/>
  <c r="CL420" i="1"/>
  <c r="CI420" i="1"/>
  <c r="CM420" i="1"/>
  <c r="CJ420" i="1"/>
  <c r="CK420" i="1"/>
  <c r="CH418" i="1"/>
  <c r="CL418" i="1"/>
  <c r="CI418" i="1"/>
  <c r="CM418" i="1"/>
  <c r="CJ418" i="1"/>
  <c r="CK418" i="1"/>
  <c r="CH416" i="1"/>
  <c r="CL416" i="1"/>
  <c r="CI416" i="1"/>
  <c r="CM416" i="1"/>
  <c r="CJ416" i="1"/>
  <c r="CK416" i="1"/>
  <c r="CH414" i="1"/>
  <c r="CL414" i="1"/>
  <c r="CI414" i="1"/>
  <c r="CM414" i="1"/>
  <c r="CK414" i="1"/>
  <c r="CJ414" i="1"/>
  <c r="CH412" i="1"/>
  <c r="CL412" i="1"/>
  <c r="CI412" i="1"/>
  <c r="CM412" i="1"/>
  <c r="CJ412" i="1"/>
  <c r="CK412" i="1"/>
  <c r="CJ411" i="1"/>
  <c r="CK411" i="1"/>
  <c r="CH411" i="1"/>
  <c r="CM411" i="1"/>
  <c r="CI411" i="1"/>
  <c r="CL411" i="1"/>
  <c r="CH408" i="1"/>
  <c r="CL408" i="1"/>
  <c r="CI408" i="1"/>
  <c r="CM408" i="1"/>
  <c r="CJ408" i="1"/>
  <c r="CK408" i="1"/>
  <c r="CJ407" i="1"/>
  <c r="CK407" i="1"/>
  <c r="CH407" i="1"/>
  <c r="CI407" i="1"/>
  <c r="CL407" i="1"/>
  <c r="CM407" i="1"/>
  <c r="CJ405" i="1"/>
  <c r="CK405" i="1"/>
  <c r="CL405" i="1"/>
  <c r="CH405" i="1"/>
  <c r="CI405" i="1"/>
  <c r="CM405" i="1"/>
  <c r="CH404" i="1"/>
  <c r="CL404" i="1"/>
  <c r="CI404" i="1"/>
  <c r="CM404" i="1"/>
  <c r="CJ404" i="1"/>
  <c r="CK404" i="1"/>
  <c r="CH402" i="1"/>
  <c r="CL402" i="1"/>
  <c r="CI402" i="1"/>
  <c r="CM402" i="1"/>
  <c r="CJ402" i="1"/>
  <c r="CK402" i="1"/>
  <c r="CH400" i="1"/>
  <c r="CL400" i="1"/>
  <c r="CI400" i="1"/>
  <c r="CM400" i="1"/>
  <c r="CJ400" i="1"/>
  <c r="CK400" i="1"/>
  <c r="CJ399" i="1"/>
  <c r="CK399" i="1"/>
  <c r="CH399" i="1"/>
  <c r="CI399" i="1"/>
  <c r="CL399" i="1"/>
  <c r="CM399" i="1"/>
  <c r="CI396" i="1"/>
  <c r="CM396" i="1"/>
  <c r="CH396" i="1"/>
  <c r="CJ396" i="1"/>
  <c r="CK396" i="1"/>
  <c r="CL396" i="1"/>
  <c r="CI394" i="1"/>
  <c r="CM394" i="1"/>
  <c r="CJ394" i="1"/>
  <c r="CK394" i="1"/>
  <c r="CH394" i="1"/>
  <c r="CL394" i="1"/>
  <c r="CK393" i="1"/>
  <c r="CJ393" i="1"/>
  <c r="CL393" i="1"/>
  <c r="CM393" i="1"/>
  <c r="CH393" i="1"/>
  <c r="CI393" i="1"/>
  <c r="CK391" i="1"/>
  <c r="CL391" i="1"/>
  <c r="CH391" i="1"/>
  <c r="CM391" i="1"/>
  <c r="CI391" i="1"/>
  <c r="CJ391" i="1"/>
  <c r="CI390" i="1"/>
  <c r="CM390" i="1"/>
  <c r="CL390" i="1"/>
  <c r="CH390" i="1"/>
  <c r="CJ390" i="1"/>
  <c r="CK390" i="1"/>
  <c r="CI388" i="1"/>
  <c r="CM388" i="1"/>
  <c r="CH388" i="1"/>
  <c r="CJ388" i="1"/>
  <c r="CK388" i="1"/>
  <c r="CL388" i="1"/>
  <c r="CI386" i="1"/>
  <c r="CM386" i="1"/>
  <c r="CJ386" i="1"/>
  <c r="CK386" i="1"/>
  <c r="CL386" i="1"/>
  <c r="CH386" i="1"/>
  <c r="CI384" i="1"/>
  <c r="CM384" i="1"/>
  <c r="CK384" i="1"/>
  <c r="CL384" i="1"/>
  <c r="CJ384" i="1"/>
  <c r="CH384" i="1"/>
  <c r="CK383" i="1"/>
  <c r="CL383" i="1"/>
  <c r="CH383" i="1"/>
  <c r="CM383" i="1"/>
  <c r="CI383" i="1"/>
  <c r="CJ383" i="1"/>
  <c r="CK381" i="1"/>
  <c r="CH381" i="1"/>
  <c r="CM381" i="1"/>
  <c r="CI381" i="1"/>
  <c r="CJ381" i="1"/>
  <c r="CL381" i="1"/>
  <c r="CI380" i="1"/>
  <c r="CM380" i="1"/>
  <c r="CH380" i="1"/>
  <c r="CJ380" i="1"/>
  <c r="CL380" i="1"/>
  <c r="CK380" i="1"/>
  <c r="CI378" i="1"/>
  <c r="CM378" i="1"/>
  <c r="CJ378" i="1"/>
  <c r="CK378" i="1"/>
  <c r="CH378" i="1"/>
  <c r="CL378" i="1"/>
  <c r="CI376" i="1"/>
  <c r="CM376" i="1"/>
  <c r="CK376" i="1"/>
  <c r="CL376" i="1"/>
  <c r="CH376" i="1"/>
  <c r="CJ376" i="1"/>
  <c r="CI374" i="1"/>
  <c r="CM374" i="1"/>
  <c r="CL374" i="1"/>
  <c r="CH374" i="1"/>
  <c r="CJ374" i="1"/>
  <c r="CK374" i="1"/>
  <c r="CI372" i="1"/>
  <c r="CM372" i="1"/>
  <c r="CH372" i="1"/>
  <c r="CJ372" i="1"/>
  <c r="CK372" i="1"/>
  <c r="CL372" i="1"/>
  <c r="CI370" i="1"/>
  <c r="CM370" i="1"/>
  <c r="CJ370" i="1"/>
  <c r="CK370" i="1"/>
  <c r="CL370" i="1"/>
  <c r="CH370" i="1"/>
  <c r="CK369" i="1"/>
  <c r="CJ369" i="1"/>
  <c r="CL369" i="1"/>
  <c r="CH369" i="1"/>
  <c r="CI369" i="1"/>
  <c r="CM369" i="1"/>
  <c r="CK367" i="1"/>
  <c r="CL367" i="1"/>
  <c r="CH367" i="1"/>
  <c r="CM367" i="1"/>
  <c r="CI367" i="1"/>
  <c r="CJ367" i="1"/>
  <c r="CK365" i="1"/>
  <c r="CH365" i="1"/>
  <c r="CM365" i="1"/>
  <c r="CI365" i="1"/>
  <c r="CJ365" i="1"/>
  <c r="CL365" i="1"/>
  <c r="CK363" i="1"/>
  <c r="CI363" i="1"/>
  <c r="CJ363" i="1"/>
  <c r="CL363" i="1"/>
  <c r="CM363" i="1"/>
  <c r="CH363" i="1"/>
  <c r="CI362" i="1"/>
  <c r="CM362" i="1"/>
  <c r="CJ362" i="1"/>
  <c r="CK362" i="1"/>
  <c r="CH362" i="1"/>
  <c r="CL362" i="1"/>
  <c r="CI360" i="1"/>
  <c r="CM360" i="1"/>
  <c r="CK360" i="1"/>
  <c r="CL360" i="1"/>
  <c r="CH360" i="1"/>
  <c r="CJ360" i="1"/>
  <c r="CI358" i="1"/>
  <c r="CM358" i="1"/>
  <c r="CL358" i="1"/>
  <c r="CH358" i="1"/>
  <c r="CJ358" i="1"/>
  <c r="CK358" i="1"/>
  <c r="CI356" i="1"/>
  <c r="CM356" i="1"/>
  <c r="CH356" i="1"/>
  <c r="CJ356" i="1"/>
  <c r="CK356" i="1"/>
  <c r="CL356" i="1"/>
  <c r="CI354" i="1"/>
  <c r="CM354" i="1"/>
  <c r="CJ354" i="1"/>
  <c r="CK354" i="1"/>
  <c r="CL354" i="1"/>
  <c r="CH354" i="1"/>
  <c r="CK353" i="1"/>
  <c r="CJ353" i="1"/>
  <c r="CL353" i="1"/>
  <c r="CH353" i="1"/>
  <c r="CM353" i="1"/>
  <c r="CI353" i="1"/>
  <c r="CK351" i="1"/>
  <c r="CL351" i="1"/>
  <c r="CH351" i="1"/>
  <c r="CM351" i="1"/>
  <c r="CI351" i="1"/>
  <c r="CJ351" i="1"/>
  <c r="CK349" i="1"/>
  <c r="CH349" i="1"/>
  <c r="CM349" i="1"/>
  <c r="CI349" i="1"/>
  <c r="CJ349" i="1"/>
  <c r="CL349" i="1"/>
  <c r="CK347" i="1"/>
  <c r="CI347" i="1"/>
  <c r="CJ347" i="1"/>
  <c r="CL347" i="1"/>
  <c r="CM347" i="1"/>
  <c r="CH347" i="1"/>
  <c r="CK345" i="1"/>
  <c r="CJ345" i="1"/>
  <c r="CL345" i="1"/>
  <c r="CM345" i="1"/>
  <c r="CI345" i="1"/>
  <c r="CH345" i="1"/>
  <c r="CK343" i="1"/>
  <c r="CL343" i="1"/>
  <c r="CH343" i="1"/>
  <c r="CM343" i="1"/>
  <c r="CI343" i="1"/>
  <c r="CJ343" i="1"/>
  <c r="CK341" i="1"/>
  <c r="CH341" i="1"/>
  <c r="CM341" i="1"/>
  <c r="CI341" i="1"/>
  <c r="CJ341" i="1"/>
  <c r="CL341" i="1"/>
  <c r="CK339" i="1"/>
  <c r="CI339" i="1"/>
  <c r="CJ339" i="1"/>
  <c r="CH339" i="1"/>
  <c r="CL339" i="1"/>
  <c r="CM339" i="1"/>
  <c r="CI338" i="1"/>
  <c r="CM338" i="1"/>
  <c r="CJ338" i="1"/>
  <c r="CK338" i="1"/>
  <c r="CL338" i="1"/>
  <c r="CH338" i="1"/>
  <c r="CI334" i="1"/>
  <c r="CM334" i="1"/>
  <c r="CL334" i="1"/>
  <c r="CH334" i="1"/>
  <c r="CJ334" i="1"/>
  <c r="CK334" i="1"/>
  <c r="CI332" i="1"/>
  <c r="CM332" i="1"/>
  <c r="CH332" i="1"/>
  <c r="CJ332" i="1"/>
  <c r="CL332" i="1"/>
  <c r="CK332" i="1"/>
  <c r="CK331" i="1"/>
  <c r="CI331" i="1"/>
  <c r="CJ331" i="1"/>
  <c r="CL331" i="1"/>
  <c r="CM331" i="1"/>
  <c r="CH331" i="1"/>
  <c r="CK329" i="1"/>
  <c r="CJ329" i="1"/>
  <c r="CL329" i="1"/>
  <c r="CM329" i="1"/>
  <c r="CI329" i="1"/>
  <c r="CH329" i="1"/>
  <c r="CK327" i="1"/>
  <c r="CL327" i="1"/>
  <c r="CH327" i="1"/>
  <c r="CM327" i="1"/>
  <c r="CI327" i="1"/>
  <c r="CJ327" i="1"/>
  <c r="CI326" i="1"/>
  <c r="CM326" i="1"/>
  <c r="CL326" i="1"/>
  <c r="CH326" i="1"/>
  <c r="CJ326" i="1"/>
  <c r="CK326" i="1"/>
  <c r="CK323" i="1"/>
  <c r="CI323" i="1"/>
  <c r="CJ323" i="1"/>
  <c r="CL323" i="1"/>
  <c r="CH323" i="1"/>
  <c r="CM323" i="1"/>
  <c r="CK321" i="1"/>
  <c r="CJ321" i="1"/>
  <c r="CL321" i="1"/>
  <c r="CH321" i="1"/>
  <c r="CI321" i="1"/>
  <c r="CM321" i="1"/>
  <c r="CK319" i="1"/>
  <c r="CL319" i="1"/>
  <c r="CH319" i="1"/>
  <c r="CM319" i="1"/>
  <c r="CI319" i="1"/>
  <c r="CJ319" i="1"/>
  <c r="CK317" i="1"/>
  <c r="CH317" i="1"/>
  <c r="CM317" i="1"/>
  <c r="CI317" i="1"/>
  <c r="CJ317" i="1"/>
  <c r="CL317" i="1"/>
  <c r="CI316" i="1"/>
  <c r="CM316" i="1"/>
  <c r="CH316" i="1"/>
  <c r="CJ316" i="1"/>
  <c r="CK316" i="1"/>
  <c r="CL316" i="1"/>
  <c r="CI314" i="1"/>
  <c r="CM314" i="1"/>
  <c r="CJ314" i="1"/>
  <c r="CK314" i="1"/>
  <c r="CH314" i="1"/>
  <c r="CL314" i="1"/>
  <c r="CK313" i="1"/>
  <c r="CJ313" i="1"/>
  <c r="CL313" i="1"/>
  <c r="CM313" i="1"/>
  <c r="CH313" i="1"/>
  <c r="CI313" i="1"/>
  <c r="CK311" i="1"/>
  <c r="CL311" i="1"/>
  <c r="CH311" i="1"/>
  <c r="CM311" i="1"/>
  <c r="CJ311" i="1"/>
  <c r="CI311" i="1"/>
  <c r="CI310" i="1"/>
  <c r="CM310" i="1"/>
  <c r="CL310" i="1"/>
  <c r="CH310" i="1"/>
  <c r="CJ310" i="1"/>
  <c r="CK310" i="1"/>
  <c r="CI308" i="1"/>
  <c r="CM308" i="1"/>
  <c r="CJ308" i="1"/>
  <c r="CH308" i="1"/>
  <c r="CK308" i="1"/>
  <c r="CL308" i="1"/>
  <c r="CI306" i="1"/>
  <c r="CM306" i="1"/>
  <c r="CJ306" i="1"/>
  <c r="CK306" i="1"/>
  <c r="CL306" i="1"/>
  <c r="CH306" i="1"/>
  <c r="CK305" i="1"/>
  <c r="CH305" i="1"/>
  <c r="CL305" i="1"/>
  <c r="CI305" i="1"/>
  <c r="CJ305" i="1"/>
  <c r="CM305" i="1"/>
  <c r="CK303" i="1"/>
  <c r="CH303" i="1"/>
  <c r="CL303" i="1"/>
  <c r="CM303" i="1"/>
  <c r="CI303" i="1"/>
  <c r="CJ303" i="1"/>
  <c r="CK301" i="1"/>
  <c r="CH301" i="1"/>
  <c r="CL301" i="1"/>
  <c r="CI301" i="1"/>
  <c r="CJ301" i="1"/>
  <c r="CM301" i="1"/>
  <c r="CK299" i="1"/>
  <c r="CH299" i="1"/>
  <c r="CL299" i="1"/>
  <c r="CM299" i="1"/>
  <c r="CJ299" i="1"/>
  <c r="CI299" i="1"/>
  <c r="CK297" i="1"/>
  <c r="CH297" i="1"/>
  <c r="CL297" i="1"/>
  <c r="CI297" i="1"/>
  <c r="CJ297" i="1"/>
  <c r="CM297" i="1"/>
  <c r="CK295" i="1"/>
  <c r="CH295" i="1"/>
  <c r="CL295" i="1"/>
  <c r="CM295" i="1"/>
  <c r="CI295" i="1"/>
  <c r="CJ295" i="1"/>
  <c r="CK287" i="1"/>
  <c r="CH287" i="1"/>
  <c r="CL287" i="1"/>
  <c r="CM287" i="1"/>
  <c r="CI287" i="1"/>
  <c r="CJ287" i="1"/>
  <c r="CI286" i="1"/>
  <c r="CM286" i="1"/>
  <c r="CJ286" i="1"/>
  <c r="CK286" i="1"/>
  <c r="CL286" i="1"/>
  <c r="CH286" i="1"/>
  <c r="CI284" i="1"/>
  <c r="CM284" i="1"/>
  <c r="CJ284" i="1"/>
  <c r="CH284" i="1"/>
  <c r="CK284" i="1"/>
  <c r="CL284" i="1"/>
  <c r="CK283" i="1"/>
  <c r="CH283" i="1"/>
  <c r="CL283" i="1"/>
  <c r="CM283" i="1"/>
  <c r="CJ283" i="1"/>
  <c r="CI283" i="1"/>
  <c r="CK281" i="1"/>
  <c r="CH281" i="1"/>
  <c r="CL281" i="1"/>
  <c r="CI281" i="1"/>
  <c r="CJ281" i="1"/>
  <c r="CM281" i="1"/>
  <c r="CI278" i="1"/>
  <c r="CM278" i="1"/>
  <c r="CJ278" i="1"/>
  <c r="CK278" i="1"/>
  <c r="CL278" i="1"/>
  <c r="CH278" i="1"/>
  <c r="CK277" i="1"/>
  <c r="CH277" i="1"/>
  <c r="CL277" i="1"/>
  <c r="CI277" i="1"/>
  <c r="CJ277" i="1"/>
  <c r="CM277" i="1"/>
  <c r="CK275" i="1"/>
  <c r="CH275" i="1"/>
  <c r="CL275" i="1"/>
  <c r="CM275" i="1"/>
  <c r="CI275" i="1"/>
  <c r="CJ275" i="1"/>
  <c r="CK273" i="1"/>
  <c r="CH273" i="1"/>
  <c r="CL273" i="1"/>
  <c r="CI273" i="1"/>
  <c r="CJ273" i="1"/>
  <c r="CM273" i="1"/>
  <c r="CK271" i="1"/>
  <c r="CH271" i="1"/>
  <c r="CL271" i="1"/>
  <c r="CM271" i="1"/>
  <c r="CI271" i="1"/>
  <c r="CJ271" i="1"/>
  <c r="CI268" i="1"/>
  <c r="CM268" i="1"/>
  <c r="CJ268" i="1"/>
  <c r="CH268" i="1"/>
  <c r="CK268" i="1"/>
  <c r="CL268" i="1"/>
  <c r="CK267" i="1"/>
  <c r="CH267" i="1"/>
  <c r="CL267" i="1"/>
  <c r="CM267" i="1"/>
  <c r="CI267" i="1"/>
  <c r="CJ267" i="1"/>
  <c r="CI264" i="1"/>
  <c r="CM264" i="1"/>
  <c r="CJ264" i="1"/>
  <c r="CH264" i="1"/>
  <c r="CK264" i="1"/>
  <c r="CL264" i="1"/>
  <c r="CK263" i="1"/>
  <c r="CH263" i="1"/>
  <c r="CL263" i="1"/>
  <c r="CM263" i="1"/>
  <c r="CI263" i="1"/>
  <c r="CJ263" i="1"/>
  <c r="CK261" i="1"/>
  <c r="CH261" i="1"/>
  <c r="CL261" i="1"/>
  <c r="CI261" i="1"/>
  <c r="CJ261" i="1"/>
  <c r="CM261" i="1"/>
  <c r="CK259" i="1"/>
  <c r="CH259" i="1"/>
  <c r="CL259" i="1"/>
  <c r="CM259" i="1"/>
  <c r="CJ259" i="1"/>
  <c r="CI259" i="1"/>
  <c r="CK257" i="1"/>
  <c r="CH257" i="1"/>
  <c r="CL257" i="1"/>
  <c r="CI257" i="1"/>
  <c r="CJ257" i="1"/>
  <c r="CM257" i="1"/>
  <c r="CK255" i="1"/>
  <c r="CH255" i="1"/>
  <c r="CL255" i="1"/>
  <c r="CM255" i="1"/>
  <c r="CI255" i="1"/>
  <c r="CJ255" i="1"/>
  <c r="CI254" i="1"/>
  <c r="CM254" i="1"/>
  <c r="CJ254" i="1"/>
  <c r="CK254" i="1"/>
  <c r="CL254" i="1"/>
  <c r="CH254" i="1"/>
  <c r="CI252" i="1"/>
  <c r="CM252" i="1"/>
  <c r="CJ252" i="1"/>
  <c r="CH252" i="1"/>
  <c r="CK252" i="1"/>
  <c r="CL252" i="1"/>
  <c r="CK251" i="1"/>
  <c r="CH251" i="1"/>
  <c r="CL251" i="1"/>
  <c r="CM251" i="1"/>
  <c r="CI251" i="1"/>
  <c r="CJ251" i="1"/>
  <c r="CK249" i="1"/>
  <c r="CH249" i="1"/>
  <c r="CL249" i="1"/>
  <c r="CI249" i="1"/>
  <c r="CJ249" i="1"/>
  <c r="CM249" i="1"/>
  <c r="CK247" i="1"/>
  <c r="CH247" i="1"/>
  <c r="CL247" i="1"/>
  <c r="CM247" i="1"/>
  <c r="CI247" i="1"/>
  <c r="CJ247" i="1"/>
  <c r="CK245" i="1"/>
  <c r="CH245" i="1"/>
  <c r="CL245" i="1"/>
  <c r="CI245" i="1"/>
  <c r="CJ245" i="1"/>
  <c r="CM245" i="1"/>
  <c r="CK243" i="1"/>
  <c r="CH243" i="1"/>
  <c r="CL243" i="1"/>
  <c r="CM243" i="1"/>
  <c r="CJ243" i="1"/>
  <c r="CI243" i="1"/>
  <c r="CI242" i="1"/>
  <c r="CM242" i="1"/>
  <c r="CJ242" i="1"/>
  <c r="CK242" i="1"/>
  <c r="CL242" i="1"/>
  <c r="CH242" i="1"/>
  <c r="CK239" i="1"/>
  <c r="CH239" i="1"/>
  <c r="CL239" i="1"/>
  <c r="CM239" i="1"/>
  <c r="CI239" i="1"/>
  <c r="CJ239" i="1"/>
  <c r="CK237" i="1"/>
  <c r="CH237" i="1"/>
  <c r="CL237" i="1"/>
  <c r="CI237" i="1"/>
  <c r="CJ237" i="1"/>
  <c r="CM237" i="1"/>
  <c r="CK235" i="1"/>
  <c r="CH235" i="1"/>
  <c r="CL235" i="1"/>
  <c r="CM235" i="1"/>
  <c r="CI235" i="1"/>
  <c r="CJ235" i="1"/>
  <c r="CK233" i="1"/>
  <c r="CH233" i="1"/>
  <c r="CL233" i="1"/>
  <c r="CI233" i="1"/>
  <c r="CJ233" i="1"/>
  <c r="CM233" i="1"/>
  <c r="CI232" i="1"/>
  <c r="CM232" i="1"/>
  <c r="CJ232" i="1"/>
  <c r="CH232" i="1"/>
  <c r="CK232" i="1"/>
  <c r="CL232" i="1"/>
  <c r="CI230" i="1"/>
  <c r="CM230" i="1"/>
  <c r="CJ230" i="1"/>
  <c r="CK230" i="1"/>
  <c r="CL230" i="1"/>
  <c r="CH230" i="1"/>
  <c r="CH228" i="1"/>
  <c r="CL228" i="1"/>
  <c r="CK228" i="1"/>
  <c r="CM228" i="1"/>
  <c r="CI228" i="1"/>
  <c r="CJ228" i="1"/>
  <c r="CJ225" i="1"/>
  <c r="CH225" i="1"/>
  <c r="CM225" i="1"/>
  <c r="CI225" i="1"/>
  <c r="CK225" i="1"/>
  <c r="CL225" i="1"/>
  <c r="CH224" i="1"/>
  <c r="CL224" i="1"/>
  <c r="CI224" i="1"/>
  <c r="CJ224" i="1"/>
  <c r="CK224" i="1"/>
  <c r="CM224" i="1"/>
  <c r="CK222" i="1"/>
  <c r="CH222" i="1"/>
  <c r="CL222" i="1"/>
  <c r="CI222" i="1"/>
  <c r="CJ222" i="1"/>
  <c r="CM222" i="1"/>
  <c r="CK220" i="1"/>
  <c r="CH220" i="1"/>
  <c r="CL220" i="1"/>
  <c r="CM220" i="1"/>
  <c r="CI220" i="1"/>
  <c r="CJ220" i="1"/>
  <c r="CK218" i="1"/>
  <c r="CH218" i="1"/>
  <c r="CL218" i="1"/>
  <c r="CI218" i="1"/>
  <c r="CJ218" i="1"/>
  <c r="CM218" i="1"/>
  <c r="CK216" i="1"/>
  <c r="CH216" i="1"/>
  <c r="CL216" i="1"/>
  <c r="CM216" i="1"/>
  <c r="CI216" i="1"/>
  <c r="CJ216" i="1"/>
  <c r="CI215" i="1"/>
  <c r="CM215" i="1"/>
  <c r="CJ215" i="1"/>
  <c r="CK215" i="1"/>
  <c r="CL215" i="1"/>
  <c r="CH215" i="1"/>
  <c r="CI213" i="1"/>
  <c r="CM213" i="1"/>
  <c r="CJ213" i="1"/>
  <c r="CH213" i="1"/>
  <c r="CK213" i="1"/>
  <c r="CL213" i="1"/>
  <c r="CI211" i="1"/>
  <c r="CM211" i="1"/>
  <c r="CJ211" i="1"/>
  <c r="CK211" i="1"/>
  <c r="CL211" i="1"/>
  <c r="CH211" i="1"/>
  <c r="CK210" i="1"/>
  <c r="CH210" i="1"/>
  <c r="CL210" i="1"/>
  <c r="CI210" i="1"/>
  <c r="CJ210" i="1"/>
  <c r="CM210" i="1"/>
  <c r="CK208" i="1"/>
  <c r="CH208" i="1"/>
  <c r="CL208" i="1"/>
  <c r="CM208" i="1"/>
  <c r="CI208" i="1"/>
  <c r="CJ208" i="1"/>
  <c r="CK206" i="1"/>
  <c r="CH206" i="1"/>
  <c r="CL206" i="1"/>
  <c r="CI206" i="1"/>
  <c r="CJ206" i="1"/>
  <c r="CM206" i="1"/>
  <c r="CI205" i="1"/>
  <c r="CM205" i="1"/>
  <c r="CJ205" i="1"/>
  <c r="CH205" i="1"/>
  <c r="CK205" i="1"/>
  <c r="CL205" i="1"/>
  <c r="CI203" i="1"/>
  <c r="CM203" i="1"/>
  <c r="CJ203" i="1"/>
  <c r="CK203" i="1"/>
  <c r="CL203" i="1"/>
  <c r="CH203" i="1"/>
  <c r="CI201" i="1"/>
  <c r="CM201" i="1"/>
  <c r="CJ201" i="1"/>
  <c r="CH201" i="1"/>
  <c r="CL201" i="1"/>
  <c r="CK201" i="1"/>
  <c r="CK198" i="1"/>
  <c r="CH198" i="1"/>
  <c r="CL198" i="1"/>
  <c r="CI198" i="1"/>
  <c r="CJ198" i="1"/>
  <c r="CM198" i="1"/>
  <c r="CI197" i="1"/>
  <c r="CM197" i="1"/>
  <c r="CJ197" i="1"/>
  <c r="CH197" i="1"/>
  <c r="CK197" i="1"/>
  <c r="CL197" i="1"/>
  <c r="CI195" i="1"/>
  <c r="CM195" i="1"/>
  <c r="CJ195" i="1"/>
  <c r="CK195" i="1"/>
  <c r="CL195" i="1"/>
  <c r="CH195" i="1"/>
  <c r="CI193" i="1"/>
  <c r="CM193" i="1"/>
  <c r="CJ193" i="1"/>
  <c r="CH193" i="1"/>
  <c r="CK193" i="1"/>
  <c r="CL193" i="1"/>
  <c r="CI191" i="1"/>
  <c r="CM191" i="1"/>
  <c r="CJ191" i="1"/>
  <c r="CK191" i="1"/>
  <c r="CL191" i="1"/>
  <c r="CH191" i="1"/>
  <c r="CK190" i="1"/>
  <c r="CH190" i="1"/>
  <c r="CL190" i="1"/>
  <c r="CI190" i="1"/>
  <c r="CJ190" i="1"/>
  <c r="CM190" i="1"/>
  <c r="CK188" i="1"/>
  <c r="CH188" i="1"/>
  <c r="CL188" i="1"/>
  <c r="CM188" i="1"/>
  <c r="CI188" i="1"/>
  <c r="CJ188" i="1"/>
  <c r="CI187" i="1"/>
  <c r="CM187" i="1"/>
  <c r="CJ187" i="1"/>
  <c r="CK187" i="1"/>
  <c r="CL187" i="1"/>
  <c r="CH187" i="1"/>
  <c r="CK184" i="1"/>
  <c r="CH184" i="1"/>
  <c r="CL184" i="1"/>
  <c r="CM184" i="1"/>
  <c r="CI184" i="1"/>
  <c r="CJ184" i="1"/>
  <c r="CI183" i="1"/>
  <c r="CM183" i="1"/>
  <c r="CJ183" i="1"/>
  <c r="CK183" i="1"/>
  <c r="CL183" i="1"/>
  <c r="CH183" i="1"/>
  <c r="CK182" i="1"/>
  <c r="CH182" i="1"/>
  <c r="CL182" i="1"/>
  <c r="CI182" i="1"/>
  <c r="CJ182" i="1"/>
  <c r="CM182" i="1"/>
  <c r="CK180" i="1"/>
  <c r="CH180" i="1"/>
  <c r="CL180" i="1"/>
  <c r="CM180" i="1"/>
  <c r="CJ180" i="1"/>
  <c r="CI180" i="1"/>
  <c r="CK178" i="1"/>
  <c r="CH178" i="1"/>
  <c r="CL178" i="1"/>
  <c r="CI178" i="1"/>
  <c r="CJ178" i="1"/>
  <c r="CM178" i="1"/>
  <c r="CK176" i="1"/>
  <c r="CH176" i="1"/>
  <c r="CL176" i="1"/>
  <c r="CM176" i="1"/>
  <c r="CI176" i="1"/>
  <c r="CJ176" i="1"/>
  <c r="CK174" i="1"/>
  <c r="CH174" i="1"/>
  <c r="CL174" i="1"/>
  <c r="CI174" i="1"/>
  <c r="CJ174" i="1"/>
  <c r="CM174" i="1"/>
  <c r="CI173" i="1"/>
  <c r="CM173" i="1"/>
  <c r="CJ173" i="1"/>
  <c r="CH173" i="1"/>
  <c r="CK173" i="1"/>
  <c r="CL173" i="1"/>
  <c r="CK170" i="1"/>
  <c r="CH170" i="1"/>
  <c r="CL170" i="1"/>
  <c r="CM170" i="1"/>
  <c r="CI170" i="1"/>
  <c r="CJ170" i="1"/>
  <c r="CI169" i="1"/>
  <c r="CM169" i="1"/>
  <c r="CJ169" i="1"/>
  <c r="CK169" i="1"/>
  <c r="CL169" i="1"/>
  <c r="CH169" i="1"/>
  <c r="CK166" i="1"/>
  <c r="CH166" i="1"/>
  <c r="CL166" i="1"/>
  <c r="CM166" i="1"/>
  <c r="CI166" i="1"/>
  <c r="CJ166" i="1"/>
  <c r="CI165" i="1"/>
  <c r="CM165" i="1"/>
  <c r="CJ165" i="1"/>
  <c r="CK165" i="1"/>
  <c r="CL165" i="1"/>
  <c r="CH165" i="1"/>
  <c r="CK162" i="1"/>
  <c r="CH162" i="1"/>
  <c r="CL162" i="1"/>
  <c r="CM162" i="1"/>
  <c r="CI162" i="1"/>
  <c r="CJ162" i="1"/>
  <c r="CK160" i="1"/>
  <c r="CH160" i="1"/>
  <c r="CL160" i="1"/>
  <c r="CI160" i="1"/>
  <c r="CJ160" i="1"/>
  <c r="CM160" i="1"/>
  <c r="CK158" i="1"/>
  <c r="CH158" i="1"/>
  <c r="CL158" i="1"/>
  <c r="CM158" i="1"/>
  <c r="CI158" i="1"/>
  <c r="CJ158" i="1"/>
  <c r="CK156" i="1"/>
  <c r="CH156" i="1"/>
  <c r="CL156" i="1"/>
  <c r="CI156" i="1"/>
  <c r="CJ156" i="1"/>
  <c r="CM156" i="1"/>
  <c r="CI155" i="1"/>
  <c r="CM155" i="1"/>
  <c r="CJ155" i="1"/>
  <c r="CH155" i="1"/>
  <c r="CK155" i="1"/>
  <c r="CL155" i="1"/>
  <c r="CI153" i="1"/>
  <c r="CM153" i="1"/>
  <c r="CJ153" i="1"/>
  <c r="CK153" i="1"/>
  <c r="CL153" i="1"/>
  <c r="CH153" i="1"/>
  <c r="CI151" i="1"/>
  <c r="CM151" i="1"/>
  <c r="CJ151" i="1"/>
  <c r="CH151" i="1"/>
  <c r="CK151" i="1"/>
  <c r="CL151" i="1"/>
  <c r="CI149" i="1"/>
  <c r="CM149" i="1"/>
  <c r="CJ149" i="1"/>
  <c r="CK149" i="1"/>
  <c r="CL149" i="1"/>
  <c r="CH149" i="1"/>
  <c r="CK148" i="1"/>
  <c r="CH148" i="1"/>
  <c r="CL148" i="1"/>
  <c r="CI148" i="1"/>
  <c r="CJ148" i="1"/>
  <c r="CM148" i="1"/>
  <c r="CK146" i="1"/>
  <c r="CH146" i="1"/>
  <c r="CL146" i="1"/>
  <c r="CM146" i="1"/>
  <c r="CI146" i="1"/>
  <c r="CJ146" i="1"/>
  <c r="CK144" i="1"/>
  <c r="CH144" i="1"/>
  <c r="CL144" i="1"/>
  <c r="CI144" i="1"/>
  <c r="CJ144" i="1"/>
  <c r="CM144" i="1"/>
  <c r="CI143" i="1"/>
  <c r="CM143" i="1"/>
  <c r="CJ143" i="1"/>
  <c r="CH143" i="1"/>
  <c r="CK143" i="1"/>
  <c r="CL143" i="1"/>
  <c r="CI141" i="1"/>
  <c r="CM141" i="1"/>
  <c r="CJ141" i="1"/>
  <c r="CK141" i="1"/>
  <c r="CL141" i="1"/>
  <c r="CH141" i="1"/>
  <c r="CI139" i="1"/>
  <c r="CM139" i="1"/>
  <c r="CJ139" i="1"/>
  <c r="CH139" i="1"/>
  <c r="CK139" i="1"/>
  <c r="CL139" i="1"/>
  <c r="CI137" i="1"/>
  <c r="CM137" i="1"/>
  <c r="CJ137" i="1"/>
  <c r="CK137" i="1"/>
  <c r="CL137" i="1"/>
  <c r="CH137" i="1"/>
  <c r="CI135" i="1"/>
  <c r="CM135" i="1"/>
  <c r="CJ135" i="1"/>
  <c r="CH135" i="1"/>
  <c r="CK135" i="1"/>
  <c r="CL135" i="1"/>
  <c r="CI133" i="1"/>
  <c r="CM133" i="1"/>
  <c r="CJ133" i="1"/>
  <c r="CK133" i="1"/>
  <c r="CL133" i="1"/>
  <c r="CH133" i="1"/>
  <c r="CI131" i="1"/>
  <c r="CM131" i="1"/>
  <c r="CJ131" i="1"/>
  <c r="CH131" i="1"/>
  <c r="CK131" i="1"/>
  <c r="CL131" i="1"/>
  <c r="CI129" i="1"/>
  <c r="CM129" i="1"/>
  <c r="CJ129" i="1"/>
  <c r="CK129" i="1"/>
  <c r="CL129" i="1"/>
  <c r="CH129" i="1"/>
  <c r="CK128" i="1"/>
  <c r="CH128" i="1"/>
  <c r="CL128" i="1"/>
  <c r="CI128" i="1"/>
  <c r="CJ128" i="1"/>
  <c r="CM128" i="1"/>
  <c r="CK126" i="1"/>
  <c r="CH126" i="1"/>
  <c r="CL126" i="1"/>
  <c r="CM126" i="1"/>
  <c r="CI126" i="1"/>
  <c r="CJ126" i="1"/>
  <c r="CK124" i="1"/>
  <c r="CH124" i="1"/>
  <c r="CL124" i="1"/>
  <c r="CI124" i="1"/>
  <c r="CJ124" i="1"/>
  <c r="CM124" i="1"/>
  <c r="CI123" i="1"/>
  <c r="CM123" i="1"/>
  <c r="CJ123" i="1"/>
  <c r="CH123" i="1"/>
  <c r="CK123" i="1"/>
  <c r="CL123" i="1"/>
  <c r="CI121" i="1"/>
  <c r="CM121" i="1"/>
  <c r="CJ121" i="1"/>
  <c r="CK121" i="1"/>
  <c r="CL121" i="1"/>
  <c r="CH121" i="1"/>
  <c r="CK120" i="1"/>
  <c r="CH120" i="1"/>
  <c r="CL120" i="1"/>
  <c r="CI120" i="1"/>
  <c r="CJ120" i="1"/>
  <c r="CM120" i="1"/>
  <c r="CK118" i="1"/>
  <c r="CH118" i="1"/>
  <c r="CL118" i="1"/>
  <c r="CM118" i="1"/>
  <c r="CI118" i="1"/>
  <c r="CJ118" i="1"/>
  <c r="CI117" i="1"/>
  <c r="CM117" i="1"/>
  <c r="CJ117" i="1"/>
  <c r="CK117" i="1"/>
  <c r="CL117" i="1"/>
  <c r="CH117" i="1"/>
  <c r="CI115" i="1"/>
  <c r="CM115" i="1"/>
  <c r="CJ115" i="1"/>
  <c r="CH115" i="1"/>
  <c r="CK115" i="1"/>
  <c r="CL115" i="1"/>
  <c r="CK114" i="1"/>
  <c r="CH114" i="1"/>
  <c r="CL114" i="1"/>
  <c r="CM114" i="1"/>
  <c r="CI114" i="1"/>
  <c r="CJ114" i="1"/>
  <c r="CK112" i="1"/>
  <c r="CH112" i="1"/>
  <c r="CL112" i="1"/>
  <c r="CI112" i="1"/>
  <c r="CJ112" i="1"/>
  <c r="CM112" i="1"/>
  <c r="CI111" i="1"/>
  <c r="CM111" i="1"/>
  <c r="CJ111" i="1"/>
  <c r="CH111" i="1"/>
  <c r="CK111" i="1"/>
  <c r="CL111" i="1"/>
  <c r="CI109" i="1"/>
  <c r="CM109" i="1"/>
  <c r="CJ109" i="1"/>
  <c r="CK109" i="1"/>
  <c r="CL109" i="1"/>
  <c r="CH109" i="1"/>
  <c r="CI107" i="1"/>
  <c r="CM107" i="1"/>
  <c r="CJ107" i="1"/>
  <c r="CH107" i="1"/>
  <c r="CK107" i="1"/>
  <c r="CL107" i="1"/>
  <c r="CK106" i="1"/>
  <c r="CH106" i="1"/>
  <c r="CL106" i="1"/>
  <c r="CM106" i="1"/>
  <c r="CI106" i="1"/>
  <c r="CJ106" i="1"/>
  <c r="CK104" i="1"/>
  <c r="CH104" i="1"/>
  <c r="CL104" i="1"/>
  <c r="CI104" i="1"/>
  <c r="CJ104" i="1"/>
  <c r="CM104" i="1"/>
  <c r="CK102" i="1"/>
  <c r="CH102" i="1"/>
  <c r="CL102" i="1"/>
  <c r="CM102" i="1"/>
  <c r="CI102" i="1"/>
  <c r="CJ102" i="1"/>
  <c r="CK100" i="1"/>
  <c r="CH100" i="1"/>
  <c r="CL100" i="1"/>
  <c r="CI100" i="1"/>
  <c r="CJ100" i="1"/>
  <c r="CM100" i="1"/>
  <c r="CK98" i="1"/>
  <c r="CH98" i="1"/>
  <c r="CL98" i="1"/>
  <c r="CM98" i="1"/>
  <c r="CI98" i="1"/>
  <c r="CJ98" i="1"/>
  <c r="CI97" i="1"/>
  <c r="CM97" i="1"/>
  <c r="CJ97" i="1"/>
  <c r="CK97" i="1"/>
  <c r="CL97" i="1"/>
  <c r="CH97" i="1"/>
  <c r="CK94" i="1"/>
  <c r="CH94" i="1"/>
  <c r="CL94" i="1"/>
  <c r="CM94" i="1"/>
  <c r="CI94" i="1"/>
  <c r="CJ94" i="1"/>
  <c r="CK92" i="1"/>
  <c r="CH92" i="1"/>
  <c r="CL92" i="1"/>
  <c r="CI92" i="1"/>
  <c r="CJ92" i="1"/>
  <c r="CM92" i="1"/>
  <c r="CI90" i="1"/>
  <c r="CK90" i="1"/>
  <c r="CL90" i="1"/>
  <c r="CM90" i="1"/>
  <c r="CH90" i="1"/>
  <c r="CJ90" i="1"/>
  <c r="CH15" i="1"/>
  <c r="CL15" i="1"/>
  <c r="CI15" i="1"/>
  <c r="CM15" i="1"/>
  <c r="CJ15" i="1"/>
  <c r="CK15" i="1"/>
  <c r="CH11" i="1"/>
  <c r="CL11" i="1"/>
  <c r="CI11" i="1"/>
  <c r="CM11" i="1"/>
  <c r="CJ11" i="1"/>
  <c r="CK11" i="1"/>
  <c r="CJ508" i="1"/>
  <c r="CK508" i="1"/>
  <c r="CL508" i="1"/>
  <c r="CI508" i="1"/>
  <c r="CH508" i="1"/>
  <c r="CM508" i="1"/>
  <c r="CJ504" i="1"/>
  <c r="CL504" i="1"/>
  <c r="CI504" i="1"/>
  <c r="CK504" i="1"/>
  <c r="CH504" i="1"/>
  <c r="CM504" i="1"/>
  <c r="CK477" i="1"/>
  <c r="CI477" i="1"/>
  <c r="CJ477" i="1"/>
  <c r="CL477" i="1"/>
  <c r="CH477" i="1"/>
  <c r="CM477" i="1"/>
  <c r="CK475" i="1"/>
  <c r="CJ475" i="1"/>
  <c r="CL475" i="1"/>
  <c r="CH475" i="1"/>
  <c r="CM475" i="1"/>
  <c r="CI475" i="1"/>
  <c r="CK473" i="1"/>
  <c r="CL473" i="1"/>
  <c r="CM473" i="1"/>
  <c r="CI473" i="1"/>
  <c r="CJ473" i="1"/>
  <c r="CH473" i="1"/>
  <c r="CK471" i="1"/>
  <c r="CH471" i="1"/>
  <c r="CM471" i="1"/>
  <c r="CL471" i="1"/>
  <c r="CI471" i="1"/>
  <c r="CJ471" i="1"/>
  <c r="CK469" i="1"/>
  <c r="CI469" i="1"/>
  <c r="CJ469" i="1"/>
  <c r="CM469" i="1"/>
  <c r="CL469" i="1"/>
  <c r="CH469" i="1"/>
  <c r="CK467" i="1"/>
  <c r="CJ467" i="1"/>
  <c r="CL467" i="1"/>
  <c r="CH467" i="1"/>
  <c r="CI467" i="1"/>
  <c r="CM467" i="1"/>
  <c r="CK463" i="1"/>
  <c r="CH463" i="1"/>
  <c r="CM463" i="1"/>
  <c r="CJ463" i="1"/>
  <c r="CL463" i="1"/>
  <c r="CI463" i="1"/>
  <c r="CK461" i="1"/>
  <c r="CI461" i="1"/>
  <c r="CL461" i="1"/>
  <c r="CM461" i="1"/>
  <c r="CJ461" i="1"/>
  <c r="CH461" i="1"/>
  <c r="CK459" i="1"/>
  <c r="CJ459" i="1"/>
  <c r="CM459" i="1"/>
  <c r="CI459" i="1"/>
  <c r="CL459" i="1"/>
  <c r="CH459" i="1"/>
  <c r="CK455" i="1"/>
  <c r="CH455" i="1"/>
  <c r="CM455" i="1"/>
  <c r="CL455" i="1"/>
  <c r="CI455" i="1"/>
  <c r="CJ455" i="1"/>
  <c r="CI452" i="1"/>
  <c r="CM452" i="1"/>
  <c r="CJ452" i="1"/>
  <c r="CK452" i="1"/>
  <c r="CL452" i="1"/>
  <c r="CH452" i="1"/>
  <c r="CK445" i="1"/>
  <c r="CI445" i="1"/>
  <c r="CM445" i="1"/>
  <c r="CJ445" i="1"/>
  <c r="CL445" i="1"/>
  <c r="CH445" i="1"/>
  <c r="CI430" i="1"/>
  <c r="CM430" i="1"/>
  <c r="CH430" i="1"/>
  <c r="CJ430" i="1"/>
  <c r="CK430" i="1"/>
  <c r="CL430" i="1"/>
  <c r="CH428" i="1"/>
  <c r="CI428" i="1"/>
  <c r="CM428" i="1"/>
  <c r="CJ428" i="1"/>
  <c r="CK428" i="1"/>
  <c r="CL428" i="1"/>
  <c r="CJ14" i="1"/>
  <c r="CK14" i="1"/>
  <c r="CH14" i="1"/>
  <c r="CI14" i="1"/>
  <c r="CL14" i="1"/>
  <c r="CM14" i="1"/>
  <c r="CJ10" i="1"/>
  <c r="CK10" i="1"/>
  <c r="CH10" i="1"/>
  <c r="CI10" i="1"/>
  <c r="CL10" i="1"/>
  <c r="CM10" i="1"/>
  <c r="CH507" i="1"/>
  <c r="CL507" i="1"/>
  <c r="CI507" i="1"/>
  <c r="CJ507" i="1"/>
  <c r="CM507" i="1"/>
  <c r="CK507" i="1"/>
  <c r="CH503" i="1"/>
  <c r="CL503" i="1"/>
  <c r="CM503" i="1"/>
  <c r="CJ503" i="1"/>
  <c r="CI503" i="1"/>
  <c r="CK503" i="1"/>
  <c r="CH7" i="1"/>
  <c r="CL7" i="1"/>
  <c r="CI7" i="1"/>
  <c r="CM7" i="1"/>
  <c r="CJ7" i="1"/>
  <c r="CK7" i="1"/>
  <c r="CG125" i="1"/>
  <c r="CG77" i="1"/>
  <c r="CJ506" i="1"/>
  <c r="CH506" i="1"/>
  <c r="CM506" i="1"/>
  <c r="CK506" i="1"/>
  <c r="CL506" i="1"/>
  <c r="CI506" i="1"/>
  <c r="CJ502" i="1"/>
  <c r="CK502" i="1"/>
  <c r="CH502" i="1"/>
  <c r="CM502" i="1"/>
  <c r="CL502" i="1"/>
  <c r="CI502" i="1"/>
  <c r="CG287" i="1"/>
  <c r="CG278" i="1"/>
  <c r="CG66" i="1"/>
  <c r="CG63" i="1"/>
  <c r="CG493" i="1"/>
  <c r="CG463" i="1"/>
  <c r="CG435" i="1"/>
  <c r="CG431" i="1"/>
  <c r="CG425" i="1"/>
  <c r="CG418" i="1"/>
  <c r="CG404" i="1"/>
  <c r="CG402" i="1"/>
  <c r="CG325" i="1"/>
  <c r="CG299" i="1"/>
  <c r="CG27" i="1"/>
  <c r="CG236" i="1"/>
  <c r="CG228" i="1"/>
  <c r="CG202" i="1"/>
  <c r="CG182" i="1"/>
  <c r="CG148" i="1"/>
  <c r="CG22" i="1"/>
  <c r="CG15" i="1"/>
  <c r="CG421" i="1"/>
  <c r="CG417" i="1"/>
  <c r="CG411" i="1"/>
  <c r="CG400" i="1"/>
  <c r="CG373" i="1"/>
  <c r="CG294" i="1"/>
  <c r="CG264" i="1"/>
  <c r="CG114" i="1"/>
  <c r="CG94" i="1"/>
  <c r="CG78" i="1"/>
  <c r="CG255" i="1"/>
  <c r="CG237" i="1"/>
  <c r="CG188" i="1"/>
  <c r="CG265" i="1"/>
  <c r="CG245" i="1"/>
  <c r="CG342" i="1"/>
  <c r="CG269" i="1"/>
  <c r="CG171" i="1"/>
  <c r="BB12" i="1"/>
  <c r="BB7" i="1"/>
  <c r="BB498" i="1"/>
  <c r="BB497" i="1"/>
  <c r="BB494" i="1"/>
  <c r="BB493" i="1"/>
  <c r="BB490" i="1"/>
  <c r="BB489" i="1"/>
  <c r="BB487" i="1"/>
  <c r="BB485" i="1"/>
  <c r="BB483" i="1"/>
  <c r="BB482" i="1"/>
  <c r="BC480" i="1"/>
  <c r="BB478" i="1"/>
  <c r="BC476" i="1"/>
  <c r="BB474" i="1"/>
  <c r="BC472" i="1"/>
  <c r="BB470" i="1"/>
  <c r="BC468" i="1"/>
  <c r="BB467" i="1"/>
  <c r="BB466" i="1"/>
  <c r="BB465" i="1"/>
  <c r="BB463" i="1"/>
  <c r="BB461" i="1"/>
  <c r="BC460" i="1"/>
  <c r="BB454" i="1"/>
  <c r="BC452" i="1"/>
  <c r="BB450" i="1"/>
  <c r="BC448" i="1"/>
  <c r="BB445" i="1"/>
  <c r="BB443" i="1"/>
  <c r="BB441" i="1"/>
  <c r="BB439" i="1"/>
  <c r="BB437" i="1"/>
  <c r="BB434" i="1"/>
  <c r="BB433" i="1"/>
  <c r="BB431" i="1"/>
  <c r="BB429" i="1"/>
  <c r="BC428" i="1"/>
  <c r="BB427" i="1"/>
  <c r="BC424" i="1"/>
  <c r="BB423" i="1"/>
  <c r="BB421" i="1"/>
  <c r="BB419" i="1"/>
  <c r="BB417" i="1"/>
  <c r="BB415" i="1"/>
  <c r="BB413" i="1"/>
  <c r="BC412" i="1"/>
  <c r="BB409" i="1"/>
  <c r="BC408" i="1"/>
  <c r="BB405" i="1"/>
  <c r="BC404" i="1"/>
  <c r="BB403" i="1"/>
  <c r="BB401" i="1"/>
  <c r="BB399" i="1"/>
  <c r="BB397" i="1"/>
  <c r="BC396" i="1"/>
  <c r="BB394" i="1"/>
  <c r="BB393" i="1"/>
  <c r="BB391" i="1"/>
  <c r="BB389" i="1"/>
  <c r="BC388" i="1"/>
  <c r="BB386" i="1"/>
  <c r="BB383" i="1"/>
  <c r="BB382" i="1"/>
  <c r="BC380" i="1"/>
  <c r="BB378" i="1"/>
  <c r="BB375" i="1"/>
  <c r="BB373" i="1"/>
  <c r="BC372" i="1"/>
  <c r="BB370" i="1"/>
  <c r="BC368" i="1"/>
  <c r="BB366" i="1"/>
  <c r="BC364" i="1"/>
  <c r="BB362" i="1"/>
  <c r="BC360" i="1"/>
  <c r="BB358" i="1"/>
  <c r="BC356" i="1"/>
  <c r="BB354" i="1"/>
  <c r="BC352" i="1"/>
  <c r="BB350" i="1"/>
  <c r="BB349" i="1"/>
  <c r="BB346" i="1"/>
  <c r="BB344" i="1"/>
  <c r="BB343" i="1"/>
  <c r="BB341" i="1"/>
  <c r="BB339" i="1"/>
  <c r="BB337" i="1"/>
  <c r="BB336" i="1"/>
  <c r="BB333" i="1"/>
  <c r="BB331" i="1"/>
  <c r="BB330" i="1"/>
  <c r="BB328" i="1"/>
  <c r="BB327" i="1"/>
  <c r="BB325" i="1"/>
  <c r="BB323" i="1"/>
  <c r="BB321" i="1"/>
  <c r="BB318" i="1"/>
  <c r="BB317" i="1"/>
  <c r="BB315" i="1"/>
  <c r="BB313" i="1"/>
  <c r="BB312" i="1"/>
  <c r="BB310" i="1"/>
  <c r="BB308" i="1"/>
  <c r="BB306" i="1"/>
  <c r="BB305" i="1"/>
  <c r="BB302" i="1"/>
  <c r="BB301" i="1"/>
  <c r="BB298" i="1"/>
  <c r="BB296" i="1"/>
  <c r="BB294" i="1"/>
  <c r="BB292" i="1"/>
  <c r="BB290" i="1"/>
  <c r="BB288" i="1"/>
  <c r="BB287" i="1"/>
  <c r="BB284" i="1"/>
  <c r="BB283" i="1"/>
  <c r="BB281" i="1"/>
  <c r="BB279" i="1"/>
  <c r="BB278" i="1"/>
  <c r="BB276" i="1"/>
  <c r="BB274" i="1"/>
  <c r="BB273" i="1"/>
  <c r="BB271" i="1"/>
  <c r="BB269" i="1"/>
  <c r="BB268" i="1"/>
  <c r="BB266" i="1"/>
  <c r="BB264" i="1"/>
  <c r="BB262" i="1"/>
  <c r="BB260" i="1"/>
  <c r="BB258" i="1"/>
  <c r="BB256" i="1"/>
  <c r="BB255" i="1"/>
  <c r="BB253" i="1"/>
  <c r="BB251" i="1"/>
  <c r="BB249" i="1"/>
  <c r="BB247" i="1"/>
  <c r="BB246" i="1"/>
  <c r="BB243" i="1"/>
  <c r="BB241" i="1"/>
  <c r="BB240" i="1"/>
  <c r="BB239" i="1"/>
  <c r="BB238" i="1"/>
  <c r="BB237" i="1"/>
  <c r="BB235" i="1"/>
  <c r="BB234" i="1"/>
  <c r="BB231" i="1"/>
  <c r="BB229" i="1"/>
  <c r="BB228" i="1"/>
  <c r="BB226" i="1"/>
  <c r="BB225" i="1"/>
  <c r="BB223" i="1"/>
  <c r="BB221" i="1"/>
  <c r="BB219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C508" i="1"/>
  <c r="BC504" i="1"/>
  <c r="BC500" i="1"/>
  <c r="BB14" i="1"/>
  <c r="BB10" i="1"/>
  <c r="BB507" i="1"/>
  <c r="BB503" i="1"/>
  <c r="BB8" i="1"/>
  <c r="BB11" i="1"/>
  <c r="BB499" i="1"/>
  <c r="BC496" i="1"/>
  <c r="BB495" i="1"/>
  <c r="BC492" i="1"/>
  <c r="BB491" i="1"/>
  <c r="BC488" i="1"/>
  <c r="BB486" i="1"/>
  <c r="BC484" i="1"/>
  <c r="BB481" i="1"/>
  <c r="BB479" i="1"/>
  <c r="BB477" i="1"/>
  <c r="BB475" i="1"/>
  <c r="BB473" i="1"/>
  <c r="BB471" i="1"/>
  <c r="BB469" i="1"/>
  <c r="BC464" i="1"/>
  <c r="BB462" i="1"/>
  <c r="BB459" i="1"/>
  <c r="BB458" i="1"/>
  <c r="BB457" i="1"/>
  <c r="BC456" i="1"/>
  <c r="BB455" i="1"/>
  <c r="BB453" i="1"/>
  <c r="BB451" i="1"/>
  <c r="BB449" i="1"/>
  <c r="BB447" i="1"/>
  <c r="BB446" i="1"/>
  <c r="BC444" i="1"/>
  <c r="BB442" i="1"/>
  <c r="BC440" i="1"/>
  <c r="BB438" i="1"/>
  <c r="BC436" i="1"/>
  <c r="BB435" i="1"/>
  <c r="BC432" i="1"/>
  <c r="BB430" i="1"/>
  <c r="BB426" i="1"/>
  <c r="BB425" i="1"/>
  <c r="BB422" i="1"/>
  <c r="BC420" i="1"/>
  <c r="BB418" i="1"/>
  <c r="BC416" i="1"/>
  <c r="BB414" i="1"/>
  <c r="BB411" i="1"/>
  <c r="BB410" i="1"/>
  <c r="BB407" i="1"/>
  <c r="BB406" i="1"/>
  <c r="BB402" i="1"/>
  <c r="BC400" i="1"/>
  <c r="BB398" i="1"/>
  <c r="BB395" i="1"/>
  <c r="BC392" i="1"/>
  <c r="BB390" i="1"/>
  <c r="BB387" i="1"/>
  <c r="BB385" i="1"/>
  <c r="BC384" i="1"/>
  <c r="BB381" i="1"/>
  <c r="BB379" i="1"/>
  <c r="BB377" i="1"/>
  <c r="BC376" i="1"/>
  <c r="BB374" i="1"/>
  <c r="BB371" i="1"/>
  <c r="BB369" i="1"/>
  <c r="BB367" i="1"/>
  <c r="BB365" i="1"/>
  <c r="BB363" i="1"/>
  <c r="BB361" i="1"/>
  <c r="BB359" i="1"/>
  <c r="BB357" i="1"/>
  <c r="BB355" i="1"/>
  <c r="BB353" i="1"/>
  <c r="BB351" i="1"/>
  <c r="BC348" i="1"/>
  <c r="BB347" i="1"/>
  <c r="BB345" i="1"/>
  <c r="BC342" i="1"/>
  <c r="BB340" i="1"/>
  <c r="BB338" i="1"/>
  <c r="BB335" i="1"/>
  <c r="BC334" i="1"/>
  <c r="BB332" i="1"/>
  <c r="BB329" i="1"/>
  <c r="BB326" i="1"/>
  <c r="BB324" i="1"/>
  <c r="BB322" i="1"/>
  <c r="BB320" i="1"/>
  <c r="BB319" i="1"/>
  <c r="BB316" i="1"/>
  <c r="BB314" i="1"/>
  <c r="BB311" i="1"/>
  <c r="BB309" i="1"/>
  <c r="BB307" i="1"/>
  <c r="BB304" i="1"/>
  <c r="BB303" i="1"/>
  <c r="BB300" i="1"/>
  <c r="BB299" i="1"/>
  <c r="BB297" i="1"/>
  <c r="BB295" i="1"/>
  <c r="BB293" i="1"/>
  <c r="BB291" i="1"/>
  <c r="BB289" i="1"/>
  <c r="BB286" i="1"/>
  <c r="BB285" i="1"/>
  <c r="BB282" i="1"/>
  <c r="BB280" i="1"/>
  <c r="BB277" i="1"/>
  <c r="BB275" i="1"/>
  <c r="BB272" i="1"/>
  <c r="BB270" i="1"/>
  <c r="BB267" i="1"/>
  <c r="BB265" i="1"/>
  <c r="BB263" i="1"/>
  <c r="BB261" i="1"/>
  <c r="BB259" i="1"/>
  <c r="BB257" i="1"/>
  <c r="BB254" i="1"/>
  <c r="BB252" i="1"/>
  <c r="BB250" i="1"/>
  <c r="BB248" i="1"/>
  <c r="BB245" i="1"/>
  <c r="BB244" i="1"/>
  <c r="BB242" i="1"/>
  <c r="BB236" i="1"/>
  <c r="BB233" i="1"/>
  <c r="BB232" i="1"/>
  <c r="BB230" i="1"/>
  <c r="BB227" i="1"/>
  <c r="BB224" i="1"/>
  <c r="BB222" i="1"/>
  <c r="BB220" i="1"/>
  <c r="BB218" i="1"/>
  <c r="BB13" i="1"/>
  <c r="BB9" i="1"/>
  <c r="BB506" i="1"/>
  <c r="BB502" i="1"/>
  <c r="CG367" i="1"/>
  <c r="CG366" i="1"/>
  <c r="CG295" i="1"/>
  <c r="CG291" i="1"/>
  <c r="CG270" i="1"/>
  <c r="CG194" i="1"/>
  <c r="CG137" i="1"/>
  <c r="CG87" i="1"/>
  <c r="CG56" i="1"/>
  <c r="BB505" i="1"/>
  <c r="BB501" i="1"/>
  <c r="CG257" i="1"/>
  <c r="CG127" i="1"/>
  <c r="CG21" i="1"/>
  <c r="CG392" i="1"/>
  <c r="CG384" i="1"/>
  <c r="CG358" i="1"/>
  <c r="CG352" i="1"/>
  <c r="CG315" i="1"/>
  <c r="CG398" i="1"/>
  <c r="CG391" i="1"/>
  <c r="CG341" i="1"/>
  <c r="CG184" i="1"/>
  <c r="CG102" i="1"/>
  <c r="CG42" i="1"/>
  <c r="CG31" i="1"/>
  <c r="CG410" i="1"/>
  <c r="CG347" i="1"/>
  <c r="CG296" i="1"/>
  <c r="CG242" i="1"/>
  <c r="CG211" i="1"/>
  <c r="CG49" i="1"/>
  <c r="CG396" i="1"/>
  <c r="CG393" i="1"/>
  <c r="CG365" i="1"/>
  <c r="CG362" i="1"/>
  <c r="CG350" i="1"/>
  <c r="CG302" i="1"/>
  <c r="CG250" i="1"/>
  <c r="CG29" i="1"/>
  <c r="CG345" i="1"/>
  <c r="CG335" i="1"/>
  <c r="CG314" i="1"/>
  <c r="CG292" i="1"/>
  <c r="CG281" i="1"/>
  <c r="CG262" i="1"/>
  <c r="CG258" i="1"/>
  <c r="CG246" i="1"/>
  <c r="CG244" i="1"/>
  <c r="CG214" i="1"/>
  <c r="CG203" i="1"/>
  <c r="CG174" i="1"/>
  <c r="H7" i="1"/>
  <c r="CG351" i="1"/>
  <c r="CG329" i="1"/>
  <c r="CG310" i="1"/>
  <c r="CG243" i="1"/>
  <c r="CG226" i="1"/>
  <c r="CG178" i="1"/>
  <c r="CG157" i="1"/>
  <c r="CG136" i="1"/>
  <c r="CG46" i="1"/>
  <c r="AX6" i="1"/>
  <c r="CG191" i="1"/>
  <c r="CG168" i="1"/>
  <c r="CG145" i="1"/>
  <c r="CG41" i="1"/>
  <c r="CG32" i="1"/>
  <c r="CG13" i="1"/>
  <c r="CG413" i="1"/>
  <c r="CG406" i="1"/>
  <c r="CG340" i="1"/>
  <c r="CG321" i="1"/>
  <c r="CG317" i="1"/>
  <c r="CG307" i="1"/>
  <c r="CG267" i="1"/>
  <c r="CG234" i="1"/>
  <c r="CG101" i="1"/>
  <c r="CG98" i="1"/>
  <c r="CG57" i="1"/>
  <c r="CG7" i="1"/>
  <c r="CG390" i="1"/>
  <c r="CG389" i="1"/>
  <c r="CG388" i="1"/>
  <c r="CG374" i="1"/>
  <c r="CG355" i="1"/>
  <c r="CG353" i="1"/>
  <c r="CG332" i="1"/>
  <c r="CG328" i="1"/>
  <c r="CG288" i="1"/>
  <c r="CG253" i="1"/>
  <c r="CG213" i="1"/>
  <c r="CG206" i="1"/>
  <c r="CG189" i="1"/>
  <c r="CG131" i="1"/>
  <c r="CG108" i="1"/>
  <c r="CG97" i="1"/>
  <c r="CG89" i="1"/>
  <c r="CG375" i="1"/>
  <c r="CG369" i="1"/>
  <c r="CG354" i="1"/>
  <c r="CG263" i="1"/>
  <c r="CG229" i="1"/>
  <c r="CG195" i="1"/>
  <c r="CG122" i="1"/>
  <c r="CG117" i="1"/>
  <c r="CG92" i="1"/>
  <c r="CG76" i="1"/>
  <c r="CG58" i="1"/>
  <c r="CG54" i="1"/>
  <c r="CG37" i="1"/>
  <c r="CG240" i="1"/>
  <c r="CG221" i="1"/>
  <c r="CG187" i="1"/>
  <c r="CG169" i="1"/>
  <c r="CG158" i="1"/>
  <c r="CG123" i="1"/>
  <c r="CG119" i="1"/>
  <c r="CG104" i="1"/>
  <c r="CG72" i="1"/>
  <c r="CG52" i="1"/>
  <c r="CG36" i="1"/>
  <c r="CG35" i="1"/>
  <c r="CG19" i="1"/>
  <c r="CG16" i="1"/>
  <c r="CG361" i="1"/>
  <c r="CG349" i="1"/>
  <c r="CG338" i="1"/>
  <c r="CG337" i="1"/>
  <c r="CG323" i="1"/>
  <c r="CG311" i="1"/>
  <c r="CG286" i="1"/>
  <c r="CG285" i="1"/>
  <c r="CG279" i="1"/>
  <c r="CG274" i="1"/>
  <c r="CG241" i="1"/>
  <c r="CG235" i="1"/>
  <c r="CG232" i="1"/>
  <c r="CG201" i="1"/>
  <c r="CG192" i="1"/>
  <c r="CG150" i="1"/>
  <c r="CG128" i="1"/>
  <c r="CG118" i="1"/>
  <c r="CG115" i="1"/>
  <c r="CG100" i="1"/>
  <c r="CG319" i="1"/>
  <c r="CG313" i="1"/>
  <c r="CG312" i="1"/>
  <c r="CG277" i="1"/>
  <c r="CG222" i="1"/>
  <c r="CG107" i="1"/>
  <c r="CG105" i="1"/>
  <c r="CG74" i="1"/>
  <c r="CG39" i="1"/>
  <c r="CG216" i="1"/>
  <c r="CG190" i="1"/>
  <c r="CG179" i="1"/>
  <c r="CG167" i="1"/>
  <c r="CG166" i="1"/>
  <c r="CG153" i="1"/>
  <c r="CG141" i="1"/>
  <c r="CG130" i="1"/>
  <c r="CG116" i="1"/>
  <c r="CG99" i="1"/>
  <c r="CG84" i="1"/>
  <c r="CG81" i="1"/>
  <c r="CG28" i="1"/>
  <c r="CG24" i="1"/>
  <c r="CG266" i="1"/>
  <c r="CG233" i="1"/>
  <c r="CG215" i="1"/>
  <c r="CG204" i="1"/>
  <c r="CG196" i="1"/>
  <c r="CG163" i="1"/>
  <c r="CG160" i="1"/>
  <c r="CG152" i="1"/>
  <c r="CG124" i="1"/>
  <c r="CG110" i="1"/>
  <c r="CG95" i="1"/>
  <c r="CG93" i="1"/>
  <c r="CG90" i="1"/>
  <c r="CG70" i="1"/>
  <c r="CG64" i="1"/>
  <c r="CG51" i="1"/>
  <c r="CG47" i="1"/>
  <c r="CG132" i="1"/>
  <c r="CG120" i="1"/>
  <c r="CG55" i="1"/>
  <c r="CG50" i="1"/>
  <c r="CG45" i="1"/>
  <c r="CG501" i="1"/>
  <c r="CG385" i="1"/>
  <c r="CG381" i="1"/>
  <c r="CG344" i="1"/>
  <c r="CG343" i="1"/>
  <c r="CG306" i="1"/>
  <c r="CG276" i="1"/>
  <c r="CG273" i="1"/>
  <c r="CG208" i="1"/>
  <c r="CG181" i="1"/>
  <c r="CG156" i="1"/>
  <c r="CG155" i="1"/>
  <c r="CG106" i="1"/>
  <c r="CG88" i="1"/>
  <c r="CG65" i="1"/>
  <c r="CG59" i="1"/>
  <c r="CG48" i="1"/>
  <c r="CG30" i="1"/>
  <c r="CG14" i="1"/>
  <c r="CG10" i="1"/>
  <c r="CG324" i="1"/>
  <c r="CG322" i="1"/>
  <c r="CG305" i="1"/>
  <c r="CG304" i="1"/>
  <c r="CG251" i="1"/>
  <c r="CG248" i="1"/>
  <c r="CG218" i="1"/>
  <c r="CG199" i="1"/>
  <c r="CG183" i="1"/>
  <c r="CG165" i="1"/>
  <c r="CG69" i="1"/>
  <c r="CG44" i="1"/>
  <c r="CG43" i="1"/>
  <c r="CG40" i="1"/>
  <c r="CG9" i="1"/>
  <c r="CG360" i="1"/>
  <c r="CG283" i="1"/>
  <c r="CG271" i="1"/>
  <c r="CG260" i="1"/>
  <c r="CG220" i="1"/>
  <c r="CG210" i="1"/>
  <c r="CG207" i="1"/>
  <c r="CG205" i="1"/>
  <c r="CG193" i="1"/>
  <c r="CG185" i="1"/>
  <c r="CG176" i="1"/>
  <c r="CG162" i="1"/>
  <c r="CG139" i="1"/>
  <c r="CG133" i="1"/>
  <c r="CG126" i="1"/>
  <c r="CG109" i="1"/>
  <c r="CG96" i="1"/>
  <c r="CG80" i="1"/>
  <c r="CG79" i="1"/>
  <c r="CG71" i="1"/>
  <c r="CG33" i="1"/>
  <c r="CG18" i="1"/>
  <c r="CG17" i="1"/>
  <c r="CG334" i="1"/>
  <c r="CG326" i="1"/>
  <c r="CG303" i="1"/>
  <c r="CG289" i="1"/>
  <c r="CG284" i="1"/>
  <c r="CG268" i="1"/>
  <c r="CG252" i="1"/>
  <c r="CG230" i="1"/>
  <c r="CG225" i="1"/>
  <c r="CG223" i="1"/>
  <c r="CG198" i="1"/>
  <c r="CG180" i="1"/>
  <c r="CG177" i="1"/>
  <c r="CG175" i="1"/>
  <c r="CG154" i="1"/>
  <c r="CG151" i="1"/>
  <c r="CG144" i="1"/>
  <c r="CG142" i="1"/>
  <c r="CG112" i="1"/>
  <c r="CG75" i="1"/>
  <c r="CG68" i="1"/>
  <c r="CG26" i="1"/>
  <c r="CF459" i="1"/>
  <c r="CG459" i="1"/>
  <c r="CF445" i="1"/>
  <c r="CG445" i="1"/>
  <c r="CF474" i="1"/>
  <c r="CG474" i="1"/>
  <c r="CF448" i="1"/>
  <c r="CG448" i="1"/>
  <c r="CF464" i="1"/>
  <c r="CG464" i="1"/>
  <c r="CF461" i="1"/>
  <c r="CG461" i="1"/>
  <c r="CF454" i="1"/>
  <c r="CG454" i="1"/>
  <c r="CF449" i="1"/>
  <c r="CG449" i="1"/>
  <c r="CF434" i="1"/>
  <c r="CG434" i="1"/>
  <c r="CF395" i="1"/>
  <c r="CG395" i="1"/>
  <c r="CF379" i="1"/>
  <c r="CG379" i="1"/>
  <c r="CF363" i="1"/>
  <c r="CG363" i="1"/>
  <c r="CF348" i="1"/>
  <c r="CG348" i="1"/>
  <c r="CF346" i="1"/>
  <c r="CG346" i="1"/>
  <c r="CF336" i="1"/>
  <c r="CG336" i="1"/>
  <c r="CG333" i="1"/>
  <c r="CF331" i="1"/>
  <c r="CG331" i="1"/>
  <c r="CG327" i="1"/>
  <c r="CG318" i="1"/>
  <c r="CF316" i="1"/>
  <c r="CG316" i="1"/>
  <c r="CG309" i="1"/>
  <c r="CF308" i="1"/>
  <c r="CG308" i="1"/>
  <c r="CF298" i="1"/>
  <c r="CG298" i="1"/>
  <c r="CF297" i="1"/>
  <c r="CG297" i="1"/>
  <c r="CF293" i="1"/>
  <c r="CG293" i="1"/>
  <c r="CF282" i="1"/>
  <c r="CG282" i="1"/>
  <c r="CF280" i="1"/>
  <c r="CG280" i="1"/>
  <c r="CG275" i="1"/>
  <c r="CG272" i="1"/>
  <c r="CG256" i="1"/>
  <c r="CG254" i="1"/>
  <c r="CG239" i="1"/>
  <c r="CF238" i="1"/>
  <c r="CG238" i="1"/>
  <c r="CF217" i="1"/>
  <c r="CG217" i="1"/>
  <c r="CG212" i="1"/>
  <c r="CG209" i="1"/>
  <c r="CG200" i="1"/>
  <c r="CF197" i="1"/>
  <c r="CG197" i="1"/>
  <c r="CF186" i="1"/>
  <c r="CG186" i="1"/>
  <c r="CG173" i="1"/>
  <c r="CF164" i="1"/>
  <c r="CG164" i="1"/>
  <c r="CF161" i="1"/>
  <c r="CG161" i="1"/>
  <c r="CF159" i="1"/>
  <c r="CG159" i="1"/>
  <c r="CG147" i="1"/>
  <c r="CG138" i="1"/>
  <c r="CF135" i="1"/>
  <c r="CG135" i="1"/>
  <c r="CF134" i="1"/>
  <c r="CG134" i="1"/>
  <c r="CG129" i="1"/>
  <c r="CF121" i="1"/>
  <c r="CG121" i="1"/>
  <c r="CF111" i="1"/>
  <c r="CG111" i="1"/>
  <c r="CG86" i="1"/>
  <c r="CF85" i="1"/>
  <c r="CG85" i="1"/>
  <c r="CF83" i="1"/>
  <c r="CG83" i="1"/>
  <c r="CF82" i="1"/>
  <c r="CG82" i="1"/>
  <c r="CF67" i="1"/>
  <c r="CG67" i="1"/>
  <c r="CF61" i="1"/>
  <c r="CG61" i="1"/>
  <c r="CG60" i="1"/>
  <c r="CF38" i="1"/>
  <c r="CG38" i="1"/>
  <c r="CF34" i="1"/>
  <c r="CG34" i="1"/>
  <c r="CF25" i="1"/>
  <c r="CG25" i="1"/>
  <c r="CF20" i="1"/>
  <c r="CG20" i="1"/>
  <c r="CF489" i="1"/>
  <c r="CF290" i="1"/>
  <c r="CF225" i="1"/>
  <c r="CF144" i="1"/>
  <c r="CF126" i="1"/>
  <c r="CE11" i="1"/>
  <c r="CF11" i="1"/>
  <c r="CE498" i="1"/>
  <c r="CF498" i="1"/>
  <c r="CE495" i="1"/>
  <c r="CF495" i="1"/>
  <c r="CE492" i="1"/>
  <c r="CF492" i="1"/>
  <c r="CE486" i="1"/>
  <c r="CF486" i="1"/>
  <c r="CE483" i="1"/>
  <c r="CF483" i="1"/>
  <c r="CE481" i="1"/>
  <c r="CF481" i="1"/>
  <c r="CE478" i="1"/>
  <c r="CF478" i="1"/>
  <c r="CE475" i="1"/>
  <c r="CF475" i="1"/>
  <c r="CE473" i="1"/>
  <c r="CF473" i="1"/>
  <c r="CE472" i="1"/>
  <c r="CF472" i="1"/>
  <c r="CE468" i="1"/>
  <c r="CF468" i="1"/>
  <c r="CE14" i="1"/>
  <c r="CF14" i="1"/>
  <c r="CE508" i="1"/>
  <c r="CF508" i="1"/>
  <c r="CE504" i="1"/>
  <c r="CF504" i="1"/>
  <c r="CE13" i="1"/>
  <c r="CF13" i="1"/>
  <c r="CE9" i="1"/>
  <c r="CF9" i="1"/>
  <c r="CE507" i="1"/>
  <c r="CF507" i="1"/>
  <c r="CE503" i="1"/>
  <c r="CF503" i="1"/>
  <c r="CE15" i="1"/>
  <c r="CF15" i="1"/>
  <c r="CE499" i="1"/>
  <c r="CF499" i="1"/>
  <c r="CE496" i="1"/>
  <c r="CF496" i="1"/>
  <c r="CE491" i="1"/>
  <c r="CF491" i="1"/>
  <c r="CE488" i="1"/>
  <c r="CF488" i="1"/>
  <c r="CE485" i="1"/>
  <c r="CF485" i="1"/>
  <c r="CE482" i="1"/>
  <c r="CF482" i="1"/>
  <c r="CE479" i="1"/>
  <c r="CF479" i="1"/>
  <c r="CE476" i="1"/>
  <c r="CF476" i="1"/>
  <c r="CE471" i="1"/>
  <c r="CF471" i="1"/>
  <c r="CE470" i="1"/>
  <c r="CF470" i="1"/>
  <c r="CE469" i="1"/>
  <c r="CF469" i="1"/>
  <c r="CE10" i="1"/>
  <c r="CF10" i="1"/>
  <c r="CE12" i="1"/>
  <c r="CF12" i="1"/>
  <c r="CE8" i="1"/>
  <c r="CF8" i="1"/>
  <c r="CE506" i="1"/>
  <c r="CF506" i="1"/>
  <c r="CE502" i="1"/>
  <c r="CF502" i="1"/>
  <c r="CE500" i="1"/>
  <c r="CF500" i="1"/>
  <c r="CE497" i="1"/>
  <c r="CF497" i="1"/>
  <c r="CE494" i="1"/>
  <c r="CF494" i="1"/>
  <c r="CE493" i="1"/>
  <c r="CF493" i="1"/>
  <c r="CE490" i="1"/>
  <c r="CF490" i="1"/>
  <c r="CE487" i="1"/>
  <c r="CF487" i="1"/>
  <c r="CE484" i="1"/>
  <c r="CF484" i="1"/>
  <c r="CE480" i="1"/>
  <c r="CF480" i="1"/>
  <c r="CE477" i="1"/>
  <c r="CF477" i="1"/>
  <c r="CE467" i="1"/>
  <c r="CF467" i="1"/>
  <c r="CE466" i="1"/>
  <c r="CF466" i="1"/>
  <c r="CE465" i="1"/>
  <c r="CF465" i="1"/>
  <c r="CE463" i="1"/>
  <c r="CF463" i="1"/>
  <c r="CE462" i="1"/>
  <c r="CF462" i="1"/>
  <c r="CE460" i="1"/>
  <c r="CF460" i="1"/>
  <c r="CE458" i="1"/>
  <c r="CF458" i="1"/>
  <c r="CE457" i="1"/>
  <c r="CF457" i="1"/>
  <c r="CE456" i="1"/>
  <c r="CF456" i="1"/>
  <c r="CE455" i="1"/>
  <c r="CF455" i="1"/>
  <c r="CE453" i="1"/>
  <c r="CF453" i="1"/>
  <c r="CE452" i="1"/>
  <c r="CF452" i="1"/>
  <c r="CE451" i="1"/>
  <c r="CF451" i="1"/>
  <c r="CE450" i="1"/>
  <c r="CF450" i="1"/>
  <c r="CE447" i="1"/>
  <c r="CF447" i="1"/>
  <c r="CE446" i="1"/>
  <c r="CF446" i="1"/>
  <c r="CE444" i="1"/>
  <c r="CF444" i="1"/>
  <c r="CE443" i="1"/>
  <c r="CF443" i="1"/>
  <c r="CE442" i="1"/>
  <c r="CF442" i="1"/>
  <c r="CE441" i="1"/>
  <c r="CF441" i="1"/>
  <c r="CE440" i="1"/>
  <c r="CF440" i="1"/>
  <c r="CE439" i="1"/>
  <c r="CF439" i="1"/>
  <c r="CE438" i="1"/>
  <c r="CF438" i="1"/>
  <c r="CE437" i="1"/>
  <c r="CF437" i="1"/>
  <c r="CE436" i="1"/>
  <c r="CF436" i="1"/>
  <c r="CE435" i="1"/>
  <c r="CF435" i="1"/>
  <c r="CE433" i="1"/>
  <c r="CF433" i="1"/>
  <c r="CE432" i="1"/>
  <c r="CF432" i="1"/>
  <c r="CE431" i="1"/>
  <c r="CF431" i="1"/>
  <c r="CE430" i="1"/>
  <c r="CF430" i="1"/>
  <c r="CE429" i="1"/>
  <c r="CF429" i="1"/>
  <c r="CE428" i="1"/>
  <c r="CF428" i="1"/>
  <c r="CE427" i="1"/>
  <c r="CF427" i="1"/>
  <c r="CE426" i="1"/>
  <c r="CF426" i="1"/>
  <c r="CE425" i="1"/>
  <c r="CF425" i="1"/>
  <c r="CE424" i="1"/>
  <c r="CF424" i="1"/>
  <c r="CE423" i="1"/>
  <c r="CF423" i="1"/>
  <c r="CE422" i="1"/>
  <c r="CF422" i="1"/>
  <c r="CE421" i="1"/>
  <c r="CF421" i="1"/>
  <c r="CE420" i="1"/>
  <c r="CF420" i="1"/>
  <c r="CE419" i="1"/>
  <c r="CF419" i="1"/>
  <c r="CE418" i="1"/>
  <c r="CF418" i="1"/>
  <c r="CE417" i="1"/>
  <c r="CF417" i="1"/>
  <c r="CE416" i="1"/>
  <c r="CF416" i="1"/>
  <c r="CE415" i="1"/>
  <c r="CF415" i="1"/>
  <c r="CE414" i="1"/>
  <c r="CF414" i="1"/>
  <c r="CE413" i="1"/>
  <c r="CF413" i="1"/>
  <c r="CE412" i="1"/>
  <c r="CF412" i="1"/>
  <c r="CE411" i="1"/>
  <c r="CF411" i="1"/>
  <c r="CE410" i="1"/>
  <c r="CF410" i="1"/>
  <c r="CE409" i="1"/>
  <c r="CF409" i="1"/>
  <c r="CE408" i="1"/>
  <c r="CF408" i="1"/>
  <c r="CE407" i="1"/>
  <c r="CF407" i="1"/>
  <c r="CE406" i="1"/>
  <c r="CF406" i="1"/>
  <c r="CE405" i="1"/>
  <c r="CF405" i="1"/>
  <c r="CE404" i="1"/>
  <c r="CF404" i="1"/>
  <c r="CE403" i="1"/>
  <c r="CF403" i="1"/>
  <c r="CE402" i="1"/>
  <c r="CF402" i="1"/>
  <c r="CE401" i="1"/>
  <c r="CF401" i="1"/>
  <c r="CE400" i="1"/>
  <c r="CF400" i="1"/>
  <c r="CE399" i="1"/>
  <c r="CF399" i="1"/>
  <c r="CE398" i="1"/>
  <c r="CF398" i="1"/>
  <c r="CE397" i="1"/>
  <c r="CF397" i="1"/>
  <c r="CE396" i="1"/>
  <c r="CF396" i="1"/>
  <c r="CE394" i="1"/>
  <c r="CF394" i="1"/>
  <c r="CE393" i="1"/>
  <c r="CF393" i="1"/>
  <c r="CE392" i="1"/>
  <c r="CF392" i="1"/>
  <c r="CE391" i="1"/>
  <c r="CF391" i="1"/>
  <c r="CE390" i="1"/>
  <c r="CF390" i="1"/>
  <c r="CE389" i="1"/>
  <c r="CF389" i="1"/>
  <c r="CE388" i="1"/>
  <c r="CF388" i="1"/>
  <c r="CE387" i="1"/>
  <c r="CF387" i="1"/>
  <c r="CE386" i="1"/>
  <c r="CF386" i="1"/>
  <c r="CE385" i="1"/>
  <c r="CF385" i="1"/>
  <c r="CE384" i="1"/>
  <c r="CF384" i="1"/>
  <c r="CE383" i="1"/>
  <c r="CF383" i="1"/>
  <c r="CE382" i="1"/>
  <c r="CF382" i="1"/>
  <c r="CE381" i="1"/>
  <c r="CF381" i="1"/>
  <c r="CE380" i="1"/>
  <c r="CF380" i="1"/>
  <c r="CE378" i="1"/>
  <c r="CF378" i="1"/>
  <c r="CE377" i="1"/>
  <c r="CF377" i="1"/>
  <c r="CE376" i="1"/>
  <c r="CF376" i="1"/>
  <c r="CE375" i="1"/>
  <c r="CF375" i="1"/>
  <c r="CE374" i="1"/>
  <c r="CF374" i="1"/>
  <c r="CE373" i="1"/>
  <c r="CF373" i="1"/>
  <c r="CE372" i="1"/>
  <c r="CF372" i="1"/>
  <c r="CE371" i="1"/>
  <c r="CF371" i="1"/>
  <c r="CE370" i="1"/>
  <c r="CF370" i="1"/>
  <c r="CE369" i="1"/>
  <c r="CF369" i="1"/>
  <c r="CE368" i="1"/>
  <c r="CF368" i="1"/>
  <c r="CE367" i="1"/>
  <c r="CF367" i="1"/>
  <c r="CE366" i="1"/>
  <c r="CF366" i="1"/>
  <c r="CE365" i="1"/>
  <c r="CF365" i="1"/>
  <c r="CE364" i="1"/>
  <c r="CF364" i="1"/>
  <c r="CE362" i="1"/>
  <c r="CF362" i="1"/>
  <c r="CE361" i="1"/>
  <c r="CF361" i="1"/>
  <c r="CE360" i="1"/>
  <c r="CF360" i="1"/>
  <c r="CE359" i="1"/>
  <c r="CF359" i="1"/>
  <c r="CE358" i="1"/>
  <c r="CF358" i="1"/>
  <c r="CE357" i="1"/>
  <c r="CF357" i="1"/>
  <c r="CE356" i="1"/>
  <c r="CF356" i="1"/>
  <c r="CE355" i="1"/>
  <c r="CF355" i="1"/>
  <c r="CE354" i="1"/>
  <c r="CF354" i="1"/>
  <c r="CE353" i="1"/>
  <c r="CF353" i="1"/>
  <c r="CE352" i="1"/>
  <c r="CF352" i="1"/>
  <c r="CE351" i="1"/>
  <c r="CF351" i="1"/>
  <c r="CE350" i="1"/>
  <c r="CF350" i="1"/>
  <c r="CE349" i="1"/>
  <c r="CF349" i="1"/>
  <c r="CE347" i="1"/>
  <c r="CF347" i="1"/>
  <c r="CE345" i="1"/>
  <c r="CF345" i="1"/>
  <c r="CE344" i="1"/>
  <c r="CF344" i="1"/>
  <c r="CF343" i="1"/>
  <c r="CE342" i="1"/>
  <c r="CF342" i="1"/>
  <c r="CE341" i="1"/>
  <c r="CF341" i="1"/>
  <c r="CE340" i="1"/>
  <c r="CF340" i="1"/>
  <c r="CE339" i="1"/>
  <c r="CF339" i="1"/>
  <c r="CE338" i="1"/>
  <c r="CF338" i="1"/>
  <c r="CE337" i="1"/>
  <c r="CF337" i="1"/>
  <c r="CE335" i="1"/>
  <c r="CF335" i="1"/>
  <c r="CE334" i="1"/>
  <c r="CF334" i="1"/>
  <c r="CE333" i="1"/>
  <c r="CF333" i="1"/>
  <c r="CE332" i="1"/>
  <c r="CF332" i="1"/>
  <c r="CE330" i="1"/>
  <c r="CF330" i="1"/>
  <c r="CE329" i="1"/>
  <c r="CF329" i="1"/>
  <c r="CE328" i="1"/>
  <c r="CF328" i="1"/>
  <c r="CE327" i="1"/>
  <c r="CF327" i="1"/>
  <c r="CE326" i="1"/>
  <c r="CF326" i="1"/>
  <c r="CE325" i="1"/>
  <c r="CF325" i="1"/>
  <c r="CE324" i="1"/>
  <c r="CF324" i="1"/>
  <c r="CE323" i="1"/>
  <c r="CF323" i="1"/>
  <c r="CE322" i="1"/>
  <c r="CF322" i="1"/>
  <c r="CE321" i="1"/>
  <c r="CF321" i="1"/>
  <c r="CE320" i="1"/>
  <c r="CF320" i="1"/>
  <c r="CE319" i="1"/>
  <c r="CF319" i="1"/>
  <c r="CE318" i="1"/>
  <c r="CF318" i="1"/>
  <c r="CE317" i="1"/>
  <c r="CF317" i="1"/>
  <c r="CE315" i="1"/>
  <c r="CF315" i="1"/>
  <c r="CE314" i="1"/>
  <c r="CF314" i="1"/>
  <c r="CE313" i="1"/>
  <c r="CF313" i="1"/>
  <c r="CE312" i="1"/>
  <c r="CF312" i="1"/>
  <c r="CE311" i="1"/>
  <c r="CF311" i="1"/>
  <c r="CE310" i="1"/>
  <c r="CF310" i="1"/>
  <c r="CE309" i="1"/>
  <c r="CF309" i="1"/>
  <c r="CE307" i="1"/>
  <c r="CF307" i="1"/>
  <c r="CE306" i="1"/>
  <c r="CF306" i="1"/>
  <c r="CE305" i="1"/>
  <c r="CF305" i="1"/>
  <c r="CE304" i="1"/>
  <c r="CF304" i="1"/>
  <c r="CE303" i="1"/>
  <c r="CF303" i="1"/>
  <c r="CE302" i="1"/>
  <c r="CF302" i="1"/>
  <c r="CE301" i="1"/>
  <c r="CF301" i="1"/>
  <c r="CE300" i="1"/>
  <c r="CF300" i="1"/>
  <c r="CE299" i="1"/>
  <c r="CF299" i="1"/>
  <c r="CE296" i="1"/>
  <c r="CF296" i="1"/>
  <c r="CE295" i="1"/>
  <c r="CF295" i="1"/>
  <c r="CE294" i="1"/>
  <c r="CF294" i="1"/>
  <c r="CE292" i="1"/>
  <c r="CF292" i="1"/>
  <c r="CE291" i="1"/>
  <c r="CF291" i="1"/>
  <c r="CE289" i="1"/>
  <c r="CF289" i="1"/>
  <c r="CE288" i="1"/>
  <c r="CF288" i="1"/>
  <c r="CE287" i="1"/>
  <c r="CF287" i="1"/>
  <c r="CE286" i="1"/>
  <c r="CF286" i="1"/>
  <c r="CE285" i="1"/>
  <c r="CF285" i="1"/>
  <c r="CE284" i="1"/>
  <c r="CF284" i="1"/>
  <c r="CE283" i="1"/>
  <c r="CF283" i="1"/>
  <c r="CE281" i="1"/>
  <c r="CF281" i="1"/>
  <c r="CE279" i="1"/>
  <c r="CF279" i="1"/>
  <c r="CE278" i="1"/>
  <c r="CF278" i="1"/>
  <c r="CE277" i="1"/>
  <c r="CF277" i="1"/>
  <c r="CE276" i="1"/>
  <c r="CF276" i="1"/>
  <c r="CE275" i="1"/>
  <c r="CF275" i="1"/>
  <c r="CE274" i="1"/>
  <c r="CF274" i="1"/>
  <c r="CE273" i="1"/>
  <c r="CF273" i="1"/>
  <c r="CE272" i="1"/>
  <c r="CF272" i="1"/>
  <c r="CE271" i="1"/>
  <c r="CF271" i="1"/>
  <c r="CE270" i="1"/>
  <c r="CF270" i="1"/>
  <c r="CE269" i="1"/>
  <c r="CF269" i="1"/>
  <c r="CE268" i="1"/>
  <c r="CF268" i="1"/>
  <c r="CE267" i="1"/>
  <c r="CF267" i="1"/>
  <c r="CE266" i="1"/>
  <c r="CF266" i="1"/>
  <c r="CE265" i="1"/>
  <c r="CF265" i="1"/>
  <c r="CE264" i="1"/>
  <c r="CF264" i="1"/>
  <c r="CE263" i="1"/>
  <c r="CF263" i="1"/>
  <c r="CE262" i="1"/>
  <c r="CF262" i="1"/>
  <c r="CE261" i="1"/>
  <c r="CF261" i="1"/>
  <c r="CE260" i="1"/>
  <c r="CF260" i="1"/>
  <c r="CE259" i="1"/>
  <c r="CF259" i="1"/>
  <c r="CE258" i="1"/>
  <c r="CF258" i="1"/>
  <c r="CE257" i="1"/>
  <c r="CF257" i="1"/>
  <c r="CE256" i="1"/>
  <c r="CF256" i="1"/>
  <c r="CE255" i="1"/>
  <c r="CF255" i="1"/>
  <c r="CE254" i="1"/>
  <c r="CF254" i="1"/>
  <c r="CE253" i="1"/>
  <c r="CF253" i="1"/>
  <c r="CE252" i="1"/>
  <c r="CF252" i="1"/>
  <c r="CE251" i="1"/>
  <c r="CF251" i="1"/>
  <c r="CE250" i="1"/>
  <c r="CF250" i="1"/>
  <c r="CE249" i="1"/>
  <c r="CF249" i="1"/>
  <c r="CE248" i="1"/>
  <c r="CF248" i="1"/>
  <c r="CE247" i="1"/>
  <c r="CF247" i="1"/>
  <c r="CE246" i="1"/>
  <c r="CF246" i="1"/>
  <c r="CE245" i="1"/>
  <c r="CF245" i="1"/>
  <c r="CE244" i="1"/>
  <c r="CF244" i="1"/>
  <c r="CE243" i="1"/>
  <c r="CF243" i="1"/>
  <c r="CE242" i="1"/>
  <c r="CF242" i="1"/>
  <c r="CE241" i="1"/>
  <c r="CF241" i="1"/>
  <c r="CE240" i="1"/>
  <c r="CF240" i="1"/>
  <c r="CE239" i="1"/>
  <c r="CF239" i="1"/>
  <c r="CE237" i="1"/>
  <c r="CF237" i="1"/>
  <c r="CE236" i="1"/>
  <c r="CF236" i="1"/>
  <c r="CE235" i="1"/>
  <c r="CF235" i="1"/>
  <c r="CE234" i="1"/>
  <c r="CF234" i="1"/>
  <c r="CE233" i="1"/>
  <c r="CF233" i="1"/>
  <c r="CE232" i="1"/>
  <c r="CF232" i="1"/>
  <c r="CE231" i="1"/>
  <c r="CF231" i="1"/>
  <c r="CE230" i="1"/>
  <c r="CF230" i="1"/>
  <c r="CE229" i="1"/>
  <c r="CF229" i="1"/>
  <c r="CE228" i="1"/>
  <c r="CF228" i="1"/>
  <c r="CE227" i="1"/>
  <c r="CF227" i="1"/>
  <c r="CE226" i="1"/>
  <c r="CF226" i="1"/>
  <c r="CE224" i="1"/>
  <c r="CF224" i="1"/>
  <c r="CE223" i="1"/>
  <c r="CF223" i="1"/>
  <c r="CE222" i="1"/>
  <c r="CF222" i="1"/>
  <c r="CE221" i="1"/>
  <c r="CF221" i="1"/>
  <c r="CE220" i="1"/>
  <c r="CF220" i="1"/>
  <c r="CE219" i="1"/>
  <c r="CF219" i="1"/>
  <c r="CE218" i="1"/>
  <c r="CF218" i="1"/>
  <c r="CE216" i="1"/>
  <c r="CF216" i="1"/>
  <c r="CE215" i="1"/>
  <c r="CF215" i="1"/>
  <c r="CE214" i="1"/>
  <c r="CF214" i="1"/>
  <c r="CE213" i="1"/>
  <c r="CF213" i="1"/>
  <c r="CE212" i="1"/>
  <c r="CF212" i="1"/>
  <c r="CE211" i="1"/>
  <c r="CF211" i="1"/>
  <c r="CE210" i="1"/>
  <c r="CF210" i="1"/>
  <c r="CE209" i="1"/>
  <c r="CF209" i="1"/>
  <c r="CE208" i="1"/>
  <c r="CF208" i="1"/>
  <c r="CE207" i="1"/>
  <c r="CF207" i="1"/>
  <c r="CE206" i="1"/>
  <c r="CF206" i="1"/>
  <c r="CE205" i="1"/>
  <c r="CF205" i="1"/>
  <c r="CE204" i="1"/>
  <c r="CF204" i="1"/>
  <c r="CE203" i="1"/>
  <c r="CF203" i="1"/>
  <c r="CE202" i="1"/>
  <c r="CF202" i="1"/>
  <c r="CE201" i="1"/>
  <c r="CF201" i="1"/>
  <c r="CE200" i="1"/>
  <c r="CF200" i="1"/>
  <c r="CE199" i="1"/>
  <c r="CF199" i="1"/>
  <c r="CE198" i="1"/>
  <c r="CF198" i="1"/>
  <c r="CE196" i="1"/>
  <c r="CF196" i="1"/>
  <c r="CE195" i="1"/>
  <c r="CF195" i="1"/>
  <c r="CE194" i="1"/>
  <c r="CF194" i="1"/>
  <c r="CE193" i="1"/>
  <c r="CF193" i="1"/>
  <c r="CE192" i="1"/>
  <c r="CF192" i="1"/>
  <c r="CE191" i="1"/>
  <c r="CF191" i="1"/>
  <c r="CF190" i="1"/>
  <c r="CE189" i="1"/>
  <c r="CF189" i="1"/>
  <c r="CE188" i="1"/>
  <c r="CF188" i="1"/>
  <c r="CE187" i="1"/>
  <c r="CF187" i="1"/>
  <c r="CE185" i="1"/>
  <c r="CF185" i="1"/>
  <c r="CE184" i="1"/>
  <c r="CF184" i="1"/>
  <c r="CE183" i="1"/>
  <c r="CF183" i="1"/>
  <c r="CE182" i="1"/>
  <c r="CF182" i="1"/>
  <c r="CE181" i="1"/>
  <c r="CF181" i="1"/>
  <c r="CE180" i="1"/>
  <c r="CF180" i="1"/>
  <c r="CE179" i="1"/>
  <c r="CF179" i="1"/>
  <c r="CE178" i="1"/>
  <c r="CF178" i="1"/>
  <c r="CE177" i="1"/>
  <c r="CF177" i="1"/>
  <c r="CE176" i="1"/>
  <c r="CF176" i="1"/>
  <c r="CE175" i="1"/>
  <c r="CF175" i="1"/>
  <c r="CE174" i="1"/>
  <c r="CF174" i="1"/>
  <c r="CE173" i="1"/>
  <c r="CF173" i="1"/>
  <c r="CE172" i="1"/>
  <c r="CF172" i="1"/>
  <c r="CE171" i="1"/>
  <c r="CF171" i="1"/>
  <c r="CE170" i="1"/>
  <c r="CF170" i="1"/>
  <c r="CE169" i="1"/>
  <c r="CF169" i="1"/>
  <c r="CE168" i="1"/>
  <c r="CF168" i="1"/>
  <c r="CE167" i="1"/>
  <c r="CF167" i="1"/>
  <c r="CE166" i="1"/>
  <c r="CF166" i="1"/>
  <c r="CE165" i="1"/>
  <c r="CF165" i="1"/>
  <c r="CE163" i="1"/>
  <c r="CF163" i="1"/>
  <c r="CE162" i="1"/>
  <c r="CF162" i="1"/>
  <c r="CF160" i="1"/>
  <c r="CE158" i="1"/>
  <c r="CF158" i="1"/>
  <c r="CE157" i="1"/>
  <c r="CF157" i="1"/>
  <c r="CE156" i="1"/>
  <c r="CF156" i="1"/>
  <c r="CE155" i="1"/>
  <c r="CF155" i="1"/>
  <c r="CE154" i="1"/>
  <c r="CF154" i="1"/>
  <c r="CE153" i="1"/>
  <c r="CF153" i="1"/>
  <c r="CE152" i="1"/>
  <c r="CF152" i="1"/>
  <c r="CE151" i="1"/>
  <c r="CF151" i="1"/>
  <c r="CE150" i="1"/>
  <c r="CF150" i="1"/>
  <c r="CE149" i="1"/>
  <c r="CF149" i="1"/>
  <c r="CE148" i="1"/>
  <c r="CF148" i="1"/>
  <c r="CE147" i="1"/>
  <c r="CF147" i="1"/>
  <c r="CE146" i="1"/>
  <c r="CF146" i="1"/>
  <c r="CE145" i="1"/>
  <c r="CF145" i="1"/>
  <c r="CE143" i="1"/>
  <c r="CF143" i="1"/>
  <c r="CE142" i="1"/>
  <c r="CF142" i="1"/>
  <c r="CE141" i="1"/>
  <c r="CF141" i="1"/>
  <c r="CE140" i="1"/>
  <c r="CF140" i="1"/>
  <c r="CE139" i="1"/>
  <c r="CF139" i="1"/>
  <c r="CE138" i="1"/>
  <c r="CF138" i="1"/>
  <c r="CE137" i="1"/>
  <c r="CF137" i="1"/>
  <c r="CE136" i="1"/>
  <c r="CF136" i="1"/>
  <c r="CE133" i="1"/>
  <c r="CF133" i="1"/>
  <c r="CE132" i="1"/>
  <c r="CF132" i="1"/>
  <c r="CE131" i="1"/>
  <c r="CF131" i="1"/>
  <c r="CE130" i="1"/>
  <c r="CF130" i="1"/>
  <c r="CE129" i="1"/>
  <c r="CF129" i="1"/>
  <c r="CE128" i="1"/>
  <c r="CF128" i="1"/>
  <c r="CE127" i="1"/>
  <c r="CF127" i="1"/>
  <c r="CE125" i="1"/>
  <c r="CF125" i="1"/>
  <c r="CE124" i="1"/>
  <c r="CF124" i="1"/>
  <c r="CE123" i="1"/>
  <c r="CF123" i="1"/>
  <c r="CE122" i="1"/>
  <c r="CF122" i="1"/>
  <c r="CE120" i="1"/>
  <c r="CF120" i="1"/>
  <c r="CE119" i="1"/>
  <c r="CF119" i="1"/>
  <c r="CE118" i="1"/>
  <c r="CF118" i="1"/>
  <c r="CE117" i="1"/>
  <c r="CF117" i="1"/>
  <c r="CE116" i="1"/>
  <c r="CF116" i="1"/>
  <c r="CE115" i="1"/>
  <c r="CF115" i="1"/>
  <c r="CE114" i="1"/>
  <c r="CF114" i="1"/>
  <c r="CE113" i="1"/>
  <c r="CF113" i="1"/>
  <c r="CE112" i="1"/>
  <c r="CF112" i="1"/>
  <c r="CE110" i="1"/>
  <c r="CF110" i="1"/>
  <c r="CE109" i="1"/>
  <c r="CF109" i="1"/>
  <c r="CE108" i="1"/>
  <c r="CF108" i="1"/>
  <c r="CE107" i="1"/>
  <c r="CF107" i="1"/>
  <c r="CE106" i="1"/>
  <c r="CF106" i="1"/>
  <c r="CE105" i="1"/>
  <c r="CF105" i="1"/>
  <c r="CE104" i="1"/>
  <c r="CF104" i="1"/>
  <c r="CE103" i="1"/>
  <c r="CF103" i="1"/>
  <c r="CE102" i="1"/>
  <c r="CF102" i="1"/>
  <c r="CE101" i="1"/>
  <c r="CF101" i="1"/>
  <c r="CE100" i="1"/>
  <c r="CF100" i="1"/>
  <c r="CE99" i="1"/>
  <c r="CF99" i="1"/>
  <c r="CE98" i="1"/>
  <c r="CF98" i="1"/>
  <c r="CE97" i="1"/>
  <c r="CF97" i="1"/>
  <c r="CE96" i="1"/>
  <c r="CF96" i="1"/>
  <c r="CE95" i="1"/>
  <c r="CF95" i="1"/>
  <c r="CE94" i="1"/>
  <c r="CF94" i="1"/>
  <c r="CE93" i="1"/>
  <c r="CF93" i="1"/>
  <c r="CE92" i="1"/>
  <c r="CF92" i="1"/>
  <c r="CE91" i="1"/>
  <c r="CF91" i="1"/>
  <c r="CE90" i="1"/>
  <c r="CF90" i="1"/>
  <c r="CE89" i="1"/>
  <c r="CF89" i="1"/>
  <c r="CE88" i="1"/>
  <c r="CF88" i="1"/>
  <c r="CE87" i="1"/>
  <c r="CF87" i="1"/>
  <c r="CE86" i="1"/>
  <c r="CF86" i="1"/>
  <c r="CE84" i="1"/>
  <c r="CF84" i="1"/>
  <c r="CE81" i="1"/>
  <c r="CF81" i="1"/>
  <c r="CE80" i="1"/>
  <c r="CF80" i="1"/>
  <c r="CE79" i="1"/>
  <c r="CF79" i="1"/>
  <c r="CE78" i="1"/>
  <c r="CF78" i="1"/>
  <c r="CE77" i="1"/>
  <c r="CF77" i="1"/>
  <c r="CE76" i="1"/>
  <c r="CF76" i="1"/>
  <c r="CE75" i="1"/>
  <c r="CF75" i="1"/>
  <c r="CE74" i="1"/>
  <c r="CF74" i="1"/>
  <c r="CE73" i="1"/>
  <c r="CF73" i="1"/>
  <c r="CE72" i="1"/>
  <c r="CF72" i="1"/>
  <c r="CE71" i="1"/>
  <c r="CF71" i="1"/>
  <c r="CE70" i="1"/>
  <c r="CF70" i="1"/>
  <c r="CE69" i="1"/>
  <c r="CF69" i="1"/>
  <c r="CE68" i="1"/>
  <c r="CF68" i="1"/>
  <c r="CE66" i="1"/>
  <c r="CF66" i="1"/>
  <c r="CE65" i="1"/>
  <c r="CF65" i="1"/>
  <c r="CE64" i="1"/>
  <c r="CF64" i="1"/>
  <c r="CE63" i="1"/>
  <c r="CF63" i="1"/>
  <c r="CE62" i="1"/>
  <c r="CF62" i="1"/>
  <c r="CE60" i="1"/>
  <c r="CF60" i="1"/>
  <c r="CE59" i="1"/>
  <c r="CF59" i="1"/>
  <c r="CE58" i="1"/>
  <c r="CF58" i="1"/>
  <c r="CE57" i="1"/>
  <c r="CF57" i="1"/>
  <c r="CE56" i="1"/>
  <c r="CF56" i="1"/>
  <c r="CE55" i="1"/>
  <c r="CF55" i="1"/>
  <c r="CE54" i="1"/>
  <c r="CF54" i="1"/>
  <c r="CE53" i="1"/>
  <c r="CF53" i="1"/>
  <c r="CE52" i="1"/>
  <c r="CF52" i="1"/>
  <c r="CE51" i="1"/>
  <c r="CF51" i="1"/>
  <c r="CE50" i="1"/>
  <c r="CF50" i="1"/>
  <c r="CE49" i="1"/>
  <c r="CF49" i="1"/>
  <c r="CE48" i="1"/>
  <c r="CF48" i="1"/>
  <c r="CE47" i="1"/>
  <c r="CF47" i="1"/>
  <c r="CE46" i="1"/>
  <c r="CF46" i="1"/>
  <c r="CE45" i="1"/>
  <c r="CF45" i="1"/>
  <c r="CE44" i="1"/>
  <c r="CF44" i="1"/>
  <c r="CE43" i="1"/>
  <c r="CF43" i="1"/>
  <c r="CE42" i="1"/>
  <c r="CF42" i="1"/>
  <c r="CE41" i="1"/>
  <c r="CF41" i="1"/>
  <c r="CE40" i="1"/>
  <c r="CF40" i="1"/>
  <c r="CE39" i="1"/>
  <c r="CF39" i="1"/>
  <c r="CE37" i="1"/>
  <c r="CF37" i="1"/>
  <c r="CE36" i="1"/>
  <c r="CF36" i="1"/>
  <c r="CE35" i="1"/>
  <c r="CF35" i="1"/>
  <c r="CE33" i="1"/>
  <c r="CF33" i="1"/>
  <c r="CE32" i="1"/>
  <c r="CF32" i="1"/>
  <c r="CE31" i="1"/>
  <c r="CF31" i="1"/>
  <c r="CE30" i="1"/>
  <c r="CF30" i="1"/>
  <c r="CE29" i="1"/>
  <c r="CF29" i="1"/>
  <c r="CE28" i="1"/>
  <c r="CF28" i="1"/>
  <c r="CE27" i="1"/>
  <c r="CF27" i="1"/>
  <c r="CE26" i="1"/>
  <c r="CF26" i="1"/>
  <c r="CE24" i="1"/>
  <c r="CF24" i="1"/>
  <c r="CE23" i="1"/>
  <c r="CF23" i="1"/>
  <c r="CE22" i="1"/>
  <c r="CF22" i="1"/>
  <c r="CE21" i="1"/>
  <c r="CF21" i="1"/>
  <c r="CE19" i="1"/>
  <c r="CF19" i="1"/>
  <c r="CE18" i="1"/>
  <c r="CF18" i="1"/>
  <c r="CE17" i="1"/>
  <c r="CF17" i="1"/>
  <c r="CE16" i="1"/>
  <c r="CF16" i="1"/>
  <c r="CE509" i="1"/>
  <c r="CF509" i="1"/>
  <c r="CE505" i="1"/>
  <c r="CF505" i="1"/>
  <c r="CE501" i="1"/>
  <c r="CF501" i="1"/>
  <c r="CE7" i="1"/>
  <c r="CF7" i="1"/>
  <c r="CE489" i="1"/>
  <c r="CE474" i="1"/>
  <c r="CE464" i="1"/>
  <c r="CE461" i="1"/>
  <c r="CE459" i="1"/>
  <c r="CE454" i="1"/>
  <c r="CE449" i="1"/>
  <c r="CE448" i="1"/>
  <c r="CE445" i="1"/>
  <c r="CE434" i="1"/>
  <c r="CE395" i="1"/>
  <c r="CE379" i="1"/>
  <c r="CE363" i="1"/>
  <c r="CE336" i="1"/>
  <c r="CE298" i="1"/>
  <c r="CE297" i="1"/>
  <c r="CE293" i="1"/>
  <c r="CE282" i="1"/>
  <c r="CE280" i="1"/>
  <c r="CE217" i="1"/>
  <c r="CE197" i="1"/>
  <c r="CE164" i="1"/>
  <c r="CE160" i="1"/>
  <c r="CE144" i="1"/>
  <c r="CE134" i="1"/>
  <c r="CE126" i="1"/>
  <c r="CE111" i="1"/>
  <c r="CE85" i="1"/>
  <c r="CE61" i="1"/>
  <c r="CE38" i="1"/>
  <c r="CE20" i="1"/>
  <c r="CE348" i="1"/>
  <c r="CE346" i="1"/>
  <c r="CE343" i="1"/>
  <c r="CE331" i="1"/>
  <c r="CE316" i="1"/>
  <c r="CE308" i="1"/>
  <c r="CE290" i="1"/>
  <c r="CE238" i="1"/>
  <c r="CE225" i="1"/>
  <c r="CE190" i="1"/>
  <c r="CE186" i="1"/>
  <c r="CE161" i="1"/>
  <c r="CE159" i="1"/>
  <c r="CE135" i="1"/>
  <c r="CE121" i="1"/>
  <c r="CE83" i="1"/>
  <c r="CE82" i="1"/>
  <c r="CE67" i="1"/>
  <c r="CE34" i="1"/>
  <c r="CE25" i="1"/>
  <c r="CD9" i="1"/>
  <c r="CD349" i="1"/>
  <c r="CD330" i="1"/>
  <c r="CD322" i="1"/>
  <c r="CD310" i="1"/>
  <c r="CD298" i="1"/>
  <c r="CD294" i="1"/>
  <c r="CD289" i="1"/>
  <c r="CD279" i="1"/>
  <c r="CD277" i="1"/>
  <c r="CD276" i="1"/>
  <c r="CD271" i="1"/>
  <c r="CD265" i="1"/>
  <c r="CD263" i="1"/>
  <c r="CD258" i="1"/>
  <c r="CD257" i="1"/>
  <c r="CD246" i="1"/>
  <c r="CD238" i="1"/>
  <c r="CD229" i="1"/>
  <c r="CD223" i="1"/>
  <c r="CD217" i="1"/>
  <c r="CD214" i="1"/>
  <c r="CD186" i="1"/>
  <c r="CD164" i="1"/>
  <c r="CD163" i="1"/>
  <c r="CD159" i="1"/>
  <c r="CD157" i="1"/>
  <c r="CD154" i="1"/>
  <c r="CD151" i="1"/>
  <c r="CD148" i="1"/>
  <c r="CD142" i="1"/>
  <c r="CD141" i="1"/>
  <c r="CD137" i="1"/>
  <c r="CD136" i="1"/>
  <c r="CD128" i="1"/>
  <c r="CD127" i="1"/>
  <c r="CD126" i="1"/>
  <c r="CD114" i="1"/>
  <c r="CD101" i="1"/>
  <c r="CD100" i="1"/>
  <c r="CD99" i="1"/>
  <c r="CD95" i="1"/>
  <c r="CD94" i="1"/>
  <c r="CD91" i="1"/>
  <c r="CD63" i="1"/>
  <c r="CD62" i="1"/>
  <c r="CD61" i="1"/>
  <c r="CD60" i="1"/>
  <c r="CD50" i="1"/>
  <c r="CD49" i="1"/>
  <c r="CD48" i="1"/>
  <c r="CD47" i="1"/>
  <c r="CD46" i="1"/>
  <c r="CD40" i="1"/>
  <c r="CD35" i="1"/>
  <c r="CD34" i="1"/>
  <c r="CD33" i="1"/>
  <c r="CD27" i="1"/>
  <c r="CD23" i="1"/>
  <c r="CD20" i="1"/>
  <c r="CD17" i="1"/>
  <c r="CD7" i="1"/>
  <c r="CD231" i="1"/>
  <c r="CD168" i="1"/>
  <c r="CD120" i="1"/>
  <c r="CD106" i="1"/>
  <c r="CC11" i="1"/>
  <c r="CD11" i="1"/>
  <c r="CC500" i="1"/>
  <c r="CD500" i="1"/>
  <c r="CC497" i="1"/>
  <c r="CD497" i="1"/>
  <c r="CC496" i="1"/>
  <c r="CD496" i="1"/>
  <c r="CC493" i="1"/>
  <c r="CD493" i="1"/>
  <c r="CC491" i="1"/>
  <c r="CD491" i="1"/>
  <c r="CC486" i="1"/>
  <c r="CD486" i="1"/>
  <c r="CC485" i="1"/>
  <c r="CD485" i="1"/>
  <c r="CC484" i="1"/>
  <c r="CD484" i="1"/>
  <c r="CC483" i="1"/>
  <c r="CD483" i="1"/>
  <c r="CC482" i="1"/>
  <c r="CD482" i="1"/>
  <c r="CC479" i="1"/>
  <c r="CD479" i="1"/>
  <c r="CC478" i="1"/>
  <c r="CD478" i="1"/>
  <c r="CC14" i="1"/>
  <c r="CD14" i="1"/>
  <c r="CC508" i="1"/>
  <c r="CD508" i="1"/>
  <c r="CC504" i="1"/>
  <c r="CD504" i="1"/>
  <c r="CC13" i="1"/>
  <c r="CD13" i="1"/>
  <c r="CC507" i="1"/>
  <c r="CD507" i="1"/>
  <c r="CC503" i="1"/>
  <c r="CD503" i="1"/>
  <c r="CC498" i="1"/>
  <c r="CD498" i="1"/>
  <c r="CC495" i="1"/>
  <c r="CD495" i="1"/>
  <c r="CC492" i="1"/>
  <c r="CD492" i="1"/>
  <c r="CC489" i="1"/>
  <c r="CD489" i="1"/>
  <c r="CC481" i="1"/>
  <c r="CD481" i="1"/>
  <c r="CC477" i="1"/>
  <c r="CD477" i="1"/>
  <c r="CC472" i="1"/>
  <c r="CD472" i="1"/>
  <c r="CC10" i="1"/>
  <c r="CD10" i="1"/>
  <c r="CC12" i="1"/>
  <c r="CD12" i="1"/>
  <c r="CC8" i="1"/>
  <c r="CD8" i="1"/>
  <c r="CC506" i="1"/>
  <c r="CD506" i="1"/>
  <c r="CC502" i="1"/>
  <c r="CD502" i="1"/>
  <c r="CC15" i="1"/>
  <c r="CD15" i="1"/>
  <c r="CC499" i="1"/>
  <c r="CD499" i="1"/>
  <c r="CC494" i="1"/>
  <c r="CD494" i="1"/>
  <c r="CC490" i="1"/>
  <c r="CD490" i="1"/>
  <c r="CC488" i="1"/>
  <c r="CD488" i="1"/>
  <c r="CC487" i="1"/>
  <c r="CD487" i="1"/>
  <c r="CC480" i="1"/>
  <c r="CD480" i="1"/>
  <c r="CC476" i="1"/>
  <c r="CD476" i="1"/>
  <c r="CC475" i="1"/>
  <c r="CD475" i="1"/>
  <c r="CC474" i="1"/>
  <c r="CD474" i="1"/>
  <c r="CC473" i="1"/>
  <c r="CD473" i="1"/>
  <c r="CC471" i="1"/>
  <c r="CD471" i="1"/>
  <c r="CC470" i="1"/>
  <c r="CD470" i="1"/>
  <c r="CC469" i="1"/>
  <c r="CD469" i="1"/>
  <c r="CC468" i="1"/>
  <c r="CD468" i="1"/>
  <c r="CC467" i="1"/>
  <c r="CD467" i="1"/>
  <c r="CC466" i="1"/>
  <c r="CD466" i="1"/>
  <c r="CC465" i="1"/>
  <c r="CD465" i="1"/>
  <c r="CC464" i="1"/>
  <c r="CD464" i="1"/>
  <c r="CC463" i="1"/>
  <c r="CD463" i="1"/>
  <c r="CC462" i="1"/>
  <c r="CD462" i="1"/>
  <c r="CC461" i="1"/>
  <c r="CD461" i="1"/>
  <c r="CC460" i="1"/>
  <c r="CD460" i="1"/>
  <c r="CC459" i="1"/>
  <c r="CD459" i="1"/>
  <c r="CC458" i="1"/>
  <c r="CD458" i="1"/>
  <c r="CC457" i="1"/>
  <c r="CD457" i="1"/>
  <c r="CC456" i="1"/>
  <c r="CD456" i="1"/>
  <c r="CC455" i="1"/>
  <c r="CD455" i="1"/>
  <c r="CC454" i="1"/>
  <c r="CD454" i="1"/>
  <c r="CC453" i="1"/>
  <c r="CD453" i="1"/>
  <c r="CC452" i="1"/>
  <c r="CD452" i="1"/>
  <c r="CC451" i="1"/>
  <c r="CD451" i="1"/>
  <c r="CC450" i="1"/>
  <c r="CD450" i="1"/>
  <c r="CC449" i="1"/>
  <c r="CD449" i="1"/>
  <c r="CC448" i="1"/>
  <c r="CD448" i="1"/>
  <c r="CC447" i="1"/>
  <c r="CD447" i="1"/>
  <c r="CC446" i="1"/>
  <c r="CD446" i="1"/>
  <c r="CC445" i="1"/>
  <c r="CD445" i="1"/>
  <c r="CC444" i="1"/>
  <c r="CD444" i="1"/>
  <c r="CC443" i="1"/>
  <c r="CD443" i="1"/>
  <c r="CC442" i="1"/>
  <c r="CD442" i="1"/>
  <c r="CC441" i="1"/>
  <c r="CD441" i="1"/>
  <c r="CC440" i="1"/>
  <c r="CD440" i="1"/>
  <c r="CC439" i="1"/>
  <c r="CD439" i="1"/>
  <c r="CC438" i="1"/>
  <c r="CD438" i="1"/>
  <c r="CC437" i="1"/>
  <c r="CD437" i="1"/>
  <c r="CC436" i="1"/>
  <c r="CD436" i="1"/>
  <c r="CC435" i="1"/>
  <c r="CD435" i="1"/>
  <c r="CC434" i="1"/>
  <c r="CD434" i="1"/>
  <c r="CC433" i="1"/>
  <c r="CD433" i="1"/>
  <c r="CC432" i="1"/>
  <c r="CD432" i="1"/>
  <c r="CC431" i="1"/>
  <c r="CD431" i="1"/>
  <c r="CC430" i="1"/>
  <c r="CD430" i="1"/>
  <c r="CC429" i="1"/>
  <c r="CD429" i="1"/>
  <c r="CC428" i="1"/>
  <c r="CD428" i="1"/>
  <c r="CC427" i="1"/>
  <c r="CD427" i="1"/>
  <c r="CC426" i="1"/>
  <c r="CD426" i="1"/>
  <c r="CC425" i="1"/>
  <c r="CD425" i="1"/>
  <c r="CC424" i="1"/>
  <c r="CD424" i="1"/>
  <c r="CC423" i="1"/>
  <c r="CD423" i="1"/>
  <c r="CC422" i="1"/>
  <c r="CD422" i="1"/>
  <c r="CC421" i="1"/>
  <c r="CD421" i="1"/>
  <c r="CC420" i="1"/>
  <c r="CD420" i="1"/>
  <c r="CC419" i="1"/>
  <c r="CD419" i="1"/>
  <c r="CC418" i="1"/>
  <c r="CD418" i="1"/>
  <c r="CC417" i="1"/>
  <c r="CD417" i="1"/>
  <c r="CC416" i="1"/>
  <c r="CD416" i="1"/>
  <c r="CC415" i="1"/>
  <c r="CD415" i="1"/>
  <c r="CC414" i="1"/>
  <c r="CD414" i="1"/>
  <c r="CC413" i="1"/>
  <c r="CD413" i="1"/>
  <c r="CC412" i="1"/>
  <c r="CD412" i="1"/>
  <c r="CC411" i="1"/>
  <c r="CD411" i="1"/>
  <c r="CC410" i="1"/>
  <c r="CD410" i="1"/>
  <c r="CC409" i="1"/>
  <c r="CD409" i="1"/>
  <c r="CC408" i="1"/>
  <c r="CD408" i="1"/>
  <c r="CC407" i="1"/>
  <c r="CD407" i="1"/>
  <c r="CC406" i="1"/>
  <c r="CD406" i="1"/>
  <c r="CC405" i="1"/>
  <c r="CD405" i="1"/>
  <c r="CC404" i="1"/>
  <c r="CD404" i="1"/>
  <c r="CC403" i="1"/>
  <c r="CD403" i="1"/>
  <c r="CC402" i="1"/>
  <c r="CD402" i="1"/>
  <c r="CC401" i="1"/>
  <c r="CD401" i="1"/>
  <c r="CC400" i="1"/>
  <c r="CD400" i="1"/>
  <c r="CC399" i="1"/>
  <c r="CD399" i="1"/>
  <c r="CC398" i="1"/>
  <c r="CD398" i="1"/>
  <c r="CC397" i="1"/>
  <c r="CD397" i="1"/>
  <c r="CC396" i="1"/>
  <c r="CD396" i="1"/>
  <c r="CC395" i="1"/>
  <c r="CD395" i="1"/>
  <c r="CC394" i="1"/>
  <c r="CD394" i="1"/>
  <c r="CC393" i="1"/>
  <c r="CD393" i="1"/>
  <c r="CC392" i="1"/>
  <c r="CD392" i="1"/>
  <c r="CC391" i="1"/>
  <c r="CD391" i="1"/>
  <c r="CC390" i="1"/>
  <c r="CD390" i="1"/>
  <c r="CC389" i="1"/>
  <c r="CD389" i="1"/>
  <c r="CC388" i="1"/>
  <c r="CD388" i="1"/>
  <c r="CC387" i="1"/>
  <c r="CD387" i="1"/>
  <c r="CC386" i="1"/>
  <c r="CD386" i="1"/>
  <c r="CC385" i="1"/>
  <c r="CD385" i="1"/>
  <c r="CC384" i="1"/>
  <c r="CD384" i="1"/>
  <c r="CC383" i="1"/>
  <c r="CD383" i="1"/>
  <c r="CC382" i="1"/>
  <c r="CD382" i="1"/>
  <c r="CC381" i="1"/>
  <c r="CD381" i="1"/>
  <c r="CC380" i="1"/>
  <c r="CD380" i="1"/>
  <c r="CC379" i="1"/>
  <c r="CD379" i="1"/>
  <c r="CC378" i="1"/>
  <c r="CD378" i="1"/>
  <c r="CC377" i="1"/>
  <c r="CD377" i="1"/>
  <c r="CC376" i="1"/>
  <c r="CD376" i="1"/>
  <c r="CC375" i="1"/>
  <c r="CD375" i="1"/>
  <c r="CC374" i="1"/>
  <c r="CD374" i="1"/>
  <c r="CC373" i="1"/>
  <c r="CD373" i="1"/>
  <c r="CC372" i="1"/>
  <c r="CD372" i="1"/>
  <c r="CC371" i="1"/>
  <c r="CD371" i="1"/>
  <c r="CC370" i="1"/>
  <c r="CD370" i="1"/>
  <c r="CC369" i="1"/>
  <c r="CD369" i="1"/>
  <c r="CC368" i="1"/>
  <c r="CD368" i="1"/>
  <c r="CC367" i="1"/>
  <c r="CD367" i="1"/>
  <c r="CC366" i="1"/>
  <c r="CD366" i="1"/>
  <c r="CC365" i="1"/>
  <c r="CD365" i="1"/>
  <c r="CC364" i="1"/>
  <c r="CD364" i="1"/>
  <c r="CC363" i="1"/>
  <c r="CD363" i="1"/>
  <c r="CC362" i="1"/>
  <c r="CD362" i="1"/>
  <c r="CC361" i="1"/>
  <c r="CD361" i="1"/>
  <c r="CC360" i="1"/>
  <c r="CD360" i="1"/>
  <c r="CC359" i="1"/>
  <c r="CD359" i="1"/>
  <c r="CC358" i="1"/>
  <c r="CD358" i="1"/>
  <c r="CC357" i="1"/>
  <c r="CD357" i="1"/>
  <c r="CC356" i="1"/>
  <c r="CD356" i="1"/>
  <c r="CC355" i="1"/>
  <c r="CD355" i="1"/>
  <c r="CC354" i="1"/>
  <c r="CD354" i="1"/>
  <c r="CC353" i="1"/>
  <c r="CD353" i="1"/>
  <c r="CC352" i="1"/>
  <c r="CD352" i="1"/>
  <c r="CC351" i="1"/>
  <c r="CD351" i="1"/>
  <c r="CC350" i="1"/>
  <c r="CD350" i="1"/>
  <c r="CC348" i="1"/>
  <c r="CD348" i="1"/>
  <c r="CC347" i="1"/>
  <c r="CD347" i="1"/>
  <c r="CC346" i="1"/>
  <c r="CD346" i="1"/>
  <c r="CC345" i="1"/>
  <c r="CD345" i="1"/>
  <c r="CC344" i="1"/>
  <c r="CD344" i="1"/>
  <c r="CC343" i="1"/>
  <c r="CD343" i="1"/>
  <c r="CC342" i="1"/>
  <c r="CD342" i="1"/>
  <c r="CC341" i="1"/>
  <c r="CD341" i="1"/>
  <c r="CC340" i="1"/>
  <c r="CD340" i="1"/>
  <c r="CC339" i="1"/>
  <c r="CD339" i="1"/>
  <c r="CC338" i="1"/>
  <c r="CD338" i="1"/>
  <c r="CC337" i="1"/>
  <c r="CD337" i="1"/>
  <c r="CC336" i="1"/>
  <c r="CD336" i="1"/>
  <c r="CC335" i="1"/>
  <c r="CD335" i="1"/>
  <c r="CC334" i="1"/>
  <c r="CD334" i="1"/>
  <c r="CC333" i="1"/>
  <c r="CD333" i="1"/>
  <c r="CC332" i="1"/>
  <c r="CD332" i="1"/>
  <c r="CC331" i="1"/>
  <c r="CD331" i="1"/>
  <c r="CC329" i="1"/>
  <c r="CD329" i="1"/>
  <c r="CC328" i="1"/>
  <c r="CD328" i="1"/>
  <c r="CC327" i="1"/>
  <c r="CD327" i="1"/>
  <c r="CC326" i="1"/>
  <c r="CD326" i="1"/>
  <c r="CC325" i="1"/>
  <c r="CD325" i="1"/>
  <c r="CC324" i="1"/>
  <c r="CD324" i="1"/>
  <c r="CC323" i="1"/>
  <c r="CD323" i="1"/>
  <c r="CC321" i="1"/>
  <c r="CD321" i="1"/>
  <c r="CC320" i="1"/>
  <c r="CD320" i="1"/>
  <c r="CC319" i="1"/>
  <c r="CD319" i="1"/>
  <c r="CC318" i="1"/>
  <c r="CD318" i="1"/>
  <c r="CC317" i="1"/>
  <c r="CD317" i="1"/>
  <c r="CC316" i="1"/>
  <c r="CD316" i="1"/>
  <c r="CC315" i="1"/>
  <c r="CD315" i="1"/>
  <c r="CC314" i="1"/>
  <c r="CD314" i="1"/>
  <c r="CC313" i="1"/>
  <c r="CD313" i="1"/>
  <c r="CC312" i="1"/>
  <c r="CD312" i="1"/>
  <c r="CC311" i="1"/>
  <c r="CD311" i="1"/>
  <c r="CC309" i="1"/>
  <c r="CD309" i="1"/>
  <c r="CC308" i="1"/>
  <c r="CD308" i="1"/>
  <c r="CC307" i="1"/>
  <c r="CD307" i="1"/>
  <c r="CC306" i="1"/>
  <c r="CD306" i="1"/>
  <c r="CC305" i="1"/>
  <c r="CD305" i="1"/>
  <c r="CC304" i="1"/>
  <c r="CD304" i="1"/>
  <c r="CC303" i="1"/>
  <c r="CD303" i="1"/>
  <c r="CC302" i="1"/>
  <c r="CD302" i="1"/>
  <c r="CC301" i="1"/>
  <c r="CD301" i="1"/>
  <c r="CC300" i="1"/>
  <c r="CD300" i="1"/>
  <c r="CC299" i="1"/>
  <c r="CD299" i="1"/>
  <c r="CC297" i="1"/>
  <c r="CD297" i="1"/>
  <c r="CC296" i="1"/>
  <c r="CD296" i="1"/>
  <c r="CC295" i="1"/>
  <c r="CD295" i="1"/>
  <c r="CC293" i="1"/>
  <c r="CD293" i="1"/>
  <c r="CC292" i="1"/>
  <c r="CD292" i="1"/>
  <c r="CC291" i="1"/>
  <c r="CD291" i="1"/>
  <c r="CC290" i="1"/>
  <c r="CD290" i="1"/>
  <c r="CC288" i="1"/>
  <c r="CD288" i="1"/>
  <c r="CC287" i="1"/>
  <c r="CD287" i="1"/>
  <c r="CC286" i="1"/>
  <c r="CD286" i="1"/>
  <c r="CC285" i="1"/>
  <c r="CD285" i="1"/>
  <c r="CC284" i="1"/>
  <c r="CD284" i="1"/>
  <c r="CC283" i="1"/>
  <c r="CD283" i="1"/>
  <c r="CC282" i="1"/>
  <c r="CD282" i="1"/>
  <c r="CC281" i="1"/>
  <c r="CD281" i="1"/>
  <c r="CC280" i="1"/>
  <c r="CD280" i="1"/>
  <c r="CC278" i="1"/>
  <c r="CD278" i="1"/>
  <c r="CC275" i="1"/>
  <c r="CD275" i="1"/>
  <c r="CC274" i="1"/>
  <c r="CD274" i="1"/>
  <c r="CC273" i="1"/>
  <c r="CD273" i="1"/>
  <c r="CC272" i="1"/>
  <c r="CD272" i="1"/>
  <c r="CC270" i="1"/>
  <c r="CD270" i="1"/>
  <c r="CC269" i="1"/>
  <c r="CD269" i="1"/>
  <c r="CC268" i="1"/>
  <c r="CD268" i="1"/>
  <c r="CC267" i="1"/>
  <c r="CD267" i="1"/>
  <c r="CC266" i="1"/>
  <c r="CD266" i="1"/>
  <c r="CC264" i="1"/>
  <c r="CD264" i="1"/>
  <c r="CC262" i="1"/>
  <c r="CD262" i="1"/>
  <c r="CC261" i="1"/>
  <c r="CD261" i="1"/>
  <c r="CC260" i="1"/>
  <c r="CD260" i="1"/>
  <c r="CC259" i="1"/>
  <c r="CD259" i="1"/>
  <c r="CC256" i="1"/>
  <c r="CD256" i="1"/>
  <c r="CC255" i="1"/>
  <c r="CD255" i="1"/>
  <c r="CC254" i="1"/>
  <c r="CD254" i="1"/>
  <c r="CC253" i="1"/>
  <c r="CD253" i="1"/>
  <c r="CC252" i="1"/>
  <c r="CD252" i="1"/>
  <c r="CC251" i="1"/>
  <c r="CD251" i="1"/>
  <c r="CC250" i="1"/>
  <c r="CD250" i="1"/>
  <c r="CC249" i="1"/>
  <c r="CD249" i="1"/>
  <c r="CC248" i="1"/>
  <c r="CD248" i="1"/>
  <c r="CC247" i="1"/>
  <c r="CD247" i="1"/>
  <c r="CC245" i="1"/>
  <c r="CD245" i="1"/>
  <c r="CC244" i="1"/>
  <c r="CD244" i="1"/>
  <c r="CC243" i="1"/>
  <c r="CD243" i="1"/>
  <c r="CC242" i="1"/>
  <c r="CD242" i="1"/>
  <c r="CC241" i="1"/>
  <c r="CD241" i="1"/>
  <c r="CC240" i="1"/>
  <c r="CD240" i="1"/>
  <c r="CC239" i="1"/>
  <c r="CD239" i="1"/>
  <c r="CC237" i="1"/>
  <c r="CD237" i="1"/>
  <c r="CC236" i="1"/>
  <c r="CD236" i="1"/>
  <c r="CC235" i="1"/>
  <c r="CD235" i="1"/>
  <c r="CC234" i="1"/>
  <c r="CD234" i="1"/>
  <c r="CC233" i="1"/>
  <c r="CD233" i="1"/>
  <c r="CC232" i="1"/>
  <c r="CD232" i="1"/>
  <c r="CC230" i="1"/>
  <c r="CD230" i="1"/>
  <c r="CC228" i="1"/>
  <c r="CD228" i="1"/>
  <c r="CC227" i="1"/>
  <c r="CD227" i="1"/>
  <c r="CC226" i="1"/>
  <c r="CD226" i="1"/>
  <c r="CC225" i="1"/>
  <c r="CD225" i="1"/>
  <c r="CC224" i="1"/>
  <c r="CD224" i="1"/>
  <c r="CC222" i="1"/>
  <c r="CD222" i="1"/>
  <c r="CD221" i="1"/>
  <c r="CC220" i="1"/>
  <c r="CD220" i="1"/>
  <c r="CC219" i="1"/>
  <c r="CD219" i="1"/>
  <c r="CC218" i="1"/>
  <c r="CD218" i="1"/>
  <c r="CC216" i="1"/>
  <c r="CD216" i="1"/>
  <c r="CC215" i="1"/>
  <c r="CD215" i="1"/>
  <c r="CC213" i="1"/>
  <c r="CD213" i="1"/>
  <c r="CC212" i="1"/>
  <c r="CD212" i="1"/>
  <c r="CC211" i="1"/>
  <c r="CD211" i="1"/>
  <c r="CC210" i="1"/>
  <c r="CD210" i="1"/>
  <c r="CC209" i="1"/>
  <c r="CD209" i="1"/>
  <c r="CC208" i="1"/>
  <c r="CD208" i="1"/>
  <c r="CC207" i="1"/>
  <c r="CD207" i="1"/>
  <c r="CC206" i="1"/>
  <c r="CD206" i="1"/>
  <c r="CC205" i="1"/>
  <c r="CD205" i="1"/>
  <c r="CC204" i="1"/>
  <c r="CD204" i="1"/>
  <c r="CC203" i="1"/>
  <c r="CD203" i="1"/>
  <c r="CC202" i="1"/>
  <c r="CD202" i="1"/>
  <c r="CC201" i="1"/>
  <c r="CD201" i="1"/>
  <c r="CC200" i="1"/>
  <c r="CD200" i="1"/>
  <c r="CC199" i="1"/>
  <c r="CD199" i="1"/>
  <c r="CC198" i="1"/>
  <c r="CD198" i="1"/>
  <c r="CC197" i="1"/>
  <c r="CD197" i="1"/>
  <c r="CC196" i="1"/>
  <c r="CD196" i="1"/>
  <c r="CC195" i="1"/>
  <c r="CD195" i="1"/>
  <c r="CC194" i="1"/>
  <c r="CD194" i="1"/>
  <c r="CC193" i="1"/>
  <c r="CD193" i="1"/>
  <c r="CC192" i="1"/>
  <c r="CD192" i="1"/>
  <c r="CC191" i="1"/>
  <c r="CD191" i="1"/>
  <c r="CC190" i="1"/>
  <c r="CD190" i="1"/>
  <c r="CC189" i="1"/>
  <c r="CD189" i="1"/>
  <c r="CC188" i="1"/>
  <c r="CD188" i="1"/>
  <c r="CC187" i="1"/>
  <c r="CD187" i="1"/>
  <c r="CC185" i="1"/>
  <c r="CD185" i="1"/>
  <c r="CC184" i="1"/>
  <c r="CD184" i="1"/>
  <c r="CC183" i="1"/>
  <c r="CD183" i="1"/>
  <c r="CC182" i="1"/>
  <c r="CD182" i="1"/>
  <c r="CC181" i="1"/>
  <c r="CD181" i="1"/>
  <c r="CC180" i="1"/>
  <c r="CD180" i="1"/>
  <c r="CC179" i="1"/>
  <c r="CD179" i="1"/>
  <c r="CC178" i="1"/>
  <c r="CD178" i="1"/>
  <c r="CC177" i="1"/>
  <c r="CD177" i="1"/>
  <c r="CC176" i="1"/>
  <c r="CD176" i="1"/>
  <c r="CC175" i="1"/>
  <c r="CD175" i="1"/>
  <c r="CC174" i="1"/>
  <c r="CD174" i="1"/>
  <c r="CC173" i="1"/>
  <c r="CD173" i="1"/>
  <c r="CC172" i="1"/>
  <c r="CD172" i="1"/>
  <c r="CC171" i="1"/>
  <c r="CD171" i="1"/>
  <c r="CC170" i="1"/>
  <c r="CD170" i="1"/>
  <c r="CC169" i="1"/>
  <c r="CD169" i="1"/>
  <c r="CC167" i="1"/>
  <c r="CD167" i="1"/>
  <c r="CC166" i="1"/>
  <c r="CD166" i="1"/>
  <c r="CC165" i="1"/>
  <c r="CD165" i="1"/>
  <c r="CC162" i="1"/>
  <c r="CD162" i="1"/>
  <c r="CC161" i="1"/>
  <c r="CD161" i="1"/>
  <c r="CC160" i="1"/>
  <c r="CD160" i="1"/>
  <c r="CC158" i="1"/>
  <c r="CD158" i="1"/>
  <c r="CC156" i="1"/>
  <c r="CD156" i="1"/>
  <c r="CC155" i="1"/>
  <c r="CD155" i="1"/>
  <c r="CC153" i="1"/>
  <c r="CD153" i="1"/>
  <c r="CC152" i="1"/>
  <c r="CD152" i="1"/>
  <c r="CC150" i="1"/>
  <c r="CD150" i="1"/>
  <c r="CC149" i="1"/>
  <c r="CD149" i="1"/>
  <c r="CC147" i="1"/>
  <c r="CD147" i="1"/>
  <c r="CD146" i="1"/>
  <c r="CC145" i="1"/>
  <c r="CD145" i="1"/>
  <c r="CC144" i="1"/>
  <c r="CD144" i="1"/>
  <c r="CC143" i="1"/>
  <c r="CD143" i="1"/>
  <c r="CC140" i="1"/>
  <c r="CD140" i="1"/>
  <c r="CC139" i="1"/>
  <c r="CD139" i="1"/>
  <c r="CC138" i="1"/>
  <c r="CD138" i="1"/>
  <c r="CC135" i="1"/>
  <c r="CD135" i="1"/>
  <c r="CC134" i="1"/>
  <c r="CD134" i="1"/>
  <c r="CC133" i="1"/>
  <c r="CD133" i="1"/>
  <c r="CC132" i="1"/>
  <c r="CD132" i="1"/>
  <c r="CC131" i="1"/>
  <c r="CD131" i="1"/>
  <c r="CC130" i="1"/>
  <c r="CD130" i="1"/>
  <c r="CC129" i="1"/>
  <c r="CD129" i="1"/>
  <c r="CC125" i="1"/>
  <c r="CD125" i="1"/>
  <c r="CC124" i="1"/>
  <c r="CD124" i="1"/>
  <c r="CC123" i="1"/>
  <c r="CD123" i="1"/>
  <c r="CC122" i="1"/>
  <c r="CD122" i="1"/>
  <c r="CC121" i="1"/>
  <c r="CD121" i="1"/>
  <c r="CD119" i="1"/>
  <c r="CC118" i="1"/>
  <c r="CD118" i="1"/>
  <c r="CC117" i="1"/>
  <c r="CD117" i="1"/>
  <c r="CC116" i="1"/>
  <c r="CD116" i="1"/>
  <c r="CC115" i="1"/>
  <c r="CD115" i="1"/>
  <c r="CC113" i="1"/>
  <c r="CD113" i="1"/>
  <c r="CC112" i="1"/>
  <c r="CD112" i="1"/>
  <c r="CC111" i="1"/>
  <c r="CD111" i="1"/>
  <c r="CC110" i="1"/>
  <c r="CD110" i="1"/>
  <c r="CC109" i="1"/>
  <c r="CD109" i="1"/>
  <c r="CC108" i="1"/>
  <c r="CD108" i="1"/>
  <c r="CC107" i="1"/>
  <c r="CD107" i="1"/>
  <c r="CC105" i="1"/>
  <c r="CD105" i="1"/>
  <c r="CC104" i="1"/>
  <c r="CD104" i="1"/>
  <c r="CC103" i="1"/>
  <c r="CD103" i="1"/>
  <c r="CC102" i="1"/>
  <c r="CD102" i="1"/>
  <c r="CC98" i="1"/>
  <c r="CD98" i="1"/>
  <c r="CC97" i="1"/>
  <c r="CD97" i="1"/>
  <c r="CC96" i="1"/>
  <c r="CD96" i="1"/>
  <c r="CC93" i="1"/>
  <c r="CD93" i="1"/>
  <c r="CC92" i="1"/>
  <c r="CD92" i="1"/>
  <c r="CC90" i="1"/>
  <c r="CD90" i="1"/>
  <c r="CC89" i="1"/>
  <c r="CD89" i="1"/>
  <c r="CC88" i="1"/>
  <c r="CD88" i="1"/>
  <c r="CC87" i="1"/>
  <c r="CD87" i="1"/>
  <c r="CD86" i="1"/>
  <c r="CC85" i="1"/>
  <c r="CD85" i="1"/>
  <c r="CC84" i="1"/>
  <c r="CD84" i="1"/>
  <c r="CC83" i="1"/>
  <c r="CD83" i="1"/>
  <c r="CC82" i="1"/>
  <c r="CD82" i="1"/>
  <c r="CC81" i="1"/>
  <c r="CD81" i="1"/>
  <c r="CC80" i="1"/>
  <c r="CD80" i="1"/>
  <c r="CC79" i="1"/>
  <c r="CD79" i="1"/>
  <c r="CC78" i="1"/>
  <c r="CD78" i="1"/>
  <c r="CC77" i="1"/>
  <c r="CD77" i="1"/>
  <c r="CC76" i="1"/>
  <c r="CD76" i="1"/>
  <c r="CC75" i="1"/>
  <c r="CD75" i="1"/>
  <c r="CC74" i="1"/>
  <c r="CD74" i="1"/>
  <c r="CC73" i="1"/>
  <c r="CD73" i="1"/>
  <c r="CC72" i="1"/>
  <c r="CD72" i="1"/>
  <c r="CC71" i="1"/>
  <c r="CD71" i="1"/>
  <c r="CC70" i="1"/>
  <c r="CD70" i="1"/>
  <c r="CC69" i="1"/>
  <c r="CD69" i="1"/>
  <c r="CC68" i="1"/>
  <c r="CD68" i="1"/>
  <c r="CC67" i="1"/>
  <c r="CD67" i="1"/>
  <c r="CC66" i="1"/>
  <c r="CD66" i="1"/>
  <c r="CC65" i="1"/>
  <c r="CD65" i="1"/>
  <c r="CC64" i="1"/>
  <c r="CD64" i="1"/>
  <c r="CC59" i="1"/>
  <c r="CD59" i="1"/>
  <c r="CC58" i="1"/>
  <c r="CD58" i="1"/>
  <c r="CC57" i="1"/>
  <c r="CD57" i="1"/>
  <c r="CC56" i="1"/>
  <c r="CD56" i="1"/>
  <c r="CC55" i="1"/>
  <c r="CD55" i="1"/>
  <c r="CC54" i="1"/>
  <c r="CD54" i="1"/>
  <c r="CC53" i="1"/>
  <c r="CD53" i="1"/>
  <c r="CC52" i="1"/>
  <c r="CD52" i="1"/>
  <c r="CC51" i="1"/>
  <c r="CD51" i="1"/>
  <c r="CC45" i="1"/>
  <c r="CD45" i="1"/>
  <c r="CC44" i="1"/>
  <c r="CD44" i="1"/>
  <c r="CC43" i="1"/>
  <c r="CD43" i="1"/>
  <c r="CD42" i="1"/>
  <c r="CC41" i="1"/>
  <c r="CD41" i="1"/>
  <c r="CC39" i="1"/>
  <c r="CD39" i="1"/>
  <c r="CC38" i="1"/>
  <c r="CD38" i="1"/>
  <c r="CC37" i="1"/>
  <c r="CD37" i="1"/>
  <c r="CC36" i="1"/>
  <c r="CD36" i="1"/>
  <c r="CC32" i="1"/>
  <c r="CD32" i="1"/>
  <c r="CC31" i="1"/>
  <c r="CD31" i="1"/>
  <c r="CC30" i="1"/>
  <c r="CD30" i="1"/>
  <c r="CC29" i="1"/>
  <c r="CD29" i="1"/>
  <c r="CC28" i="1"/>
  <c r="CD28" i="1"/>
  <c r="CC26" i="1"/>
  <c r="CD26" i="1"/>
  <c r="CC25" i="1"/>
  <c r="CD25" i="1"/>
  <c r="CC24" i="1"/>
  <c r="CD24" i="1"/>
  <c r="CC22" i="1"/>
  <c r="CD22" i="1"/>
  <c r="CC21" i="1"/>
  <c r="CD21" i="1"/>
  <c r="CC19" i="1"/>
  <c r="CD19" i="1"/>
  <c r="CC18" i="1"/>
  <c r="CD18" i="1"/>
  <c r="CC16" i="1"/>
  <c r="CD16" i="1"/>
  <c r="CC509" i="1"/>
  <c r="CD509" i="1"/>
  <c r="CC505" i="1"/>
  <c r="CD505" i="1"/>
  <c r="CC501" i="1"/>
  <c r="CD501" i="1"/>
  <c r="CC151" i="1"/>
  <c r="CC148" i="1"/>
  <c r="CC146" i="1"/>
  <c r="CC142" i="1"/>
  <c r="CC136" i="1"/>
  <c r="CC120" i="1"/>
  <c r="CC114" i="1"/>
  <c r="CC101" i="1"/>
  <c r="CC95" i="1"/>
  <c r="CC86" i="1"/>
  <c r="CC60" i="1"/>
  <c r="CC50" i="1"/>
  <c r="CC49" i="1"/>
  <c r="CC48" i="1"/>
  <c r="CC42" i="1"/>
  <c r="CC35" i="1"/>
  <c r="CB9" i="1"/>
  <c r="CC9" i="1"/>
  <c r="CC349" i="1"/>
  <c r="CC330" i="1"/>
  <c r="CC322" i="1"/>
  <c r="CC310" i="1"/>
  <c r="CB298" i="1"/>
  <c r="CC298" i="1"/>
  <c r="CB294" i="1"/>
  <c r="CC294" i="1"/>
  <c r="CB289" i="1"/>
  <c r="CC289" i="1"/>
  <c r="CB279" i="1"/>
  <c r="CC279" i="1"/>
  <c r="CC277" i="1"/>
  <c r="CB276" i="1"/>
  <c r="CC276" i="1"/>
  <c r="CC271" i="1"/>
  <c r="CC265" i="1"/>
  <c r="CC263" i="1"/>
  <c r="CB258" i="1"/>
  <c r="CC258" i="1"/>
  <c r="CC257" i="1"/>
  <c r="CC246" i="1"/>
  <c r="CB238" i="1"/>
  <c r="CC238" i="1"/>
  <c r="CB231" i="1"/>
  <c r="CC231" i="1"/>
  <c r="CC229" i="1"/>
  <c r="CC223" i="1"/>
  <c r="CC221" i="1"/>
  <c r="CC217" i="1"/>
  <c r="CC214" i="1"/>
  <c r="CB186" i="1"/>
  <c r="CC186" i="1"/>
  <c r="CB168" i="1"/>
  <c r="CC168" i="1"/>
  <c r="CB164" i="1"/>
  <c r="CC164" i="1"/>
  <c r="CB163" i="1"/>
  <c r="CC163" i="1"/>
  <c r="CC159" i="1"/>
  <c r="CC157" i="1"/>
  <c r="CC154" i="1"/>
  <c r="CC141" i="1"/>
  <c r="CC137" i="1"/>
  <c r="CB128" i="1"/>
  <c r="CC128" i="1"/>
  <c r="CC127" i="1"/>
  <c r="CB126" i="1"/>
  <c r="CC126" i="1"/>
  <c r="CC119" i="1"/>
  <c r="CB106" i="1"/>
  <c r="CC106" i="1"/>
  <c r="CB100" i="1"/>
  <c r="CC100" i="1"/>
  <c r="CB99" i="1"/>
  <c r="CC99" i="1"/>
  <c r="CB94" i="1"/>
  <c r="CC94" i="1"/>
  <c r="CB91" i="1"/>
  <c r="CC91" i="1"/>
  <c r="CB63" i="1"/>
  <c r="CC63" i="1"/>
  <c r="CB62" i="1"/>
  <c r="CC62" i="1"/>
  <c r="CB61" i="1"/>
  <c r="CC61" i="1"/>
  <c r="CC47" i="1"/>
  <c r="CB46" i="1"/>
  <c r="CC46" i="1"/>
  <c r="CB40" i="1"/>
  <c r="CC40" i="1"/>
  <c r="CB34" i="1"/>
  <c r="CC34" i="1"/>
  <c r="CB33" i="1"/>
  <c r="CC33" i="1"/>
  <c r="CC27" i="1"/>
  <c r="CC23" i="1"/>
  <c r="CB20" i="1"/>
  <c r="CC20" i="1"/>
  <c r="CC17" i="1"/>
  <c r="CB7" i="1"/>
  <c r="CC7" i="1"/>
  <c r="CB207" i="1"/>
  <c r="CA498" i="1"/>
  <c r="CB498" i="1"/>
  <c r="CA496" i="1"/>
  <c r="CB496" i="1"/>
  <c r="CA495" i="1"/>
  <c r="CB495" i="1"/>
  <c r="CA493" i="1"/>
  <c r="CB493" i="1"/>
  <c r="CA492" i="1"/>
  <c r="CB492" i="1"/>
  <c r="CA488" i="1"/>
  <c r="CB488" i="1"/>
  <c r="CA10" i="1"/>
  <c r="CB10" i="1"/>
  <c r="CA508" i="1"/>
  <c r="CB508" i="1"/>
  <c r="CA504" i="1"/>
  <c r="CB504" i="1"/>
  <c r="CA13" i="1"/>
  <c r="CB13" i="1"/>
  <c r="CA507" i="1"/>
  <c r="CB507" i="1"/>
  <c r="CA503" i="1"/>
  <c r="CB503" i="1"/>
  <c r="CA11" i="1"/>
  <c r="CB11" i="1"/>
  <c r="CA500" i="1"/>
  <c r="CB500" i="1"/>
  <c r="CA497" i="1"/>
  <c r="CB497" i="1"/>
  <c r="CA494" i="1"/>
  <c r="CB494" i="1"/>
  <c r="CA489" i="1"/>
  <c r="CB489" i="1"/>
  <c r="CA14" i="1"/>
  <c r="CB14" i="1"/>
  <c r="CA12" i="1"/>
  <c r="CB12" i="1"/>
  <c r="CA8" i="1"/>
  <c r="CB8" i="1"/>
  <c r="CA506" i="1"/>
  <c r="CB506" i="1"/>
  <c r="CA502" i="1"/>
  <c r="CB502" i="1"/>
  <c r="CA15" i="1"/>
  <c r="CB15" i="1"/>
  <c r="CA499" i="1"/>
  <c r="CB499" i="1"/>
  <c r="CA491" i="1"/>
  <c r="CB491" i="1"/>
  <c r="CA490" i="1"/>
  <c r="CB490" i="1"/>
  <c r="CA487" i="1"/>
  <c r="CB487" i="1"/>
  <c r="CA486" i="1"/>
  <c r="CB486" i="1"/>
  <c r="CA485" i="1"/>
  <c r="CB485" i="1"/>
  <c r="CA484" i="1"/>
  <c r="CB484" i="1"/>
  <c r="CA483" i="1"/>
  <c r="CB483" i="1"/>
  <c r="CA482" i="1"/>
  <c r="CB482" i="1"/>
  <c r="CA481" i="1"/>
  <c r="CB481" i="1"/>
  <c r="CA480" i="1"/>
  <c r="CB480" i="1"/>
  <c r="CA479" i="1"/>
  <c r="CB479" i="1"/>
  <c r="CA478" i="1"/>
  <c r="CB478" i="1"/>
  <c r="CA477" i="1"/>
  <c r="CB477" i="1"/>
  <c r="CA476" i="1"/>
  <c r="CB476" i="1"/>
  <c r="CA475" i="1"/>
  <c r="CB475" i="1"/>
  <c r="CA474" i="1"/>
  <c r="CB474" i="1"/>
  <c r="CA473" i="1"/>
  <c r="CB473" i="1"/>
  <c r="CA472" i="1"/>
  <c r="CB472" i="1"/>
  <c r="CA471" i="1"/>
  <c r="CB471" i="1"/>
  <c r="CA470" i="1"/>
  <c r="CB470" i="1"/>
  <c r="CA469" i="1"/>
  <c r="CB469" i="1"/>
  <c r="CA468" i="1"/>
  <c r="CB468" i="1"/>
  <c r="CA467" i="1"/>
  <c r="CB467" i="1"/>
  <c r="CA466" i="1"/>
  <c r="CB466" i="1"/>
  <c r="CA465" i="1"/>
  <c r="CB465" i="1"/>
  <c r="CA464" i="1"/>
  <c r="CB464" i="1"/>
  <c r="CA463" i="1"/>
  <c r="CB463" i="1"/>
  <c r="CA462" i="1"/>
  <c r="CB462" i="1"/>
  <c r="CA461" i="1"/>
  <c r="CB461" i="1"/>
  <c r="CA460" i="1"/>
  <c r="CB460" i="1"/>
  <c r="CA459" i="1"/>
  <c r="CB459" i="1"/>
  <c r="CA458" i="1"/>
  <c r="CB458" i="1"/>
  <c r="CA457" i="1"/>
  <c r="CB457" i="1"/>
  <c r="CA456" i="1"/>
  <c r="CB456" i="1"/>
  <c r="CA455" i="1"/>
  <c r="CB455" i="1"/>
  <c r="CA454" i="1"/>
  <c r="CB454" i="1"/>
  <c r="CA453" i="1"/>
  <c r="CB453" i="1"/>
  <c r="CA452" i="1"/>
  <c r="CB452" i="1"/>
  <c r="CA451" i="1"/>
  <c r="CB451" i="1"/>
  <c r="CA450" i="1"/>
  <c r="CB450" i="1"/>
  <c r="CA449" i="1"/>
  <c r="CB449" i="1"/>
  <c r="CA448" i="1"/>
  <c r="CB448" i="1"/>
  <c r="CA447" i="1"/>
  <c r="CB447" i="1"/>
  <c r="CA446" i="1"/>
  <c r="CB446" i="1"/>
  <c r="CA445" i="1"/>
  <c r="CB445" i="1"/>
  <c r="CA444" i="1"/>
  <c r="CB444" i="1"/>
  <c r="CA443" i="1"/>
  <c r="CB443" i="1"/>
  <c r="CA442" i="1"/>
  <c r="CB442" i="1"/>
  <c r="CA441" i="1"/>
  <c r="CB441" i="1"/>
  <c r="CA440" i="1"/>
  <c r="CB440" i="1"/>
  <c r="CA439" i="1"/>
  <c r="CB439" i="1"/>
  <c r="CA438" i="1"/>
  <c r="CB438" i="1"/>
  <c r="CA437" i="1"/>
  <c r="CB437" i="1"/>
  <c r="CA436" i="1"/>
  <c r="CB436" i="1"/>
  <c r="CA435" i="1"/>
  <c r="CB435" i="1"/>
  <c r="CA434" i="1"/>
  <c r="CB434" i="1"/>
  <c r="CA433" i="1"/>
  <c r="CB433" i="1"/>
  <c r="CA432" i="1"/>
  <c r="CB432" i="1"/>
  <c r="CA431" i="1"/>
  <c r="CB431" i="1"/>
  <c r="CA430" i="1"/>
  <c r="CB430" i="1"/>
  <c r="CA429" i="1"/>
  <c r="CB429" i="1"/>
  <c r="CA428" i="1"/>
  <c r="CB428" i="1"/>
  <c r="CA427" i="1"/>
  <c r="CB427" i="1"/>
  <c r="CA426" i="1"/>
  <c r="CB426" i="1"/>
  <c r="CA425" i="1"/>
  <c r="CB425" i="1"/>
  <c r="CA424" i="1"/>
  <c r="CB424" i="1"/>
  <c r="CA423" i="1"/>
  <c r="CB423" i="1"/>
  <c r="CA422" i="1"/>
  <c r="CB422" i="1"/>
  <c r="CA421" i="1"/>
  <c r="CB421" i="1"/>
  <c r="CA420" i="1"/>
  <c r="CB420" i="1"/>
  <c r="CA419" i="1"/>
  <c r="CB419" i="1"/>
  <c r="CA418" i="1"/>
  <c r="CB418" i="1"/>
  <c r="CA417" i="1"/>
  <c r="CB417" i="1"/>
  <c r="CA416" i="1"/>
  <c r="CB416" i="1"/>
  <c r="CA415" i="1"/>
  <c r="CB415" i="1"/>
  <c r="CA414" i="1"/>
  <c r="CB414" i="1"/>
  <c r="CA413" i="1"/>
  <c r="CB413" i="1"/>
  <c r="CA412" i="1"/>
  <c r="CB412" i="1"/>
  <c r="CA411" i="1"/>
  <c r="CB411" i="1"/>
  <c r="CA410" i="1"/>
  <c r="CB410" i="1"/>
  <c r="CA409" i="1"/>
  <c r="CB409" i="1"/>
  <c r="CA408" i="1"/>
  <c r="CB408" i="1"/>
  <c r="CA407" i="1"/>
  <c r="CB407" i="1"/>
  <c r="CA406" i="1"/>
  <c r="CB406" i="1"/>
  <c r="CA405" i="1"/>
  <c r="CB405" i="1"/>
  <c r="CA404" i="1"/>
  <c r="CB404" i="1"/>
  <c r="CA403" i="1"/>
  <c r="CB403" i="1"/>
  <c r="CA402" i="1"/>
  <c r="CB402" i="1"/>
  <c r="CA401" i="1"/>
  <c r="CB401" i="1"/>
  <c r="CA400" i="1"/>
  <c r="CB400" i="1"/>
  <c r="CA399" i="1"/>
  <c r="CB399" i="1"/>
  <c r="CA398" i="1"/>
  <c r="CB398" i="1"/>
  <c r="CA397" i="1"/>
  <c r="CB397" i="1"/>
  <c r="CA396" i="1"/>
  <c r="CB396" i="1"/>
  <c r="CA395" i="1"/>
  <c r="CB395" i="1"/>
  <c r="CA394" i="1"/>
  <c r="CB394" i="1"/>
  <c r="CA393" i="1"/>
  <c r="CB393" i="1"/>
  <c r="CA392" i="1"/>
  <c r="CB392" i="1"/>
  <c r="CA391" i="1"/>
  <c r="CB391" i="1"/>
  <c r="CA390" i="1"/>
  <c r="CB390" i="1"/>
  <c r="CA389" i="1"/>
  <c r="CB389" i="1"/>
  <c r="CA388" i="1"/>
  <c r="CB388" i="1"/>
  <c r="CA387" i="1"/>
  <c r="CB387" i="1"/>
  <c r="CA386" i="1"/>
  <c r="CB386" i="1"/>
  <c r="CA385" i="1"/>
  <c r="CB385" i="1"/>
  <c r="CA384" i="1"/>
  <c r="CB384" i="1"/>
  <c r="CA383" i="1"/>
  <c r="CB383" i="1"/>
  <c r="CA382" i="1"/>
  <c r="CB382" i="1"/>
  <c r="CA381" i="1"/>
  <c r="CB381" i="1"/>
  <c r="CA380" i="1"/>
  <c r="CB380" i="1"/>
  <c r="CA379" i="1"/>
  <c r="CB379" i="1"/>
  <c r="CA378" i="1"/>
  <c r="CB378" i="1"/>
  <c r="CA377" i="1"/>
  <c r="CB377" i="1"/>
  <c r="CA376" i="1"/>
  <c r="CB376" i="1"/>
  <c r="CA375" i="1"/>
  <c r="CB375" i="1"/>
  <c r="CA374" i="1"/>
  <c r="CB374" i="1"/>
  <c r="CA373" i="1"/>
  <c r="CB373" i="1"/>
  <c r="CA372" i="1"/>
  <c r="CB372" i="1"/>
  <c r="CA371" i="1"/>
  <c r="CB371" i="1"/>
  <c r="CA370" i="1"/>
  <c r="CB370" i="1"/>
  <c r="CA369" i="1"/>
  <c r="CB369" i="1"/>
  <c r="CA368" i="1"/>
  <c r="CB368" i="1"/>
  <c r="CA367" i="1"/>
  <c r="CB367" i="1"/>
  <c r="CA366" i="1"/>
  <c r="CB366" i="1"/>
  <c r="CA365" i="1"/>
  <c r="CB365" i="1"/>
  <c r="CA364" i="1"/>
  <c r="CB364" i="1"/>
  <c r="CA363" i="1"/>
  <c r="CB363" i="1"/>
  <c r="CA362" i="1"/>
  <c r="CB362" i="1"/>
  <c r="CA361" i="1"/>
  <c r="CB361" i="1"/>
  <c r="CA360" i="1"/>
  <c r="CB360" i="1"/>
  <c r="CA359" i="1"/>
  <c r="CB359" i="1"/>
  <c r="CA358" i="1"/>
  <c r="CB358" i="1"/>
  <c r="CA357" i="1"/>
  <c r="CB357" i="1"/>
  <c r="CA356" i="1"/>
  <c r="CB356" i="1"/>
  <c r="CA355" i="1"/>
  <c r="CB355" i="1"/>
  <c r="CA354" i="1"/>
  <c r="CB354" i="1"/>
  <c r="CA353" i="1"/>
  <c r="CB353" i="1"/>
  <c r="CA352" i="1"/>
  <c r="CB352" i="1"/>
  <c r="CA351" i="1"/>
  <c r="CB351" i="1"/>
  <c r="CA350" i="1"/>
  <c r="CB350" i="1"/>
  <c r="CA349" i="1"/>
  <c r="CB349" i="1"/>
  <c r="CA348" i="1"/>
  <c r="CB348" i="1"/>
  <c r="CA347" i="1"/>
  <c r="CB347" i="1"/>
  <c r="CA346" i="1"/>
  <c r="CB346" i="1"/>
  <c r="CA345" i="1"/>
  <c r="CB345" i="1"/>
  <c r="CA344" i="1"/>
  <c r="CB344" i="1"/>
  <c r="CA343" i="1"/>
  <c r="CB343" i="1"/>
  <c r="CA342" i="1"/>
  <c r="CB342" i="1"/>
  <c r="CA341" i="1"/>
  <c r="CB341" i="1"/>
  <c r="CA340" i="1"/>
  <c r="CB340" i="1"/>
  <c r="CA339" i="1"/>
  <c r="CB339" i="1"/>
  <c r="CA338" i="1"/>
  <c r="CB338" i="1"/>
  <c r="CA337" i="1"/>
  <c r="CB337" i="1"/>
  <c r="CA336" i="1"/>
  <c r="CB336" i="1"/>
  <c r="CA335" i="1"/>
  <c r="CB335" i="1"/>
  <c r="CA334" i="1"/>
  <c r="CB334" i="1"/>
  <c r="CA333" i="1"/>
  <c r="CB333" i="1"/>
  <c r="CA332" i="1"/>
  <c r="CB332" i="1"/>
  <c r="CA331" i="1"/>
  <c r="CB331" i="1"/>
  <c r="CA330" i="1"/>
  <c r="CB330" i="1"/>
  <c r="CA329" i="1"/>
  <c r="CB329" i="1"/>
  <c r="CA328" i="1"/>
  <c r="CB328" i="1"/>
  <c r="CA327" i="1"/>
  <c r="CB327" i="1"/>
  <c r="CA326" i="1"/>
  <c r="CB326" i="1"/>
  <c r="CA325" i="1"/>
  <c r="CB325" i="1"/>
  <c r="CA324" i="1"/>
  <c r="CB324" i="1"/>
  <c r="CA323" i="1"/>
  <c r="CB323" i="1"/>
  <c r="CA322" i="1"/>
  <c r="CB322" i="1"/>
  <c r="CA321" i="1"/>
  <c r="CB321" i="1"/>
  <c r="CA320" i="1"/>
  <c r="CB320" i="1"/>
  <c r="CA319" i="1"/>
  <c r="CB319" i="1"/>
  <c r="CA318" i="1"/>
  <c r="CB318" i="1"/>
  <c r="CA317" i="1"/>
  <c r="CB317" i="1"/>
  <c r="CA316" i="1"/>
  <c r="CB316" i="1"/>
  <c r="CA315" i="1"/>
  <c r="CB315" i="1"/>
  <c r="CA314" i="1"/>
  <c r="CB314" i="1"/>
  <c r="CA313" i="1"/>
  <c r="CB313" i="1"/>
  <c r="CA312" i="1"/>
  <c r="CB312" i="1"/>
  <c r="CA311" i="1"/>
  <c r="CB311" i="1"/>
  <c r="CA310" i="1"/>
  <c r="CB310" i="1"/>
  <c r="CA309" i="1"/>
  <c r="CB309" i="1"/>
  <c r="CA308" i="1"/>
  <c r="CB308" i="1"/>
  <c r="CA307" i="1"/>
  <c r="CB307" i="1"/>
  <c r="CA306" i="1"/>
  <c r="CB306" i="1"/>
  <c r="CA305" i="1"/>
  <c r="CB305" i="1"/>
  <c r="CA304" i="1"/>
  <c r="CB304" i="1"/>
  <c r="CA303" i="1"/>
  <c r="CB303" i="1"/>
  <c r="CA302" i="1"/>
  <c r="CB302" i="1"/>
  <c r="CA301" i="1"/>
  <c r="CB301" i="1"/>
  <c r="CA300" i="1"/>
  <c r="CB300" i="1"/>
  <c r="CA299" i="1"/>
  <c r="CB299" i="1"/>
  <c r="CA297" i="1"/>
  <c r="CB297" i="1"/>
  <c r="CA296" i="1"/>
  <c r="CB296" i="1"/>
  <c r="CA295" i="1"/>
  <c r="CB295" i="1"/>
  <c r="CA293" i="1"/>
  <c r="CB293" i="1"/>
  <c r="CA292" i="1"/>
  <c r="CB292" i="1"/>
  <c r="CA291" i="1"/>
  <c r="CB291" i="1"/>
  <c r="CA290" i="1"/>
  <c r="CB290" i="1"/>
  <c r="CA288" i="1"/>
  <c r="CB288" i="1"/>
  <c r="CA287" i="1"/>
  <c r="CB287" i="1"/>
  <c r="CA286" i="1"/>
  <c r="CB286" i="1"/>
  <c r="CA285" i="1"/>
  <c r="CB285" i="1"/>
  <c r="CA284" i="1"/>
  <c r="CB284" i="1"/>
  <c r="CA283" i="1"/>
  <c r="CB283" i="1"/>
  <c r="CA282" i="1"/>
  <c r="CB282" i="1"/>
  <c r="CA281" i="1"/>
  <c r="CB281" i="1"/>
  <c r="CA280" i="1"/>
  <c r="CB280" i="1"/>
  <c r="CA278" i="1"/>
  <c r="CB278" i="1"/>
  <c r="CA277" i="1"/>
  <c r="CB277" i="1"/>
  <c r="CA275" i="1"/>
  <c r="CB275" i="1"/>
  <c r="CA274" i="1"/>
  <c r="CB274" i="1"/>
  <c r="CA273" i="1"/>
  <c r="CB273" i="1"/>
  <c r="CA272" i="1"/>
  <c r="CB272" i="1"/>
  <c r="CA271" i="1"/>
  <c r="CB271" i="1"/>
  <c r="CA270" i="1"/>
  <c r="CB270" i="1"/>
  <c r="CA269" i="1"/>
  <c r="CB269" i="1"/>
  <c r="CA268" i="1"/>
  <c r="CB268" i="1"/>
  <c r="CA267" i="1"/>
  <c r="CB267" i="1"/>
  <c r="CA266" i="1"/>
  <c r="CB266" i="1"/>
  <c r="CA265" i="1"/>
  <c r="CB265" i="1"/>
  <c r="CA264" i="1"/>
  <c r="CB264" i="1"/>
  <c r="CA263" i="1"/>
  <c r="CB263" i="1"/>
  <c r="CA262" i="1"/>
  <c r="CB262" i="1"/>
  <c r="CA261" i="1"/>
  <c r="CB261" i="1"/>
  <c r="CA260" i="1"/>
  <c r="CB260" i="1"/>
  <c r="CA259" i="1"/>
  <c r="CB259" i="1"/>
  <c r="CA257" i="1"/>
  <c r="CB257" i="1"/>
  <c r="CA256" i="1"/>
  <c r="CB256" i="1"/>
  <c r="CA255" i="1"/>
  <c r="CB255" i="1"/>
  <c r="CA254" i="1"/>
  <c r="CB254" i="1"/>
  <c r="CA253" i="1"/>
  <c r="CB253" i="1"/>
  <c r="CA252" i="1"/>
  <c r="CB252" i="1"/>
  <c r="CA251" i="1"/>
  <c r="CB251" i="1"/>
  <c r="CA250" i="1"/>
  <c r="CB250" i="1"/>
  <c r="CA249" i="1"/>
  <c r="CB249" i="1"/>
  <c r="CA248" i="1"/>
  <c r="CB248" i="1"/>
  <c r="CA247" i="1"/>
  <c r="CB247" i="1"/>
  <c r="CA246" i="1"/>
  <c r="CB246" i="1"/>
  <c r="CA245" i="1"/>
  <c r="CB245" i="1"/>
  <c r="CA244" i="1"/>
  <c r="CB244" i="1"/>
  <c r="CA243" i="1"/>
  <c r="CB243" i="1"/>
  <c r="CA242" i="1"/>
  <c r="CB242" i="1"/>
  <c r="CA241" i="1"/>
  <c r="CB241" i="1"/>
  <c r="CA240" i="1"/>
  <c r="CB240" i="1"/>
  <c r="CA239" i="1"/>
  <c r="CB239" i="1"/>
  <c r="CA237" i="1"/>
  <c r="CB237" i="1"/>
  <c r="CA236" i="1"/>
  <c r="CB236" i="1"/>
  <c r="CA235" i="1"/>
  <c r="CB235" i="1"/>
  <c r="CA234" i="1"/>
  <c r="CB234" i="1"/>
  <c r="CA233" i="1"/>
  <c r="CB233" i="1"/>
  <c r="CA232" i="1"/>
  <c r="CB232" i="1"/>
  <c r="CA230" i="1"/>
  <c r="CB230" i="1"/>
  <c r="CA229" i="1"/>
  <c r="CB229" i="1"/>
  <c r="CA228" i="1"/>
  <c r="CB228" i="1"/>
  <c r="CA227" i="1"/>
  <c r="CB227" i="1"/>
  <c r="CA226" i="1"/>
  <c r="CB226" i="1"/>
  <c r="CA225" i="1"/>
  <c r="CB225" i="1"/>
  <c r="CA224" i="1"/>
  <c r="CB224" i="1"/>
  <c r="CA223" i="1"/>
  <c r="CB223" i="1"/>
  <c r="CA222" i="1"/>
  <c r="CB222" i="1"/>
  <c r="CA221" i="1"/>
  <c r="CB221" i="1"/>
  <c r="CA220" i="1"/>
  <c r="CB220" i="1"/>
  <c r="CA219" i="1"/>
  <c r="CB219" i="1"/>
  <c r="CA218" i="1"/>
  <c r="CB218" i="1"/>
  <c r="CA217" i="1"/>
  <c r="CB217" i="1"/>
  <c r="CA216" i="1"/>
  <c r="CB216" i="1"/>
  <c r="CA215" i="1"/>
  <c r="CB215" i="1"/>
  <c r="CA214" i="1"/>
  <c r="CB214" i="1"/>
  <c r="CA213" i="1"/>
  <c r="CB213" i="1"/>
  <c r="CA212" i="1"/>
  <c r="CB212" i="1"/>
  <c r="CA211" i="1"/>
  <c r="CB211" i="1"/>
  <c r="CA210" i="1"/>
  <c r="CB210" i="1"/>
  <c r="CA209" i="1"/>
  <c r="CB209" i="1"/>
  <c r="CA208" i="1"/>
  <c r="CB208" i="1"/>
  <c r="CA206" i="1"/>
  <c r="CB206" i="1"/>
  <c r="CA205" i="1"/>
  <c r="CB205" i="1"/>
  <c r="CA204" i="1"/>
  <c r="CB204" i="1"/>
  <c r="CA203" i="1"/>
  <c r="CB203" i="1"/>
  <c r="CA202" i="1"/>
  <c r="CB202" i="1"/>
  <c r="CA201" i="1"/>
  <c r="CB201" i="1"/>
  <c r="CA200" i="1"/>
  <c r="CB200" i="1"/>
  <c r="CA199" i="1"/>
  <c r="CB199" i="1"/>
  <c r="CA198" i="1"/>
  <c r="CB198" i="1"/>
  <c r="CA197" i="1"/>
  <c r="CB197" i="1"/>
  <c r="CA196" i="1"/>
  <c r="CB196" i="1"/>
  <c r="CA195" i="1"/>
  <c r="CB195" i="1"/>
  <c r="CA194" i="1"/>
  <c r="CB194" i="1"/>
  <c r="CA193" i="1"/>
  <c r="CB193" i="1"/>
  <c r="CA192" i="1"/>
  <c r="CB192" i="1"/>
  <c r="CA191" i="1"/>
  <c r="CB191" i="1"/>
  <c r="CA190" i="1"/>
  <c r="CB190" i="1"/>
  <c r="CA189" i="1"/>
  <c r="CB189" i="1"/>
  <c r="CA188" i="1"/>
  <c r="CB188" i="1"/>
  <c r="CB187" i="1"/>
  <c r="CA185" i="1"/>
  <c r="CB185" i="1"/>
  <c r="CA184" i="1"/>
  <c r="CB184" i="1"/>
  <c r="CA183" i="1"/>
  <c r="CB183" i="1"/>
  <c r="CA182" i="1"/>
  <c r="CB182" i="1"/>
  <c r="CA181" i="1"/>
  <c r="CB181" i="1"/>
  <c r="CA180" i="1"/>
  <c r="CB180" i="1"/>
  <c r="CA179" i="1"/>
  <c r="CB179" i="1"/>
  <c r="CA178" i="1"/>
  <c r="CB178" i="1"/>
  <c r="CA177" i="1"/>
  <c r="CB177" i="1"/>
  <c r="CA176" i="1"/>
  <c r="CB176" i="1"/>
  <c r="CA175" i="1"/>
  <c r="CB175" i="1"/>
  <c r="CA174" i="1"/>
  <c r="CB174" i="1"/>
  <c r="CA173" i="1"/>
  <c r="CB173" i="1"/>
  <c r="CA172" i="1"/>
  <c r="CB172" i="1"/>
  <c r="CA171" i="1"/>
  <c r="CB171" i="1"/>
  <c r="CA170" i="1"/>
  <c r="CB170" i="1"/>
  <c r="CA169" i="1"/>
  <c r="CB169" i="1"/>
  <c r="CA167" i="1"/>
  <c r="CB167" i="1"/>
  <c r="CA166" i="1"/>
  <c r="CB166" i="1"/>
  <c r="CA165" i="1"/>
  <c r="CB165" i="1"/>
  <c r="CA162" i="1"/>
  <c r="CB162" i="1"/>
  <c r="CA161" i="1"/>
  <c r="CB161" i="1"/>
  <c r="CA160" i="1"/>
  <c r="CB160" i="1"/>
  <c r="CA159" i="1"/>
  <c r="CB159" i="1"/>
  <c r="CA158" i="1"/>
  <c r="CB158" i="1"/>
  <c r="CA157" i="1"/>
  <c r="CB157" i="1"/>
  <c r="CA156" i="1"/>
  <c r="CB156" i="1"/>
  <c r="CA155" i="1"/>
  <c r="CB155" i="1"/>
  <c r="CA154" i="1"/>
  <c r="CB154" i="1"/>
  <c r="CA153" i="1"/>
  <c r="CB153" i="1"/>
  <c r="CA152" i="1"/>
  <c r="CB152" i="1"/>
  <c r="CA151" i="1"/>
  <c r="CB151" i="1"/>
  <c r="CA150" i="1"/>
  <c r="CB150" i="1"/>
  <c r="CA149" i="1"/>
  <c r="CB149" i="1"/>
  <c r="CA148" i="1"/>
  <c r="CB148" i="1"/>
  <c r="CA147" i="1"/>
  <c r="CB147" i="1"/>
  <c r="CA146" i="1"/>
  <c r="CB146" i="1"/>
  <c r="CA145" i="1"/>
  <c r="CB145" i="1"/>
  <c r="CA144" i="1"/>
  <c r="CB144" i="1"/>
  <c r="CA143" i="1"/>
  <c r="CB143" i="1"/>
  <c r="CA142" i="1"/>
  <c r="CB142" i="1"/>
  <c r="CA141" i="1"/>
  <c r="CB141" i="1"/>
  <c r="CA140" i="1"/>
  <c r="CB140" i="1"/>
  <c r="CA139" i="1"/>
  <c r="CB139" i="1"/>
  <c r="CA138" i="1"/>
  <c r="CB138" i="1"/>
  <c r="CA137" i="1"/>
  <c r="CB137" i="1"/>
  <c r="CA136" i="1"/>
  <c r="CB136" i="1"/>
  <c r="CA135" i="1"/>
  <c r="CB135" i="1"/>
  <c r="CA134" i="1"/>
  <c r="CB134" i="1"/>
  <c r="CA133" i="1"/>
  <c r="CB133" i="1"/>
  <c r="CA132" i="1"/>
  <c r="CB132" i="1"/>
  <c r="CA131" i="1"/>
  <c r="CB131" i="1"/>
  <c r="CA130" i="1"/>
  <c r="CB130" i="1"/>
  <c r="CA129" i="1"/>
  <c r="CB129" i="1"/>
  <c r="CA127" i="1"/>
  <c r="CB127" i="1"/>
  <c r="CA125" i="1"/>
  <c r="CB125" i="1"/>
  <c r="CA124" i="1"/>
  <c r="CB124" i="1"/>
  <c r="CA123" i="1"/>
  <c r="CB123" i="1"/>
  <c r="CA122" i="1"/>
  <c r="CB122" i="1"/>
  <c r="CA121" i="1"/>
  <c r="CB121" i="1"/>
  <c r="CB120" i="1"/>
  <c r="CA119" i="1"/>
  <c r="CB119" i="1"/>
  <c r="CA118" i="1"/>
  <c r="CB118" i="1"/>
  <c r="CA117" i="1"/>
  <c r="CB117" i="1"/>
  <c r="CA116" i="1"/>
  <c r="CB116" i="1"/>
  <c r="CA115" i="1"/>
  <c r="CB115" i="1"/>
  <c r="CA114" i="1"/>
  <c r="CB114" i="1"/>
  <c r="CA113" i="1"/>
  <c r="CB113" i="1"/>
  <c r="CA112" i="1"/>
  <c r="CB112" i="1"/>
  <c r="CA111" i="1"/>
  <c r="CB111" i="1"/>
  <c r="CA110" i="1"/>
  <c r="CB110" i="1"/>
  <c r="CA109" i="1"/>
  <c r="CB109" i="1"/>
  <c r="CA108" i="1"/>
  <c r="CB108" i="1"/>
  <c r="CA107" i="1"/>
  <c r="CB107" i="1"/>
  <c r="CA105" i="1"/>
  <c r="CB105" i="1"/>
  <c r="CA104" i="1"/>
  <c r="CB104" i="1"/>
  <c r="CA103" i="1"/>
  <c r="CB103" i="1"/>
  <c r="CA102" i="1"/>
  <c r="CB102" i="1"/>
  <c r="CA101" i="1"/>
  <c r="CB101" i="1"/>
  <c r="CA98" i="1"/>
  <c r="CB98" i="1"/>
  <c r="CA97" i="1"/>
  <c r="CB97" i="1"/>
  <c r="CA96" i="1"/>
  <c r="CB96" i="1"/>
  <c r="CA95" i="1"/>
  <c r="CB95" i="1"/>
  <c r="CA93" i="1"/>
  <c r="CB93" i="1"/>
  <c r="CA92" i="1"/>
  <c r="CB92" i="1"/>
  <c r="CA90" i="1"/>
  <c r="CB90" i="1"/>
  <c r="CA89" i="1"/>
  <c r="CB89" i="1"/>
  <c r="CA88" i="1"/>
  <c r="CB88" i="1"/>
  <c r="CA87" i="1"/>
  <c r="CB87" i="1"/>
  <c r="CA86" i="1"/>
  <c r="CB86" i="1"/>
  <c r="CA85" i="1"/>
  <c r="CB85" i="1"/>
  <c r="CA84" i="1"/>
  <c r="CB84" i="1"/>
  <c r="CA83" i="1"/>
  <c r="CB83" i="1"/>
  <c r="CA82" i="1"/>
  <c r="CB82" i="1"/>
  <c r="CA81" i="1"/>
  <c r="CB81" i="1"/>
  <c r="CA80" i="1"/>
  <c r="CB80" i="1"/>
  <c r="CA79" i="1"/>
  <c r="CB79" i="1"/>
  <c r="CA78" i="1"/>
  <c r="CB78" i="1"/>
  <c r="CA77" i="1"/>
  <c r="CB77" i="1"/>
  <c r="CA76" i="1"/>
  <c r="CB76" i="1"/>
  <c r="CA75" i="1"/>
  <c r="CB75" i="1"/>
  <c r="CA74" i="1"/>
  <c r="CB74" i="1"/>
  <c r="CA73" i="1"/>
  <c r="CB73" i="1"/>
  <c r="CA72" i="1"/>
  <c r="CB72" i="1"/>
  <c r="CA71" i="1"/>
  <c r="CB71" i="1"/>
  <c r="CA70" i="1"/>
  <c r="CB70" i="1"/>
  <c r="CA69" i="1"/>
  <c r="CB69" i="1"/>
  <c r="CA68" i="1"/>
  <c r="CB68" i="1"/>
  <c r="CA67" i="1"/>
  <c r="CB67" i="1"/>
  <c r="CA66" i="1"/>
  <c r="CB66" i="1"/>
  <c r="CA65" i="1"/>
  <c r="CB65" i="1"/>
  <c r="CA64" i="1"/>
  <c r="CB64" i="1"/>
  <c r="CA60" i="1"/>
  <c r="CB60" i="1"/>
  <c r="CA59" i="1"/>
  <c r="CB59" i="1"/>
  <c r="CA58" i="1"/>
  <c r="CB58" i="1"/>
  <c r="CA57" i="1"/>
  <c r="CB57" i="1"/>
  <c r="CA56" i="1"/>
  <c r="CB56" i="1"/>
  <c r="CA55" i="1"/>
  <c r="CB55" i="1"/>
  <c r="CA54" i="1"/>
  <c r="CB54" i="1"/>
  <c r="CA53" i="1"/>
  <c r="CB53" i="1"/>
  <c r="CA52" i="1"/>
  <c r="CB52" i="1"/>
  <c r="CA51" i="1"/>
  <c r="CB51" i="1"/>
  <c r="CA50" i="1"/>
  <c r="CB50" i="1"/>
  <c r="CA49" i="1"/>
  <c r="CB49" i="1"/>
  <c r="CA48" i="1"/>
  <c r="CB48" i="1"/>
  <c r="CA47" i="1"/>
  <c r="CB47" i="1"/>
  <c r="CA45" i="1"/>
  <c r="CB45" i="1"/>
  <c r="CA44" i="1"/>
  <c r="CB44" i="1"/>
  <c r="CA43" i="1"/>
  <c r="CB43" i="1"/>
  <c r="CA42" i="1"/>
  <c r="CB42" i="1"/>
  <c r="CA41" i="1"/>
  <c r="CB41" i="1"/>
  <c r="CA39" i="1"/>
  <c r="CB39" i="1"/>
  <c r="CA38" i="1"/>
  <c r="CB38" i="1"/>
  <c r="CA37" i="1"/>
  <c r="CB37" i="1"/>
  <c r="CA36" i="1"/>
  <c r="CB36" i="1"/>
  <c r="CA35" i="1"/>
  <c r="CB35" i="1"/>
  <c r="CA32" i="1"/>
  <c r="CB32" i="1"/>
  <c r="CA31" i="1"/>
  <c r="CB31" i="1"/>
  <c r="CA30" i="1"/>
  <c r="CB30" i="1"/>
  <c r="CA29" i="1"/>
  <c r="CB29" i="1"/>
  <c r="CA28" i="1"/>
  <c r="CB28" i="1"/>
  <c r="CA27" i="1"/>
  <c r="CB27" i="1"/>
  <c r="CA26" i="1"/>
  <c r="CB26" i="1"/>
  <c r="CA25" i="1"/>
  <c r="CB25" i="1"/>
  <c r="CA24" i="1"/>
  <c r="CB24" i="1"/>
  <c r="CA23" i="1"/>
  <c r="CB23" i="1"/>
  <c r="CA22" i="1"/>
  <c r="CB22" i="1"/>
  <c r="CA21" i="1"/>
  <c r="CB21" i="1"/>
  <c r="CA19" i="1"/>
  <c r="CB19" i="1"/>
  <c r="CA18" i="1"/>
  <c r="CB18" i="1"/>
  <c r="CA17" i="1"/>
  <c r="CB17" i="1"/>
  <c r="CA16" i="1"/>
  <c r="CB16" i="1"/>
  <c r="CA509" i="1"/>
  <c r="CB509" i="1"/>
  <c r="CB505" i="1"/>
  <c r="CA501" i="1"/>
  <c r="CB501" i="1"/>
  <c r="CA298" i="1"/>
  <c r="CA294" i="1"/>
  <c r="CA289" i="1"/>
  <c r="CA279" i="1"/>
  <c r="CA276" i="1"/>
  <c r="CA258" i="1"/>
  <c r="CA238" i="1"/>
  <c r="CA231" i="1"/>
  <c r="CA207" i="1"/>
  <c r="CA187" i="1"/>
  <c r="CA186" i="1"/>
  <c r="CA168" i="1"/>
  <c r="CA164" i="1"/>
  <c r="CA163" i="1"/>
  <c r="CA120" i="1"/>
  <c r="CA99" i="1"/>
  <c r="CA94" i="1"/>
  <c r="CA91" i="1"/>
  <c r="CA62" i="1"/>
  <c r="CA46" i="1"/>
  <c r="CA33" i="1"/>
  <c r="CA505" i="1"/>
  <c r="CA7" i="1"/>
  <c r="CA128" i="1"/>
  <c r="CA126" i="1"/>
  <c r="CA106" i="1"/>
  <c r="CA100" i="1"/>
  <c r="CA63" i="1"/>
  <c r="CA61" i="1"/>
  <c r="CA40" i="1"/>
  <c r="CA34" i="1"/>
  <c r="CA20" i="1"/>
  <c r="CA9" i="1"/>
  <c r="BZ485" i="1"/>
  <c r="BZ478" i="1"/>
  <c r="BZ473" i="1"/>
  <c r="BZ465" i="1"/>
  <c r="BZ451" i="1"/>
  <c r="BZ448" i="1"/>
  <c r="BZ437" i="1"/>
  <c r="BZ415" i="1"/>
  <c r="BZ367" i="1"/>
  <c r="BZ355" i="1"/>
  <c r="BZ335" i="1"/>
  <c r="BZ327" i="1"/>
  <c r="BZ312" i="1"/>
  <c r="BZ274" i="1"/>
  <c r="BZ265" i="1"/>
  <c r="BZ259" i="1"/>
  <c r="BZ250" i="1"/>
  <c r="BZ508" i="1"/>
  <c r="BZ504" i="1"/>
  <c r="BZ503" i="1"/>
  <c r="BZ15" i="1"/>
  <c r="BZ491" i="1"/>
  <c r="BZ484" i="1"/>
  <c r="BZ471" i="1"/>
  <c r="BZ466" i="1"/>
  <c r="BZ456" i="1"/>
  <c r="BZ429" i="1"/>
  <c r="BZ428" i="1"/>
  <c r="BZ416" i="1"/>
  <c r="BZ409" i="1"/>
  <c r="BZ405" i="1"/>
  <c r="BZ334" i="1"/>
  <c r="BZ309" i="1"/>
  <c r="BZ267" i="1"/>
  <c r="BZ506" i="1"/>
  <c r="BZ502" i="1"/>
  <c r="BZ11" i="1"/>
  <c r="BZ500" i="1"/>
  <c r="BZ492" i="1"/>
  <c r="BZ486" i="1"/>
  <c r="BZ483" i="1"/>
  <c r="BZ461" i="1"/>
  <c r="BZ445" i="1"/>
  <c r="BZ438" i="1"/>
  <c r="BZ424" i="1"/>
  <c r="BZ417" i="1"/>
  <c r="BZ413" i="1"/>
  <c r="BZ412" i="1"/>
  <c r="BZ401" i="1"/>
  <c r="BZ400" i="1"/>
  <c r="BZ381" i="1"/>
  <c r="BZ339" i="1"/>
  <c r="BZ336" i="1"/>
  <c r="BZ322" i="1"/>
  <c r="BZ308" i="1"/>
  <c r="BZ278" i="1"/>
  <c r="BZ276" i="1"/>
  <c r="BZ238" i="1"/>
  <c r="BZ227" i="1"/>
  <c r="BZ220" i="1"/>
  <c r="BZ219" i="1"/>
  <c r="BZ214" i="1"/>
  <c r="BZ207" i="1"/>
  <c r="BZ205" i="1"/>
  <c r="BZ197" i="1"/>
  <c r="BZ177" i="1"/>
  <c r="BZ173" i="1"/>
  <c r="BZ171" i="1"/>
  <c r="BZ169" i="1"/>
  <c r="BZ158" i="1"/>
  <c r="BZ156" i="1"/>
  <c r="BZ153" i="1"/>
  <c r="BZ149" i="1"/>
  <c r="BZ147" i="1"/>
  <c r="BZ142" i="1"/>
  <c r="BZ136" i="1"/>
  <c r="BZ131" i="1"/>
  <c r="BZ123" i="1"/>
  <c r="BZ113" i="1"/>
  <c r="BZ104" i="1"/>
  <c r="BZ96" i="1"/>
  <c r="BZ83" i="1"/>
  <c r="BZ77" i="1"/>
  <c r="BZ67" i="1"/>
  <c r="BZ61" i="1"/>
  <c r="BZ58" i="1"/>
  <c r="BZ56" i="1"/>
  <c r="BZ53" i="1"/>
  <c r="BZ41" i="1"/>
  <c r="BZ29" i="1"/>
  <c r="BZ26" i="1"/>
  <c r="BZ24" i="1"/>
  <c r="BZ21" i="1"/>
  <c r="BZ73" i="1"/>
  <c r="BZ501" i="1"/>
  <c r="BZ408" i="1"/>
  <c r="BZ296" i="1"/>
  <c r="BZ272" i="1"/>
  <c r="BZ262" i="1"/>
  <c r="BZ109" i="1"/>
  <c r="BZ102" i="1"/>
  <c r="BZ78" i="1"/>
  <c r="BZ407" i="1"/>
  <c r="BZ377" i="1"/>
  <c r="BZ366" i="1"/>
  <c r="BZ240" i="1"/>
  <c r="BZ201" i="1"/>
  <c r="BZ155" i="1"/>
  <c r="BZ114" i="1"/>
  <c r="BZ31" i="1"/>
  <c r="BZ243" i="1"/>
  <c r="BZ139" i="1"/>
  <c r="BZ107" i="1"/>
  <c r="BZ90" i="1"/>
  <c r="BZ87" i="1"/>
  <c r="BZ71" i="1"/>
  <c r="BZ507" i="1"/>
  <c r="BZ348" i="1"/>
  <c r="BZ328" i="1"/>
  <c r="BZ293" i="1"/>
  <c r="BZ199" i="1"/>
  <c r="BZ86" i="1"/>
  <c r="BZ46" i="1"/>
  <c r="BZ509" i="1"/>
  <c r="BZ307" i="1"/>
  <c r="BZ176" i="1"/>
  <c r="BZ399" i="1"/>
  <c r="BZ380" i="1"/>
  <c r="BZ357" i="1"/>
  <c r="BZ354" i="1"/>
  <c r="BZ275" i="1"/>
  <c r="BZ192" i="1"/>
  <c r="BZ160" i="1"/>
  <c r="BZ99" i="1"/>
  <c r="BZ70" i="1"/>
  <c r="BZ37" i="1"/>
  <c r="BZ35" i="1"/>
  <c r="BZ7" i="1"/>
  <c r="BZ368" i="1"/>
  <c r="BZ361" i="1"/>
  <c r="BZ350" i="1"/>
  <c r="BZ297" i="1"/>
  <c r="BZ256" i="1"/>
  <c r="BZ230" i="1"/>
  <c r="BZ130" i="1"/>
  <c r="BZ39" i="1"/>
  <c r="BZ325" i="1"/>
  <c r="BZ319" i="1"/>
  <c r="BZ172" i="1"/>
  <c r="BZ154" i="1"/>
  <c r="BZ118" i="1"/>
  <c r="BZ103" i="1"/>
  <c r="BZ45" i="1"/>
  <c r="BZ321" i="1"/>
  <c r="BZ316" i="1"/>
  <c r="BZ299" i="1"/>
  <c r="BZ273" i="1"/>
  <c r="BZ270" i="1"/>
  <c r="BZ255" i="1"/>
  <c r="BZ254" i="1"/>
  <c r="BZ253" i="1"/>
  <c r="BZ224" i="1"/>
  <c r="BZ193" i="1"/>
  <c r="BZ94" i="1"/>
  <c r="BZ49" i="1"/>
  <c r="BZ268" i="1"/>
  <c r="BZ260" i="1"/>
  <c r="BZ245" i="1"/>
  <c r="BZ206" i="1"/>
  <c r="BZ143" i="1"/>
  <c r="BZ76" i="1"/>
  <c r="BZ48" i="1"/>
  <c r="BZ43" i="1"/>
  <c r="BZ42" i="1"/>
  <c r="BZ14" i="1"/>
  <c r="BY496" i="1"/>
  <c r="BZ496" i="1"/>
  <c r="BY493" i="1"/>
  <c r="BZ493" i="1"/>
  <c r="BY482" i="1"/>
  <c r="BZ482" i="1"/>
  <c r="BY479" i="1"/>
  <c r="BZ479" i="1"/>
  <c r="BY476" i="1"/>
  <c r="BZ476" i="1"/>
  <c r="BY470" i="1"/>
  <c r="BZ470" i="1"/>
  <c r="BY467" i="1"/>
  <c r="BZ467" i="1"/>
  <c r="BY455" i="1"/>
  <c r="BZ455" i="1"/>
  <c r="BY499" i="1"/>
  <c r="BZ499" i="1"/>
  <c r="BY498" i="1"/>
  <c r="BZ498" i="1"/>
  <c r="BY495" i="1"/>
  <c r="BZ495" i="1"/>
  <c r="BY490" i="1"/>
  <c r="BZ490" i="1"/>
  <c r="BY487" i="1"/>
  <c r="BZ487" i="1"/>
  <c r="BY481" i="1"/>
  <c r="BZ481" i="1"/>
  <c r="BY477" i="1"/>
  <c r="BZ477" i="1"/>
  <c r="BY474" i="1"/>
  <c r="BZ474" i="1"/>
  <c r="BY468" i="1"/>
  <c r="BZ468" i="1"/>
  <c r="BY464" i="1"/>
  <c r="BZ464" i="1"/>
  <c r="BY460" i="1"/>
  <c r="BZ460" i="1"/>
  <c r="BY454" i="1"/>
  <c r="BZ454" i="1"/>
  <c r="BY10" i="1"/>
  <c r="BZ10" i="1"/>
  <c r="BY497" i="1"/>
  <c r="BZ497" i="1"/>
  <c r="BY494" i="1"/>
  <c r="BZ494" i="1"/>
  <c r="BY489" i="1"/>
  <c r="BZ489" i="1"/>
  <c r="BY488" i="1"/>
  <c r="BZ488" i="1"/>
  <c r="BY480" i="1"/>
  <c r="BZ480" i="1"/>
  <c r="BY475" i="1"/>
  <c r="BZ475" i="1"/>
  <c r="BY472" i="1"/>
  <c r="BZ472" i="1"/>
  <c r="BY469" i="1"/>
  <c r="BZ469" i="1"/>
  <c r="BY463" i="1"/>
  <c r="BZ463" i="1"/>
  <c r="BY462" i="1"/>
  <c r="BZ462" i="1"/>
  <c r="BY459" i="1"/>
  <c r="BZ459" i="1"/>
  <c r="BY458" i="1"/>
  <c r="BZ458" i="1"/>
  <c r="BY457" i="1"/>
  <c r="BZ457" i="1"/>
  <c r="BY453" i="1"/>
  <c r="BZ453" i="1"/>
  <c r="BY452" i="1"/>
  <c r="BZ452" i="1"/>
  <c r="BY450" i="1"/>
  <c r="BZ450" i="1"/>
  <c r="BY449" i="1"/>
  <c r="BZ449" i="1"/>
  <c r="BY447" i="1"/>
  <c r="BZ447" i="1"/>
  <c r="BY446" i="1"/>
  <c r="BZ446" i="1"/>
  <c r="BY444" i="1"/>
  <c r="BZ444" i="1"/>
  <c r="BY443" i="1"/>
  <c r="BZ443" i="1"/>
  <c r="BY442" i="1"/>
  <c r="BZ442" i="1"/>
  <c r="BY441" i="1"/>
  <c r="BZ441" i="1"/>
  <c r="BY440" i="1"/>
  <c r="BZ440" i="1"/>
  <c r="BY439" i="1"/>
  <c r="BZ439" i="1"/>
  <c r="BY436" i="1"/>
  <c r="BZ436" i="1"/>
  <c r="BY435" i="1"/>
  <c r="BZ435" i="1"/>
  <c r="BY434" i="1"/>
  <c r="BZ434" i="1"/>
  <c r="BY433" i="1"/>
  <c r="BZ433" i="1"/>
  <c r="BY432" i="1"/>
  <c r="BZ432" i="1"/>
  <c r="BY431" i="1"/>
  <c r="BZ431" i="1"/>
  <c r="BY430" i="1"/>
  <c r="BZ430" i="1"/>
  <c r="BY427" i="1"/>
  <c r="BZ427" i="1"/>
  <c r="BY426" i="1"/>
  <c r="BZ426" i="1"/>
  <c r="BY425" i="1"/>
  <c r="BZ425" i="1"/>
  <c r="BY423" i="1"/>
  <c r="BZ423" i="1"/>
  <c r="BY422" i="1"/>
  <c r="BZ422" i="1"/>
  <c r="BY421" i="1"/>
  <c r="BZ421" i="1"/>
  <c r="BY420" i="1"/>
  <c r="BZ420" i="1"/>
  <c r="BY419" i="1"/>
  <c r="BZ419" i="1"/>
  <c r="BY418" i="1"/>
  <c r="BZ418" i="1"/>
  <c r="BY414" i="1"/>
  <c r="BZ414" i="1"/>
  <c r="BY411" i="1"/>
  <c r="BZ411" i="1"/>
  <c r="BY410" i="1"/>
  <c r="BZ410" i="1"/>
  <c r="BY406" i="1"/>
  <c r="BZ406" i="1"/>
  <c r="BY404" i="1"/>
  <c r="BZ404" i="1"/>
  <c r="BY403" i="1"/>
  <c r="BZ403" i="1"/>
  <c r="BY402" i="1"/>
  <c r="BZ402" i="1"/>
  <c r="BY398" i="1"/>
  <c r="BZ398" i="1"/>
  <c r="BY397" i="1"/>
  <c r="BZ397" i="1"/>
  <c r="BY396" i="1"/>
  <c r="BZ396" i="1"/>
  <c r="BY395" i="1"/>
  <c r="BZ395" i="1"/>
  <c r="BY394" i="1"/>
  <c r="BZ394" i="1"/>
  <c r="BY393" i="1"/>
  <c r="BZ393" i="1"/>
  <c r="BY392" i="1"/>
  <c r="BZ392" i="1"/>
  <c r="BY391" i="1"/>
  <c r="BZ391" i="1"/>
  <c r="BY390" i="1"/>
  <c r="BZ390" i="1"/>
  <c r="BY389" i="1"/>
  <c r="BZ389" i="1"/>
  <c r="BY388" i="1"/>
  <c r="BZ388" i="1"/>
  <c r="BY387" i="1"/>
  <c r="BZ387" i="1"/>
  <c r="BY386" i="1"/>
  <c r="BZ386" i="1"/>
  <c r="BY385" i="1"/>
  <c r="BZ385" i="1"/>
  <c r="BY384" i="1"/>
  <c r="BZ384" i="1"/>
  <c r="BY383" i="1"/>
  <c r="BZ383" i="1"/>
  <c r="BY382" i="1"/>
  <c r="BZ382" i="1"/>
  <c r="BY379" i="1"/>
  <c r="BZ379" i="1"/>
  <c r="BY378" i="1"/>
  <c r="BZ378" i="1"/>
  <c r="BY376" i="1"/>
  <c r="BZ376" i="1"/>
  <c r="BY375" i="1"/>
  <c r="BZ375" i="1"/>
  <c r="BY13" i="1"/>
  <c r="BZ13" i="1"/>
  <c r="BZ9" i="1"/>
  <c r="BY12" i="1"/>
  <c r="BZ12" i="1"/>
  <c r="BY8" i="1"/>
  <c r="BZ8" i="1"/>
  <c r="BZ374" i="1"/>
  <c r="BY373" i="1"/>
  <c r="BZ373" i="1"/>
  <c r="BY372" i="1"/>
  <c r="BZ372" i="1"/>
  <c r="BY371" i="1"/>
  <c r="BZ371" i="1"/>
  <c r="BY370" i="1"/>
  <c r="BZ370" i="1"/>
  <c r="BY369" i="1"/>
  <c r="BZ369" i="1"/>
  <c r="BY365" i="1"/>
  <c r="BZ365" i="1"/>
  <c r="BY364" i="1"/>
  <c r="BZ364" i="1"/>
  <c r="BY363" i="1"/>
  <c r="BZ363" i="1"/>
  <c r="BY362" i="1"/>
  <c r="BZ362" i="1"/>
  <c r="BY360" i="1"/>
  <c r="BZ360" i="1"/>
  <c r="BY359" i="1"/>
  <c r="BZ359" i="1"/>
  <c r="BY358" i="1"/>
  <c r="BZ358" i="1"/>
  <c r="BY356" i="1"/>
  <c r="BZ356" i="1"/>
  <c r="BY353" i="1"/>
  <c r="BZ353" i="1"/>
  <c r="BY352" i="1"/>
  <c r="BZ352" i="1"/>
  <c r="BY351" i="1"/>
  <c r="BZ351" i="1"/>
  <c r="BY349" i="1"/>
  <c r="BZ349" i="1"/>
  <c r="BY347" i="1"/>
  <c r="BZ347" i="1"/>
  <c r="BY346" i="1"/>
  <c r="BZ346" i="1"/>
  <c r="BY345" i="1"/>
  <c r="BZ345" i="1"/>
  <c r="BY344" i="1"/>
  <c r="BZ344" i="1"/>
  <c r="BY343" i="1"/>
  <c r="BZ343" i="1"/>
  <c r="BY342" i="1"/>
  <c r="BZ342" i="1"/>
  <c r="BY341" i="1"/>
  <c r="BZ341" i="1"/>
  <c r="BY340" i="1"/>
  <c r="BZ340" i="1"/>
  <c r="BY338" i="1"/>
  <c r="BZ338" i="1"/>
  <c r="BY337" i="1"/>
  <c r="BZ337" i="1"/>
  <c r="BY333" i="1"/>
  <c r="BZ333" i="1"/>
  <c r="BY332" i="1"/>
  <c r="BZ332" i="1"/>
  <c r="BY331" i="1"/>
  <c r="BZ331" i="1"/>
  <c r="BZ330" i="1"/>
  <c r="BY329" i="1"/>
  <c r="BZ329" i="1"/>
  <c r="BY326" i="1"/>
  <c r="BZ326" i="1"/>
  <c r="BY324" i="1"/>
  <c r="BZ324" i="1"/>
  <c r="BZ323" i="1"/>
  <c r="BY320" i="1"/>
  <c r="BZ320" i="1"/>
  <c r="BY318" i="1"/>
  <c r="BZ318" i="1"/>
  <c r="BY317" i="1"/>
  <c r="BZ317" i="1"/>
  <c r="BY315" i="1"/>
  <c r="BZ315" i="1"/>
  <c r="BY314" i="1"/>
  <c r="BZ314" i="1"/>
  <c r="BY313" i="1"/>
  <c r="BZ313" i="1"/>
  <c r="BY311" i="1"/>
  <c r="BZ311" i="1"/>
  <c r="BY310" i="1"/>
  <c r="BZ310" i="1"/>
  <c r="BY306" i="1"/>
  <c r="BZ306" i="1"/>
  <c r="BZ305" i="1"/>
  <c r="BY304" i="1"/>
  <c r="BZ304" i="1"/>
  <c r="BY303" i="1"/>
  <c r="BZ303" i="1"/>
  <c r="BY302" i="1"/>
  <c r="BZ302" i="1"/>
  <c r="BY301" i="1"/>
  <c r="BZ301" i="1"/>
  <c r="BZ300" i="1"/>
  <c r="BY298" i="1"/>
  <c r="BZ298" i="1"/>
  <c r="BY295" i="1"/>
  <c r="BZ295" i="1"/>
  <c r="BY294" i="1"/>
  <c r="BZ294" i="1"/>
  <c r="BY292" i="1"/>
  <c r="BZ292" i="1"/>
  <c r="BY291" i="1"/>
  <c r="BZ291" i="1"/>
  <c r="BY290" i="1"/>
  <c r="BZ290" i="1"/>
  <c r="BY289" i="1"/>
  <c r="BZ289" i="1"/>
  <c r="BZ288" i="1"/>
  <c r="BY287" i="1"/>
  <c r="BZ287" i="1"/>
  <c r="BY286" i="1"/>
  <c r="BZ286" i="1"/>
  <c r="BY285" i="1"/>
  <c r="BZ285" i="1"/>
  <c r="BY284" i="1"/>
  <c r="BZ284" i="1"/>
  <c r="BY283" i="1"/>
  <c r="BZ283" i="1"/>
  <c r="BY282" i="1"/>
  <c r="BZ282" i="1"/>
  <c r="BY281" i="1"/>
  <c r="BZ281" i="1"/>
  <c r="BY280" i="1"/>
  <c r="BZ280" i="1"/>
  <c r="BY279" i="1"/>
  <c r="BZ279" i="1"/>
  <c r="BY277" i="1"/>
  <c r="BZ277" i="1"/>
  <c r="BY271" i="1"/>
  <c r="BZ271" i="1"/>
  <c r="BY269" i="1"/>
  <c r="BZ269" i="1"/>
  <c r="BY266" i="1"/>
  <c r="BZ266" i="1"/>
  <c r="BY264" i="1"/>
  <c r="BZ264" i="1"/>
  <c r="BY263" i="1"/>
  <c r="BZ263" i="1"/>
  <c r="BY261" i="1"/>
  <c r="BZ261" i="1"/>
  <c r="BY258" i="1"/>
  <c r="BZ258" i="1"/>
  <c r="BY257" i="1"/>
  <c r="BZ257" i="1"/>
  <c r="BY252" i="1"/>
  <c r="BZ252" i="1"/>
  <c r="BY251" i="1"/>
  <c r="BZ251" i="1"/>
  <c r="BY249" i="1"/>
  <c r="BZ249" i="1"/>
  <c r="BY248" i="1"/>
  <c r="BZ248" i="1"/>
  <c r="BY247" i="1"/>
  <c r="BZ247" i="1"/>
  <c r="BY246" i="1"/>
  <c r="BZ246" i="1"/>
  <c r="BY244" i="1"/>
  <c r="BZ244" i="1"/>
  <c r="BY242" i="1"/>
  <c r="BZ242" i="1"/>
  <c r="BY241" i="1"/>
  <c r="BZ241" i="1"/>
  <c r="BY239" i="1"/>
  <c r="BZ239" i="1"/>
  <c r="BY237" i="1"/>
  <c r="BZ237" i="1"/>
  <c r="BY236" i="1"/>
  <c r="BZ236" i="1"/>
  <c r="BY235" i="1"/>
  <c r="BZ235" i="1"/>
  <c r="BY234" i="1"/>
  <c r="BZ234" i="1"/>
  <c r="BY233" i="1"/>
  <c r="BZ233" i="1"/>
  <c r="BY232" i="1"/>
  <c r="BZ232" i="1"/>
  <c r="BY231" i="1"/>
  <c r="BZ231" i="1"/>
  <c r="BY229" i="1"/>
  <c r="BZ229" i="1"/>
  <c r="BY228" i="1"/>
  <c r="BZ228" i="1"/>
  <c r="BY226" i="1"/>
  <c r="BZ226" i="1"/>
  <c r="BY225" i="1"/>
  <c r="BZ225" i="1"/>
  <c r="BY223" i="1"/>
  <c r="BZ223" i="1"/>
  <c r="BZ222" i="1"/>
  <c r="BY221" i="1"/>
  <c r="BZ221" i="1"/>
  <c r="BY218" i="1"/>
  <c r="BZ218" i="1"/>
  <c r="BY217" i="1"/>
  <c r="BZ217" i="1"/>
  <c r="BY216" i="1"/>
  <c r="BZ216" i="1"/>
  <c r="BY215" i="1"/>
  <c r="BZ215" i="1"/>
  <c r="BY213" i="1"/>
  <c r="BZ213" i="1"/>
  <c r="BY212" i="1"/>
  <c r="BZ212" i="1"/>
  <c r="BY211" i="1"/>
  <c r="BZ211" i="1"/>
  <c r="BY210" i="1"/>
  <c r="BZ210" i="1"/>
  <c r="BY209" i="1"/>
  <c r="BZ209" i="1"/>
  <c r="BY208" i="1"/>
  <c r="BZ208" i="1"/>
  <c r="BY204" i="1"/>
  <c r="BZ204" i="1"/>
  <c r="BY203" i="1"/>
  <c r="BZ203" i="1"/>
  <c r="BY202" i="1"/>
  <c r="BZ202" i="1"/>
  <c r="BY200" i="1"/>
  <c r="BZ200" i="1"/>
  <c r="BY198" i="1"/>
  <c r="BZ198" i="1"/>
  <c r="BY196" i="1"/>
  <c r="BZ196" i="1"/>
  <c r="BY195" i="1"/>
  <c r="BZ195" i="1"/>
  <c r="BY194" i="1"/>
  <c r="BZ194" i="1"/>
  <c r="BY191" i="1"/>
  <c r="BZ191" i="1"/>
  <c r="BY190" i="1"/>
  <c r="BZ190" i="1"/>
  <c r="BY189" i="1"/>
  <c r="BZ189" i="1"/>
  <c r="BY188" i="1"/>
  <c r="BZ188" i="1"/>
  <c r="BY187" i="1"/>
  <c r="BZ187" i="1"/>
  <c r="BY186" i="1"/>
  <c r="BZ186" i="1"/>
  <c r="BY185" i="1"/>
  <c r="BZ185" i="1"/>
  <c r="BY184" i="1"/>
  <c r="BZ184" i="1"/>
  <c r="BY183" i="1"/>
  <c r="BZ183" i="1"/>
  <c r="BY182" i="1"/>
  <c r="BZ182" i="1"/>
  <c r="BY181" i="1"/>
  <c r="BZ181" i="1"/>
  <c r="BY180" i="1"/>
  <c r="BZ180" i="1"/>
  <c r="BY179" i="1"/>
  <c r="BZ179" i="1"/>
  <c r="BY178" i="1"/>
  <c r="BZ178" i="1"/>
  <c r="BZ175" i="1"/>
  <c r="BY174" i="1"/>
  <c r="BZ174" i="1"/>
  <c r="BY170" i="1"/>
  <c r="BZ170" i="1"/>
  <c r="BY168" i="1"/>
  <c r="BZ168" i="1"/>
  <c r="BY167" i="1"/>
  <c r="BZ167" i="1"/>
  <c r="BY166" i="1"/>
  <c r="BZ166" i="1"/>
  <c r="BY165" i="1"/>
  <c r="BZ165" i="1"/>
  <c r="BY164" i="1"/>
  <c r="BZ164" i="1"/>
  <c r="BY163" i="1"/>
  <c r="BZ163" i="1"/>
  <c r="BY162" i="1"/>
  <c r="BZ162" i="1"/>
  <c r="BY161" i="1"/>
  <c r="BZ161" i="1"/>
  <c r="BY159" i="1"/>
  <c r="BZ159" i="1"/>
  <c r="BY157" i="1"/>
  <c r="BZ157" i="1"/>
  <c r="BY152" i="1"/>
  <c r="BZ152" i="1"/>
  <c r="BY151" i="1"/>
  <c r="BZ151" i="1"/>
  <c r="BY150" i="1"/>
  <c r="BZ150" i="1"/>
  <c r="BY148" i="1"/>
  <c r="BZ148" i="1"/>
  <c r="BY146" i="1"/>
  <c r="BZ146" i="1"/>
  <c r="BY145" i="1"/>
  <c r="BZ145" i="1"/>
  <c r="BY144" i="1"/>
  <c r="BZ144" i="1"/>
  <c r="BY141" i="1"/>
  <c r="BZ141" i="1"/>
  <c r="BY140" i="1"/>
  <c r="BZ140" i="1"/>
  <c r="BY138" i="1"/>
  <c r="BZ138" i="1"/>
  <c r="BY137" i="1"/>
  <c r="BZ137" i="1"/>
  <c r="BY135" i="1"/>
  <c r="BZ135" i="1"/>
  <c r="BY134" i="1"/>
  <c r="BZ134" i="1"/>
  <c r="BZ133" i="1"/>
  <c r="BY132" i="1"/>
  <c r="BZ132" i="1"/>
  <c r="BY129" i="1"/>
  <c r="BZ129" i="1"/>
  <c r="BY128" i="1"/>
  <c r="BZ128" i="1"/>
  <c r="BY127" i="1"/>
  <c r="BZ127" i="1"/>
  <c r="BY126" i="1"/>
  <c r="BZ126" i="1"/>
  <c r="BY125" i="1"/>
  <c r="BZ125" i="1"/>
  <c r="BY124" i="1"/>
  <c r="BZ124" i="1"/>
  <c r="BY122" i="1"/>
  <c r="BZ122" i="1"/>
  <c r="BY121" i="1"/>
  <c r="BZ121" i="1"/>
  <c r="BY120" i="1"/>
  <c r="BZ120" i="1"/>
  <c r="BY119" i="1"/>
  <c r="BZ119" i="1"/>
  <c r="BY117" i="1"/>
  <c r="BZ117" i="1"/>
  <c r="BY116" i="1"/>
  <c r="BZ116" i="1"/>
  <c r="BY115" i="1"/>
  <c r="BZ115" i="1"/>
  <c r="BZ112" i="1"/>
  <c r="BY111" i="1"/>
  <c r="BZ111" i="1"/>
  <c r="BY110" i="1"/>
  <c r="BZ110" i="1"/>
  <c r="BY108" i="1"/>
  <c r="BZ108" i="1"/>
  <c r="BY106" i="1"/>
  <c r="BZ106" i="1"/>
  <c r="BY105" i="1"/>
  <c r="BZ105" i="1"/>
  <c r="BY101" i="1"/>
  <c r="BZ101" i="1"/>
  <c r="BY100" i="1"/>
  <c r="BZ100" i="1"/>
  <c r="BY98" i="1"/>
  <c r="BZ98" i="1"/>
  <c r="BY97" i="1"/>
  <c r="BZ97" i="1"/>
  <c r="BY95" i="1"/>
  <c r="BZ95" i="1"/>
  <c r="BY93" i="1"/>
  <c r="BZ93" i="1"/>
  <c r="BY92" i="1"/>
  <c r="BZ92" i="1"/>
  <c r="BY91" i="1"/>
  <c r="BZ91" i="1"/>
  <c r="BY89" i="1"/>
  <c r="BZ89" i="1"/>
  <c r="BY88" i="1"/>
  <c r="BZ88" i="1"/>
  <c r="BY85" i="1"/>
  <c r="BZ85" i="1"/>
  <c r="BY84" i="1"/>
  <c r="BZ84" i="1"/>
  <c r="BY82" i="1"/>
  <c r="BZ82" i="1"/>
  <c r="BY81" i="1"/>
  <c r="BZ81" i="1"/>
  <c r="BY80" i="1"/>
  <c r="BZ80" i="1"/>
  <c r="BY79" i="1"/>
  <c r="BZ79" i="1"/>
  <c r="BY75" i="1"/>
  <c r="BZ75" i="1"/>
  <c r="BY74" i="1"/>
  <c r="BZ74" i="1"/>
  <c r="BY72" i="1"/>
  <c r="BZ72" i="1"/>
  <c r="BY69" i="1"/>
  <c r="BZ69" i="1"/>
  <c r="BY68" i="1"/>
  <c r="BZ68" i="1"/>
  <c r="BY66" i="1"/>
  <c r="BZ66" i="1"/>
  <c r="BY65" i="1"/>
  <c r="BZ65" i="1"/>
  <c r="BY64" i="1"/>
  <c r="BZ64" i="1"/>
  <c r="BY63" i="1"/>
  <c r="BZ63" i="1"/>
  <c r="BY62" i="1"/>
  <c r="BZ62" i="1"/>
  <c r="BY60" i="1"/>
  <c r="BZ60" i="1"/>
  <c r="BY59" i="1"/>
  <c r="BZ59" i="1"/>
  <c r="BY57" i="1"/>
  <c r="BZ57" i="1"/>
  <c r="BY55" i="1"/>
  <c r="BZ55" i="1"/>
  <c r="BY54" i="1"/>
  <c r="BZ54" i="1"/>
  <c r="BY52" i="1"/>
  <c r="BZ52" i="1"/>
  <c r="BY51" i="1"/>
  <c r="BZ51" i="1"/>
  <c r="BY50" i="1"/>
  <c r="BZ50" i="1"/>
  <c r="BY47" i="1"/>
  <c r="BZ47" i="1"/>
  <c r="BY44" i="1"/>
  <c r="BZ44" i="1"/>
  <c r="BY40" i="1"/>
  <c r="BZ40" i="1"/>
  <c r="BY38" i="1"/>
  <c r="BZ38" i="1"/>
  <c r="BY36" i="1"/>
  <c r="BZ36" i="1"/>
  <c r="BY34" i="1"/>
  <c r="BZ34" i="1"/>
  <c r="BY33" i="1"/>
  <c r="BZ33" i="1"/>
  <c r="BY32" i="1"/>
  <c r="BZ32" i="1"/>
  <c r="BY30" i="1"/>
  <c r="BZ30" i="1"/>
  <c r="BY28" i="1"/>
  <c r="BZ28" i="1"/>
  <c r="BY27" i="1"/>
  <c r="BZ27" i="1"/>
  <c r="BY25" i="1"/>
  <c r="BZ25" i="1"/>
  <c r="BY23" i="1"/>
  <c r="BZ23" i="1"/>
  <c r="BY22" i="1"/>
  <c r="BZ22" i="1"/>
  <c r="BY20" i="1"/>
  <c r="BZ20" i="1"/>
  <c r="BY19" i="1"/>
  <c r="BZ19" i="1"/>
  <c r="BY18" i="1"/>
  <c r="BZ18" i="1"/>
  <c r="BY17" i="1"/>
  <c r="BZ17" i="1"/>
  <c r="BZ16" i="1"/>
  <c r="BY505" i="1"/>
  <c r="BZ505" i="1"/>
  <c r="BY9" i="1"/>
  <c r="BY473" i="1"/>
  <c r="BY451" i="1"/>
  <c r="BY445" i="1"/>
  <c r="BY438" i="1"/>
  <c r="BY415" i="1"/>
  <c r="BY408" i="1"/>
  <c r="BY405" i="1"/>
  <c r="BY401" i="1"/>
  <c r="BY400" i="1"/>
  <c r="BY399" i="1"/>
  <c r="BY377" i="1"/>
  <c r="BY355" i="1"/>
  <c r="BY354" i="1"/>
  <c r="BY330" i="1"/>
  <c r="BY325" i="1"/>
  <c r="BY278" i="1"/>
  <c r="BY268" i="1"/>
  <c r="BY260" i="1"/>
  <c r="BY254" i="1"/>
  <c r="BY245" i="1"/>
  <c r="BY243" i="1"/>
  <c r="BY207" i="1"/>
  <c r="BY201" i="1"/>
  <c r="BY143" i="1"/>
  <c r="BY118" i="1"/>
  <c r="BY104" i="1"/>
  <c r="BY76" i="1"/>
  <c r="BY67" i="1"/>
  <c r="BX491" i="1"/>
  <c r="BY491" i="1"/>
  <c r="BX484" i="1"/>
  <c r="BY484" i="1"/>
  <c r="BX466" i="1"/>
  <c r="BY466" i="1"/>
  <c r="BX461" i="1"/>
  <c r="BY461" i="1"/>
  <c r="BX508" i="1"/>
  <c r="BY508" i="1"/>
  <c r="BX504" i="1"/>
  <c r="BY504" i="1"/>
  <c r="BX507" i="1"/>
  <c r="BY507" i="1"/>
  <c r="BX503" i="1"/>
  <c r="BY503" i="1"/>
  <c r="BX11" i="1"/>
  <c r="BY11" i="1"/>
  <c r="BX500" i="1"/>
  <c r="BY500" i="1"/>
  <c r="BX486" i="1"/>
  <c r="BY486" i="1"/>
  <c r="BX483" i="1"/>
  <c r="BY483" i="1"/>
  <c r="BX471" i="1"/>
  <c r="BY471" i="1"/>
  <c r="BX448" i="1"/>
  <c r="BY448" i="1"/>
  <c r="BX437" i="1"/>
  <c r="BY437" i="1"/>
  <c r="BX14" i="1"/>
  <c r="BY14" i="1"/>
  <c r="BX506" i="1"/>
  <c r="BY506" i="1"/>
  <c r="BX502" i="1"/>
  <c r="BY502" i="1"/>
  <c r="BX15" i="1"/>
  <c r="BY15" i="1"/>
  <c r="BX492" i="1"/>
  <c r="BY492" i="1"/>
  <c r="BX485" i="1"/>
  <c r="BY485" i="1"/>
  <c r="BX478" i="1"/>
  <c r="BY478" i="1"/>
  <c r="BX465" i="1"/>
  <c r="BY465" i="1"/>
  <c r="BX456" i="1"/>
  <c r="BY456" i="1"/>
  <c r="BX429" i="1"/>
  <c r="BY429" i="1"/>
  <c r="BX428" i="1"/>
  <c r="BY428" i="1"/>
  <c r="BX424" i="1"/>
  <c r="BY424" i="1"/>
  <c r="BX417" i="1"/>
  <c r="BY417" i="1"/>
  <c r="BX416" i="1"/>
  <c r="BY416" i="1"/>
  <c r="BX413" i="1"/>
  <c r="BY413" i="1"/>
  <c r="BX412" i="1"/>
  <c r="BY412" i="1"/>
  <c r="BX409" i="1"/>
  <c r="BY409" i="1"/>
  <c r="BX407" i="1"/>
  <c r="BY407" i="1"/>
  <c r="BX381" i="1"/>
  <c r="BY381" i="1"/>
  <c r="BX380" i="1"/>
  <c r="BY380" i="1"/>
  <c r="BX374" i="1"/>
  <c r="BY374" i="1"/>
  <c r="BX368" i="1"/>
  <c r="BY368" i="1"/>
  <c r="BX367" i="1"/>
  <c r="BY367" i="1"/>
  <c r="BX366" i="1"/>
  <c r="BY366" i="1"/>
  <c r="BX361" i="1"/>
  <c r="BY361" i="1"/>
  <c r="BX357" i="1"/>
  <c r="BY357" i="1"/>
  <c r="BX350" i="1"/>
  <c r="BY350" i="1"/>
  <c r="BX348" i="1"/>
  <c r="BY348" i="1"/>
  <c r="BX339" i="1"/>
  <c r="BY339" i="1"/>
  <c r="BX336" i="1"/>
  <c r="BY336" i="1"/>
  <c r="BY335" i="1"/>
  <c r="BX334" i="1"/>
  <c r="BY334" i="1"/>
  <c r="BX328" i="1"/>
  <c r="BY328" i="1"/>
  <c r="BX327" i="1"/>
  <c r="BY327" i="1"/>
  <c r="BY323" i="1"/>
  <c r="BY322" i="1"/>
  <c r="BX321" i="1"/>
  <c r="BY321" i="1"/>
  <c r="BX319" i="1"/>
  <c r="BY319" i="1"/>
  <c r="BY316" i="1"/>
  <c r="BY312" i="1"/>
  <c r="BX309" i="1"/>
  <c r="BY309" i="1"/>
  <c r="BY308" i="1"/>
  <c r="BX307" i="1"/>
  <c r="BY307" i="1"/>
  <c r="BY305" i="1"/>
  <c r="BX300" i="1"/>
  <c r="BY300" i="1"/>
  <c r="BY299" i="1"/>
  <c r="BX297" i="1"/>
  <c r="BY297" i="1"/>
  <c r="BX296" i="1"/>
  <c r="BY296" i="1"/>
  <c r="BX293" i="1"/>
  <c r="BY293" i="1"/>
  <c r="BY288" i="1"/>
  <c r="BX276" i="1"/>
  <c r="BY276" i="1"/>
  <c r="BY275" i="1"/>
  <c r="BX274" i="1"/>
  <c r="BY274" i="1"/>
  <c r="BX273" i="1"/>
  <c r="BY273" i="1"/>
  <c r="BX272" i="1"/>
  <c r="BY272" i="1"/>
  <c r="BX270" i="1"/>
  <c r="BY270" i="1"/>
  <c r="BX267" i="1"/>
  <c r="BY267" i="1"/>
  <c r="BY265" i="1"/>
  <c r="BX262" i="1"/>
  <c r="BY262" i="1"/>
  <c r="BY259" i="1"/>
  <c r="BX256" i="1"/>
  <c r="BY256" i="1"/>
  <c r="BX255" i="1"/>
  <c r="BY255" i="1"/>
  <c r="BX253" i="1"/>
  <c r="BY253" i="1"/>
  <c r="BX250" i="1"/>
  <c r="BY250" i="1"/>
  <c r="BX240" i="1"/>
  <c r="BY240" i="1"/>
  <c r="BX238" i="1"/>
  <c r="BY238" i="1"/>
  <c r="BX230" i="1"/>
  <c r="BY230" i="1"/>
  <c r="BX227" i="1"/>
  <c r="BY227" i="1"/>
  <c r="BX224" i="1"/>
  <c r="BY224" i="1"/>
  <c r="BX222" i="1"/>
  <c r="BY222" i="1"/>
  <c r="BX220" i="1"/>
  <c r="BY220" i="1"/>
  <c r="BY219" i="1"/>
  <c r="BX214" i="1"/>
  <c r="BY214" i="1"/>
  <c r="BX206" i="1"/>
  <c r="BY206" i="1"/>
  <c r="BX205" i="1"/>
  <c r="BY205" i="1"/>
  <c r="BX199" i="1"/>
  <c r="BY199" i="1"/>
  <c r="BX197" i="1"/>
  <c r="BY197" i="1"/>
  <c r="BY193" i="1"/>
  <c r="BX192" i="1"/>
  <c r="BY192" i="1"/>
  <c r="BY177" i="1"/>
  <c r="BX176" i="1"/>
  <c r="BY176" i="1"/>
  <c r="BX175" i="1"/>
  <c r="BY175" i="1"/>
  <c r="BX173" i="1"/>
  <c r="BY173" i="1"/>
  <c r="BX172" i="1"/>
  <c r="BY172" i="1"/>
  <c r="BX171" i="1"/>
  <c r="BY171" i="1"/>
  <c r="BX169" i="1"/>
  <c r="BY169" i="1"/>
  <c r="BX160" i="1"/>
  <c r="BY160" i="1"/>
  <c r="BX158" i="1"/>
  <c r="BY158" i="1"/>
  <c r="BY156" i="1"/>
  <c r="BX155" i="1"/>
  <c r="BY155" i="1"/>
  <c r="BX154" i="1"/>
  <c r="BY154" i="1"/>
  <c r="BX153" i="1"/>
  <c r="BY153" i="1"/>
  <c r="BX149" i="1"/>
  <c r="BY149" i="1"/>
  <c r="BX147" i="1"/>
  <c r="BY147" i="1"/>
  <c r="BY142" i="1"/>
  <c r="BX139" i="1"/>
  <c r="BY139" i="1"/>
  <c r="BX136" i="1"/>
  <c r="BY136" i="1"/>
  <c r="BX133" i="1"/>
  <c r="BY133" i="1"/>
  <c r="BX131" i="1"/>
  <c r="BY131" i="1"/>
  <c r="BX130" i="1"/>
  <c r="BY130" i="1"/>
  <c r="BY123" i="1"/>
  <c r="BX114" i="1"/>
  <c r="BY114" i="1"/>
  <c r="BY113" i="1"/>
  <c r="BX112" i="1"/>
  <c r="BY112" i="1"/>
  <c r="BX109" i="1"/>
  <c r="BY109" i="1"/>
  <c r="BX107" i="1"/>
  <c r="BY107" i="1"/>
  <c r="BX103" i="1"/>
  <c r="BY103" i="1"/>
  <c r="BX102" i="1"/>
  <c r="BY102" i="1"/>
  <c r="BY99" i="1"/>
  <c r="BY96" i="1"/>
  <c r="BX94" i="1"/>
  <c r="BY94" i="1"/>
  <c r="BX90" i="1"/>
  <c r="BY90" i="1"/>
  <c r="BX87" i="1"/>
  <c r="BY87" i="1"/>
  <c r="BX86" i="1"/>
  <c r="BY86" i="1"/>
  <c r="BX83" i="1"/>
  <c r="BY83" i="1"/>
  <c r="BX78" i="1"/>
  <c r="BY78" i="1"/>
  <c r="BX77" i="1"/>
  <c r="BY77" i="1"/>
  <c r="BY73" i="1"/>
  <c r="BX71" i="1"/>
  <c r="BY71" i="1"/>
  <c r="BX70" i="1"/>
  <c r="BY70" i="1"/>
  <c r="BX61" i="1"/>
  <c r="BY61" i="1"/>
  <c r="BY58" i="1"/>
  <c r="BY56" i="1"/>
  <c r="BX53" i="1"/>
  <c r="BY53" i="1"/>
  <c r="BX49" i="1"/>
  <c r="BY49" i="1"/>
  <c r="BX48" i="1"/>
  <c r="BY48" i="1"/>
  <c r="BX46" i="1"/>
  <c r="BY46" i="1"/>
  <c r="BX45" i="1"/>
  <c r="BY45" i="1"/>
  <c r="BX43" i="1"/>
  <c r="BY43" i="1"/>
  <c r="BX42" i="1"/>
  <c r="BY42" i="1"/>
  <c r="BX41" i="1"/>
  <c r="BY41" i="1"/>
  <c r="BX39" i="1"/>
  <c r="BY39" i="1"/>
  <c r="BX37" i="1"/>
  <c r="BY37" i="1"/>
  <c r="BX35" i="1"/>
  <c r="BY35" i="1"/>
  <c r="BX31" i="1"/>
  <c r="BY31" i="1"/>
  <c r="BX29" i="1"/>
  <c r="BY29" i="1"/>
  <c r="BX26" i="1"/>
  <c r="BY26" i="1"/>
  <c r="BX24" i="1"/>
  <c r="BY24" i="1"/>
  <c r="BX21" i="1"/>
  <c r="BY21" i="1"/>
  <c r="BX16" i="1"/>
  <c r="BY16" i="1"/>
  <c r="BX509" i="1"/>
  <c r="BY509" i="1"/>
  <c r="BY501" i="1"/>
  <c r="BX7" i="1"/>
  <c r="BY7" i="1"/>
  <c r="BX480" i="1"/>
  <c r="BX459" i="1"/>
  <c r="BX451" i="1"/>
  <c r="BX441" i="1"/>
  <c r="BX391" i="1"/>
  <c r="BX196" i="1"/>
  <c r="BX174" i="1"/>
  <c r="BX161" i="1"/>
  <c r="BX150" i="1"/>
  <c r="BX125" i="1"/>
  <c r="BX121" i="1"/>
  <c r="BX120" i="1"/>
  <c r="BX88" i="1"/>
  <c r="BX84" i="1"/>
  <c r="BX373" i="1"/>
  <c r="BX352" i="1"/>
  <c r="BX241" i="1"/>
  <c r="BX229" i="1"/>
  <c r="BX207" i="1"/>
  <c r="BX201" i="1"/>
  <c r="BX140" i="1"/>
  <c r="BX60" i="1"/>
  <c r="BX56" i="1"/>
  <c r="BX482" i="1"/>
  <c r="BX468" i="1"/>
  <c r="BX464" i="1"/>
  <c r="BX442" i="1"/>
  <c r="BX371" i="1"/>
  <c r="BX316" i="1"/>
  <c r="BX291" i="1"/>
  <c r="BX286" i="1"/>
  <c r="BX258" i="1"/>
  <c r="BX235" i="1"/>
  <c r="BX215" i="1"/>
  <c r="BX185" i="1"/>
  <c r="BX180" i="1"/>
  <c r="BX117" i="1"/>
  <c r="BX116" i="1"/>
  <c r="BX106" i="1"/>
  <c r="BX79" i="1"/>
  <c r="BX38" i="1"/>
  <c r="BW497" i="1"/>
  <c r="BX497" i="1"/>
  <c r="BW494" i="1"/>
  <c r="BX494" i="1"/>
  <c r="BW490" i="1"/>
  <c r="BX490" i="1"/>
  <c r="BW481" i="1"/>
  <c r="BX481" i="1"/>
  <c r="BW477" i="1"/>
  <c r="BX477" i="1"/>
  <c r="BW474" i="1"/>
  <c r="BX474" i="1"/>
  <c r="BW467" i="1"/>
  <c r="BX467" i="1"/>
  <c r="BW463" i="1"/>
  <c r="BX463" i="1"/>
  <c r="BW455" i="1"/>
  <c r="BX455" i="1"/>
  <c r="BW447" i="1"/>
  <c r="BX447" i="1"/>
  <c r="BW444" i="1"/>
  <c r="BX444" i="1"/>
  <c r="BW10" i="1"/>
  <c r="BX10" i="1"/>
  <c r="BW498" i="1"/>
  <c r="BX498" i="1"/>
  <c r="BW495" i="1"/>
  <c r="BX495" i="1"/>
  <c r="BW489" i="1"/>
  <c r="BX489" i="1"/>
  <c r="BW487" i="1"/>
  <c r="BX487" i="1"/>
  <c r="BW479" i="1"/>
  <c r="BX479" i="1"/>
  <c r="BW476" i="1"/>
  <c r="BX476" i="1"/>
  <c r="BW475" i="1"/>
  <c r="BX475" i="1"/>
  <c r="BW472" i="1"/>
  <c r="BX472" i="1"/>
  <c r="BW469" i="1"/>
  <c r="BX469" i="1"/>
  <c r="BW462" i="1"/>
  <c r="BX462" i="1"/>
  <c r="BW458" i="1"/>
  <c r="BX458" i="1"/>
  <c r="BW457" i="1"/>
  <c r="BX457" i="1"/>
  <c r="BW454" i="1"/>
  <c r="BX454" i="1"/>
  <c r="BW449" i="1"/>
  <c r="BX449" i="1"/>
  <c r="BW446" i="1"/>
  <c r="BX446" i="1"/>
  <c r="BW443" i="1"/>
  <c r="BX443" i="1"/>
  <c r="BW499" i="1"/>
  <c r="BX499" i="1"/>
  <c r="BW496" i="1"/>
  <c r="BX496" i="1"/>
  <c r="BW493" i="1"/>
  <c r="BX493" i="1"/>
  <c r="BW488" i="1"/>
  <c r="BX488" i="1"/>
  <c r="BW473" i="1"/>
  <c r="BX473" i="1"/>
  <c r="BW470" i="1"/>
  <c r="BX470" i="1"/>
  <c r="BW460" i="1"/>
  <c r="BX460" i="1"/>
  <c r="BW453" i="1"/>
  <c r="BX453" i="1"/>
  <c r="BW452" i="1"/>
  <c r="BX452" i="1"/>
  <c r="BW450" i="1"/>
  <c r="BX450" i="1"/>
  <c r="BW445" i="1"/>
  <c r="BX445" i="1"/>
  <c r="BW440" i="1"/>
  <c r="BX440" i="1"/>
  <c r="BW439" i="1"/>
  <c r="BX439" i="1"/>
  <c r="BW438" i="1"/>
  <c r="BX438" i="1"/>
  <c r="BW436" i="1"/>
  <c r="BX436" i="1"/>
  <c r="BW435" i="1"/>
  <c r="BX435" i="1"/>
  <c r="BW434" i="1"/>
  <c r="BX434" i="1"/>
  <c r="BW433" i="1"/>
  <c r="BX433" i="1"/>
  <c r="BW432" i="1"/>
  <c r="BX432" i="1"/>
  <c r="BW431" i="1"/>
  <c r="BX431" i="1"/>
  <c r="BW430" i="1"/>
  <c r="BX430" i="1"/>
  <c r="BW427" i="1"/>
  <c r="BX427" i="1"/>
  <c r="BW426" i="1"/>
  <c r="BX426" i="1"/>
  <c r="BW425" i="1"/>
  <c r="BX425" i="1"/>
  <c r="BW423" i="1"/>
  <c r="BX423" i="1"/>
  <c r="BW422" i="1"/>
  <c r="BX422" i="1"/>
  <c r="BW421" i="1"/>
  <c r="BX421" i="1"/>
  <c r="BW420" i="1"/>
  <c r="BX420" i="1"/>
  <c r="BW419" i="1"/>
  <c r="BX419" i="1"/>
  <c r="BW418" i="1"/>
  <c r="BX418" i="1"/>
  <c r="BW415" i="1"/>
  <c r="BX415" i="1"/>
  <c r="BW414" i="1"/>
  <c r="BX414" i="1"/>
  <c r="BW411" i="1"/>
  <c r="BX411" i="1"/>
  <c r="BW410" i="1"/>
  <c r="BX410" i="1"/>
  <c r="BW408" i="1"/>
  <c r="BX408" i="1"/>
  <c r="BW406" i="1"/>
  <c r="BX406" i="1"/>
  <c r="BW405" i="1"/>
  <c r="BX405" i="1"/>
  <c r="BW404" i="1"/>
  <c r="BX404" i="1"/>
  <c r="BW403" i="1"/>
  <c r="BX403" i="1"/>
  <c r="BW402" i="1"/>
  <c r="BX402" i="1"/>
  <c r="BW401" i="1"/>
  <c r="BX401" i="1"/>
  <c r="BW400" i="1"/>
  <c r="BX400" i="1"/>
  <c r="BW399" i="1"/>
  <c r="BX399" i="1"/>
  <c r="BW398" i="1"/>
  <c r="BX398" i="1"/>
  <c r="BX397" i="1"/>
  <c r="BW396" i="1"/>
  <c r="BX396" i="1"/>
  <c r="BW395" i="1"/>
  <c r="BX395" i="1"/>
  <c r="BW394" i="1"/>
  <c r="BX394" i="1"/>
  <c r="BW393" i="1"/>
  <c r="BX393" i="1"/>
  <c r="BW392" i="1"/>
  <c r="BX392" i="1"/>
  <c r="BW390" i="1"/>
  <c r="BX390" i="1"/>
  <c r="BW13" i="1"/>
  <c r="BX13" i="1"/>
  <c r="BW9" i="1"/>
  <c r="BX9" i="1"/>
  <c r="BW12" i="1"/>
  <c r="BX12" i="1"/>
  <c r="BW8" i="1"/>
  <c r="BX8" i="1"/>
  <c r="BW389" i="1"/>
  <c r="BX389" i="1"/>
  <c r="BW388" i="1"/>
  <c r="BX388" i="1"/>
  <c r="BW387" i="1"/>
  <c r="BX387" i="1"/>
  <c r="BW386" i="1"/>
  <c r="BX386" i="1"/>
  <c r="BW385" i="1"/>
  <c r="BX385" i="1"/>
  <c r="BW384" i="1"/>
  <c r="BX384" i="1"/>
  <c r="BW383" i="1"/>
  <c r="BX383" i="1"/>
  <c r="BW382" i="1"/>
  <c r="BX382" i="1"/>
  <c r="BW379" i="1"/>
  <c r="BX379" i="1"/>
  <c r="BW378" i="1"/>
  <c r="BX378" i="1"/>
  <c r="BW377" i="1"/>
  <c r="BX377" i="1"/>
  <c r="BW376" i="1"/>
  <c r="BX376" i="1"/>
  <c r="BW375" i="1"/>
  <c r="BX375" i="1"/>
  <c r="BW372" i="1"/>
  <c r="BX372" i="1"/>
  <c r="BW370" i="1"/>
  <c r="BX370" i="1"/>
  <c r="BW369" i="1"/>
  <c r="BX369" i="1"/>
  <c r="BW365" i="1"/>
  <c r="BX365" i="1"/>
  <c r="BW364" i="1"/>
  <c r="BX364" i="1"/>
  <c r="BW363" i="1"/>
  <c r="BX363" i="1"/>
  <c r="BW362" i="1"/>
  <c r="BX362" i="1"/>
  <c r="BW360" i="1"/>
  <c r="BX360" i="1"/>
  <c r="BW359" i="1"/>
  <c r="BX359" i="1"/>
  <c r="BW358" i="1"/>
  <c r="BX358" i="1"/>
  <c r="BW356" i="1"/>
  <c r="BX356" i="1"/>
  <c r="BW355" i="1"/>
  <c r="BX355" i="1"/>
  <c r="BW354" i="1"/>
  <c r="BX354" i="1"/>
  <c r="BW353" i="1"/>
  <c r="BX353" i="1"/>
  <c r="BW351" i="1"/>
  <c r="BX351" i="1"/>
  <c r="BW349" i="1"/>
  <c r="BX349" i="1"/>
  <c r="BW347" i="1"/>
  <c r="BX347" i="1"/>
  <c r="BW346" i="1"/>
  <c r="BX346" i="1"/>
  <c r="BW345" i="1"/>
  <c r="BX345" i="1"/>
  <c r="BW344" i="1"/>
  <c r="BX344" i="1"/>
  <c r="BW343" i="1"/>
  <c r="BX343" i="1"/>
  <c r="BW342" i="1"/>
  <c r="BX342" i="1"/>
  <c r="BW341" i="1"/>
  <c r="BX341" i="1"/>
  <c r="BW340" i="1"/>
  <c r="BX340" i="1"/>
  <c r="BW338" i="1"/>
  <c r="BX338" i="1"/>
  <c r="BW337" i="1"/>
  <c r="BX337" i="1"/>
  <c r="BW335" i="1"/>
  <c r="BX335" i="1"/>
  <c r="BW333" i="1"/>
  <c r="BX333" i="1"/>
  <c r="BW332" i="1"/>
  <c r="BX332" i="1"/>
  <c r="BW331" i="1"/>
  <c r="BX331" i="1"/>
  <c r="BW330" i="1"/>
  <c r="BX330" i="1"/>
  <c r="BW329" i="1"/>
  <c r="BX329" i="1"/>
  <c r="BW326" i="1"/>
  <c r="BX326" i="1"/>
  <c r="BW325" i="1"/>
  <c r="BX325" i="1"/>
  <c r="BW324" i="1"/>
  <c r="BX324" i="1"/>
  <c r="BW323" i="1"/>
  <c r="BX323" i="1"/>
  <c r="BW322" i="1"/>
  <c r="BX322" i="1"/>
  <c r="BW320" i="1"/>
  <c r="BX320" i="1"/>
  <c r="BW318" i="1"/>
  <c r="BX318" i="1"/>
  <c r="BW317" i="1"/>
  <c r="BX317" i="1"/>
  <c r="BW315" i="1"/>
  <c r="BX315" i="1"/>
  <c r="BW314" i="1"/>
  <c r="BX314" i="1"/>
  <c r="BW313" i="1"/>
  <c r="BX313" i="1"/>
  <c r="BW312" i="1"/>
  <c r="BX312" i="1"/>
  <c r="BW311" i="1"/>
  <c r="BX311" i="1"/>
  <c r="BW310" i="1"/>
  <c r="BX310" i="1"/>
  <c r="BW308" i="1"/>
  <c r="BX308" i="1"/>
  <c r="BW306" i="1"/>
  <c r="BX306" i="1"/>
  <c r="BW305" i="1"/>
  <c r="BX305" i="1"/>
  <c r="BW304" i="1"/>
  <c r="BX304" i="1"/>
  <c r="BX303" i="1"/>
  <c r="BW302" i="1"/>
  <c r="BX302" i="1"/>
  <c r="BW301" i="1"/>
  <c r="BX301" i="1"/>
  <c r="BW299" i="1"/>
  <c r="BX299" i="1"/>
  <c r="BW298" i="1"/>
  <c r="BX298" i="1"/>
  <c r="BW295" i="1"/>
  <c r="BX295" i="1"/>
  <c r="BW294" i="1"/>
  <c r="BX294" i="1"/>
  <c r="BW292" i="1"/>
  <c r="BX292" i="1"/>
  <c r="BW290" i="1"/>
  <c r="BX290" i="1"/>
  <c r="BW289" i="1"/>
  <c r="BX289" i="1"/>
  <c r="BW288" i="1"/>
  <c r="BX288" i="1"/>
  <c r="BW287" i="1"/>
  <c r="BX287" i="1"/>
  <c r="BW285" i="1"/>
  <c r="BX285" i="1"/>
  <c r="BW284" i="1"/>
  <c r="BX284" i="1"/>
  <c r="BW283" i="1"/>
  <c r="BX283" i="1"/>
  <c r="BW282" i="1"/>
  <c r="BX282" i="1"/>
  <c r="BW281" i="1"/>
  <c r="BX281" i="1"/>
  <c r="BW280" i="1"/>
  <c r="BX280" i="1"/>
  <c r="BW279" i="1"/>
  <c r="BX279" i="1"/>
  <c r="BW278" i="1"/>
  <c r="BX278" i="1"/>
  <c r="BW277" i="1"/>
  <c r="BX277" i="1"/>
  <c r="BW275" i="1"/>
  <c r="BX275" i="1"/>
  <c r="BW271" i="1"/>
  <c r="BX271" i="1"/>
  <c r="BW269" i="1"/>
  <c r="BX269" i="1"/>
  <c r="BW268" i="1"/>
  <c r="BX268" i="1"/>
  <c r="BW266" i="1"/>
  <c r="BX266" i="1"/>
  <c r="BW265" i="1"/>
  <c r="BX265" i="1"/>
  <c r="BW264" i="1"/>
  <c r="BX264" i="1"/>
  <c r="BW263" i="1"/>
  <c r="BX263" i="1"/>
  <c r="BW261" i="1"/>
  <c r="BX261" i="1"/>
  <c r="BW260" i="1"/>
  <c r="BX260" i="1"/>
  <c r="BW259" i="1"/>
  <c r="BX259" i="1"/>
  <c r="BW257" i="1"/>
  <c r="BX257" i="1"/>
  <c r="BW254" i="1"/>
  <c r="BX254" i="1"/>
  <c r="BW252" i="1"/>
  <c r="BX252" i="1"/>
  <c r="BW251" i="1"/>
  <c r="BX251" i="1"/>
  <c r="BW249" i="1"/>
  <c r="BX249" i="1"/>
  <c r="BW248" i="1"/>
  <c r="BX248" i="1"/>
  <c r="BW247" i="1"/>
  <c r="BX247" i="1"/>
  <c r="BW246" i="1"/>
  <c r="BX246" i="1"/>
  <c r="BW245" i="1"/>
  <c r="BX245" i="1"/>
  <c r="BW244" i="1"/>
  <c r="BX244" i="1"/>
  <c r="BW243" i="1"/>
  <c r="BX243" i="1"/>
  <c r="BW242" i="1"/>
  <c r="BX242" i="1"/>
  <c r="BW239" i="1"/>
  <c r="BX239" i="1"/>
  <c r="BW237" i="1"/>
  <c r="BX237" i="1"/>
  <c r="BW236" i="1"/>
  <c r="BX236" i="1"/>
  <c r="BW234" i="1"/>
  <c r="BX234" i="1"/>
  <c r="BW233" i="1"/>
  <c r="BX233" i="1"/>
  <c r="BW232" i="1"/>
  <c r="BX232" i="1"/>
  <c r="BW231" i="1"/>
  <c r="BX231" i="1"/>
  <c r="BW228" i="1"/>
  <c r="BX228" i="1"/>
  <c r="BW226" i="1"/>
  <c r="BX226" i="1"/>
  <c r="BW225" i="1"/>
  <c r="BX225" i="1"/>
  <c r="BW223" i="1"/>
  <c r="BX223" i="1"/>
  <c r="BW221" i="1"/>
  <c r="BX221" i="1"/>
  <c r="BW219" i="1"/>
  <c r="BX219" i="1"/>
  <c r="BW218" i="1"/>
  <c r="BX218" i="1"/>
  <c r="BW217" i="1"/>
  <c r="BX217" i="1"/>
  <c r="BW216" i="1"/>
  <c r="BX216" i="1"/>
  <c r="BW213" i="1"/>
  <c r="BX213" i="1"/>
  <c r="BX212" i="1"/>
  <c r="BW211" i="1"/>
  <c r="BX211" i="1"/>
  <c r="BW210" i="1"/>
  <c r="BX210" i="1"/>
  <c r="BW209" i="1"/>
  <c r="BX209" i="1"/>
  <c r="BW208" i="1"/>
  <c r="BX208" i="1"/>
  <c r="BW204" i="1"/>
  <c r="BX204" i="1"/>
  <c r="BW203" i="1"/>
  <c r="BX203" i="1"/>
  <c r="BW202" i="1"/>
  <c r="BX202" i="1"/>
  <c r="BW200" i="1"/>
  <c r="BX200" i="1"/>
  <c r="BW198" i="1"/>
  <c r="BX198" i="1"/>
  <c r="BW195" i="1"/>
  <c r="BX195" i="1"/>
  <c r="BW194" i="1"/>
  <c r="BX194" i="1"/>
  <c r="BW193" i="1"/>
  <c r="BX193" i="1"/>
  <c r="BW191" i="1"/>
  <c r="BX191" i="1"/>
  <c r="BW190" i="1"/>
  <c r="BX190" i="1"/>
  <c r="BW189" i="1"/>
  <c r="BX189" i="1"/>
  <c r="BW188" i="1"/>
  <c r="BX188" i="1"/>
  <c r="BW187" i="1"/>
  <c r="BX187" i="1"/>
  <c r="BW186" i="1"/>
  <c r="BX186" i="1"/>
  <c r="BW184" i="1"/>
  <c r="BX184" i="1"/>
  <c r="BW183" i="1"/>
  <c r="BX183" i="1"/>
  <c r="BW182" i="1"/>
  <c r="BX182" i="1"/>
  <c r="BW181" i="1"/>
  <c r="BX181" i="1"/>
  <c r="BW179" i="1"/>
  <c r="BX179" i="1"/>
  <c r="BW178" i="1"/>
  <c r="BX178" i="1"/>
  <c r="BW177" i="1"/>
  <c r="BX177" i="1"/>
  <c r="BW170" i="1"/>
  <c r="BX170" i="1"/>
  <c r="BW168" i="1"/>
  <c r="BX168" i="1"/>
  <c r="BW167" i="1"/>
  <c r="BX167" i="1"/>
  <c r="BW166" i="1"/>
  <c r="BX166" i="1"/>
  <c r="BW165" i="1"/>
  <c r="BX165" i="1"/>
  <c r="BW164" i="1"/>
  <c r="BX164" i="1"/>
  <c r="BW163" i="1"/>
  <c r="BX163" i="1"/>
  <c r="BW162" i="1"/>
  <c r="BX162" i="1"/>
  <c r="BW159" i="1"/>
  <c r="BX159" i="1"/>
  <c r="BW157" i="1"/>
  <c r="BX157" i="1"/>
  <c r="BW156" i="1"/>
  <c r="BX156" i="1"/>
  <c r="BW152" i="1"/>
  <c r="BX152" i="1"/>
  <c r="BW151" i="1"/>
  <c r="BX151" i="1"/>
  <c r="BW148" i="1"/>
  <c r="BX148" i="1"/>
  <c r="BW146" i="1"/>
  <c r="BX146" i="1"/>
  <c r="BW145" i="1"/>
  <c r="BX145" i="1"/>
  <c r="BW144" i="1"/>
  <c r="BX144" i="1"/>
  <c r="BW143" i="1"/>
  <c r="BX143" i="1"/>
  <c r="BW142" i="1"/>
  <c r="BX142" i="1"/>
  <c r="BW141" i="1"/>
  <c r="BX141" i="1"/>
  <c r="BW138" i="1"/>
  <c r="BX138" i="1"/>
  <c r="BW137" i="1"/>
  <c r="BX137" i="1"/>
  <c r="BW135" i="1"/>
  <c r="BX135" i="1"/>
  <c r="BW134" i="1"/>
  <c r="BX134" i="1"/>
  <c r="BW132" i="1"/>
  <c r="BX132" i="1"/>
  <c r="BW129" i="1"/>
  <c r="BX129" i="1"/>
  <c r="BW128" i="1"/>
  <c r="BX128" i="1"/>
  <c r="BW127" i="1"/>
  <c r="BX127" i="1"/>
  <c r="BW126" i="1"/>
  <c r="BX126" i="1"/>
  <c r="BW124" i="1"/>
  <c r="BX124" i="1"/>
  <c r="BW123" i="1"/>
  <c r="BX123" i="1"/>
  <c r="BW122" i="1"/>
  <c r="BX122" i="1"/>
  <c r="BW119" i="1"/>
  <c r="BX119" i="1"/>
  <c r="BW118" i="1"/>
  <c r="BX118" i="1"/>
  <c r="BW115" i="1"/>
  <c r="BX115" i="1"/>
  <c r="BW113" i="1"/>
  <c r="BX113" i="1"/>
  <c r="BW111" i="1"/>
  <c r="BX111" i="1"/>
  <c r="BW110" i="1"/>
  <c r="BX110" i="1"/>
  <c r="BW108" i="1"/>
  <c r="BX108" i="1"/>
  <c r="BW105" i="1"/>
  <c r="BX105" i="1"/>
  <c r="BW104" i="1"/>
  <c r="BX104" i="1"/>
  <c r="BW101" i="1"/>
  <c r="BX101" i="1"/>
  <c r="BW100" i="1"/>
  <c r="BX100" i="1"/>
  <c r="BW99" i="1"/>
  <c r="BX99" i="1"/>
  <c r="BW98" i="1"/>
  <c r="BX98" i="1"/>
  <c r="BW97" i="1"/>
  <c r="BX97" i="1"/>
  <c r="BW96" i="1"/>
  <c r="BX96" i="1"/>
  <c r="BW95" i="1"/>
  <c r="BX95" i="1"/>
  <c r="BW93" i="1"/>
  <c r="BX93" i="1"/>
  <c r="BW92" i="1"/>
  <c r="BX92" i="1"/>
  <c r="BW91" i="1"/>
  <c r="BX91" i="1"/>
  <c r="BW89" i="1"/>
  <c r="BX89" i="1"/>
  <c r="BW85" i="1"/>
  <c r="BX85" i="1"/>
  <c r="BW82" i="1"/>
  <c r="BX82" i="1"/>
  <c r="BW81" i="1"/>
  <c r="BX81" i="1"/>
  <c r="BW80" i="1"/>
  <c r="BX80" i="1"/>
  <c r="BW76" i="1"/>
  <c r="BX76" i="1"/>
  <c r="BW75" i="1"/>
  <c r="BX75" i="1"/>
  <c r="BX74" i="1"/>
  <c r="BW73" i="1"/>
  <c r="BX73" i="1"/>
  <c r="BW72" i="1"/>
  <c r="BX72" i="1"/>
  <c r="BW69" i="1"/>
  <c r="BX69" i="1"/>
  <c r="BW68" i="1"/>
  <c r="BX68" i="1"/>
  <c r="BW67" i="1"/>
  <c r="BX67" i="1"/>
  <c r="BW66" i="1"/>
  <c r="BX66" i="1"/>
  <c r="BX65" i="1"/>
  <c r="BW64" i="1"/>
  <c r="BX64" i="1"/>
  <c r="BW63" i="1"/>
  <c r="BX63" i="1"/>
  <c r="BW62" i="1"/>
  <c r="BX62" i="1"/>
  <c r="BW59" i="1"/>
  <c r="BX59" i="1"/>
  <c r="BW58" i="1"/>
  <c r="BX58" i="1"/>
  <c r="BW57" i="1"/>
  <c r="BX57" i="1"/>
  <c r="BW55" i="1"/>
  <c r="BX55" i="1"/>
  <c r="BW54" i="1"/>
  <c r="BX54" i="1"/>
  <c r="BW52" i="1"/>
  <c r="BX52" i="1"/>
  <c r="BW51" i="1"/>
  <c r="BX51" i="1"/>
  <c r="BW50" i="1"/>
  <c r="BX50" i="1"/>
  <c r="BW47" i="1"/>
  <c r="BX47" i="1"/>
  <c r="BW44" i="1"/>
  <c r="BX44" i="1"/>
  <c r="BW40" i="1"/>
  <c r="BX40" i="1"/>
  <c r="BW36" i="1"/>
  <c r="BX36" i="1"/>
  <c r="BW34" i="1"/>
  <c r="BX34" i="1"/>
  <c r="BW33" i="1"/>
  <c r="BX33" i="1"/>
  <c r="BW32" i="1"/>
  <c r="BX32" i="1"/>
  <c r="BW30" i="1"/>
  <c r="BX30" i="1"/>
  <c r="BW28" i="1"/>
  <c r="BX28" i="1"/>
  <c r="BW27" i="1"/>
  <c r="BX27" i="1"/>
  <c r="BW25" i="1"/>
  <c r="BX25" i="1"/>
  <c r="BW23" i="1"/>
  <c r="BX23" i="1"/>
  <c r="BW22" i="1"/>
  <c r="BX22" i="1"/>
  <c r="BW20" i="1"/>
  <c r="BX20" i="1"/>
  <c r="BW19" i="1"/>
  <c r="BX19" i="1"/>
  <c r="BW18" i="1"/>
  <c r="BX18" i="1"/>
  <c r="BW17" i="1"/>
  <c r="BX17" i="1"/>
  <c r="BW505" i="1"/>
  <c r="BX505" i="1"/>
  <c r="BW501" i="1"/>
  <c r="BX501" i="1"/>
  <c r="BW7" i="1"/>
  <c r="BW456" i="1"/>
  <c r="BW424" i="1"/>
  <c r="BW416" i="1"/>
  <c r="BW412" i="1"/>
  <c r="BW409" i="1"/>
  <c r="BW397" i="1"/>
  <c r="BW391" i="1"/>
  <c r="BW374" i="1"/>
  <c r="BW373" i="1"/>
  <c r="BW361" i="1"/>
  <c r="BW352" i="1"/>
  <c r="BW334" i="1"/>
  <c r="BW300" i="1"/>
  <c r="BW273" i="1"/>
  <c r="BW272" i="1"/>
  <c r="BW262" i="1"/>
  <c r="BW258" i="1"/>
  <c r="BW255" i="1"/>
  <c r="BW207" i="1"/>
  <c r="BW153" i="1"/>
  <c r="BW133" i="1"/>
  <c r="BW131" i="1"/>
  <c r="BW130" i="1"/>
  <c r="BW121" i="1"/>
  <c r="BW117" i="1"/>
  <c r="BW116" i="1"/>
  <c r="BW102" i="1"/>
  <c r="BW77" i="1"/>
  <c r="BW61" i="1"/>
  <c r="BW60" i="1"/>
  <c r="BW41" i="1"/>
  <c r="BW38" i="1"/>
  <c r="BW37" i="1"/>
  <c r="BW21" i="1"/>
  <c r="BW336" i="1"/>
  <c r="BW327" i="1"/>
  <c r="BW321" i="1"/>
  <c r="BW319" i="1"/>
  <c r="BW316" i="1"/>
  <c r="BW307" i="1"/>
  <c r="BW297" i="1"/>
  <c r="BW227" i="1"/>
  <c r="BW224" i="1"/>
  <c r="BW220" i="1"/>
  <c r="BW197" i="1"/>
  <c r="BW192" i="1"/>
  <c r="BW185" i="1"/>
  <c r="BW149" i="1"/>
  <c r="BW112" i="1"/>
  <c r="BW107" i="1"/>
  <c r="BW103" i="1"/>
  <c r="BW78" i="1"/>
  <c r="BW53" i="1"/>
  <c r="BW49" i="1"/>
  <c r="BW46" i="1"/>
  <c r="BW35" i="1"/>
  <c r="BW31" i="1"/>
  <c r="BW24" i="1"/>
  <c r="BW328" i="1"/>
  <c r="BW291" i="1"/>
  <c r="BW286" i="1"/>
  <c r="BW270" i="1"/>
  <c r="BW212" i="1"/>
  <c r="BW199" i="1"/>
  <c r="BW196" i="1"/>
  <c r="BW176" i="1"/>
  <c r="BW174" i="1"/>
  <c r="BW161" i="1"/>
  <c r="BW158" i="1"/>
  <c r="BW150" i="1"/>
  <c r="BW139" i="1"/>
  <c r="BW94" i="1"/>
  <c r="BW90" i="1"/>
  <c r="BW87" i="1"/>
  <c r="BW74" i="1"/>
  <c r="BW70" i="1"/>
  <c r="BW43" i="1"/>
  <c r="BW29" i="1"/>
  <c r="BW26" i="1"/>
  <c r="BW16" i="1"/>
  <c r="BW485" i="1"/>
  <c r="BW478" i="1"/>
  <c r="BW466" i="1"/>
  <c r="BW465" i="1"/>
  <c r="BW461" i="1"/>
  <c r="BW437" i="1"/>
  <c r="BW429" i="1"/>
  <c r="BW428" i="1"/>
  <c r="BW413" i="1"/>
  <c r="BW381" i="1"/>
  <c r="BW368" i="1"/>
  <c r="BW367" i="1"/>
  <c r="BW357" i="1"/>
  <c r="BW339" i="1"/>
  <c r="BW309" i="1"/>
  <c r="BW303" i="1"/>
  <c r="BW296" i="1"/>
  <c r="BW293" i="1"/>
  <c r="BW267" i="1"/>
  <c r="BW230" i="1"/>
  <c r="BW205" i="1"/>
  <c r="BW175" i="1"/>
  <c r="BW173" i="1"/>
  <c r="BW172" i="1"/>
  <c r="BW169" i="1"/>
  <c r="BW154" i="1"/>
  <c r="BW106" i="1"/>
  <c r="BW71" i="1"/>
  <c r="BW65" i="1"/>
  <c r="BW48" i="1"/>
  <c r="BW45" i="1"/>
  <c r="BV15" i="1"/>
  <c r="BW15" i="1"/>
  <c r="BV484" i="1"/>
  <c r="BW484" i="1"/>
  <c r="BV480" i="1"/>
  <c r="BW480" i="1"/>
  <c r="BV468" i="1"/>
  <c r="BW468" i="1"/>
  <c r="BV508" i="1"/>
  <c r="BW508" i="1"/>
  <c r="BV504" i="1"/>
  <c r="BW504" i="1"/>
  <c r="BV507" i="1"/>
  <c r="BW507" i="1"/>
  <c r="BV503" i="1"/>
  <c r="BW503" i="1"/>
  <c r="BV11" i="1"/>
  <c r="BW11" i="1"/>
  <c r="BV500" i="1"/>
  <c r="BW500" i="1"/>
  <c r="BV491" i="1"/>
  <c r="BW491" i="1"/>
  <c r="BV482" i="1"/>
  <c r="BW482" i="1"/>
  <c r="BV464" i="1"/>
  <c r="BW464" i="1"/>
  <c r="BV451" i="1"/>
  <c r="BW451" i="1"/>
  <c r="BV448" i="1"/>
  <c r="BW448" i="1"/>
  <c r="BV441" i="1"/>
  <c r="BW441" i="1"/>
  <c r="BV417" i="1"/>
  <c r="BW417" i="1"/>
  <c r="BW14" i="1"/>
  <c r="BV506" i="1"/>
  <c r="BW506" i="1"/>
  <c r="BV502" i="1"/>
  <c r="BW502" i="1"/>
  <c r="BV492" i="1"/>
  <c r="BW492" i="1"/>
  <c r="BV486" i="1"/>
  <c r="BW486" i="1"/>
  <c r="BV483" i="1"/>
  <c r="BW483" i="1"/>
  <c r="BV471" i="1"/>
  <c r="BW471" i="1"/>
  <c r="BV459" i="1"/>
  <c r="BW459" i="1"/>
  <c r="BV442" i="1"/>
  <c r="BW442" i="1"/>
  <c r="BV407" i="1"/>
  <c r="BW407" i="1"/>
  <c r="BV380" i="1"/>
  <c r="BW380" i="1"/>
  <c r="BV371" i="1"/>
  <c r="BW371" i="1"/>
  <c r="BV366" i="1"/>
  <c r="BW366" i="1"/>
  <c r="BV350" i="1"/>
  <c r="BW350" i="1"/>
  <c r="BV348" i="1"/>
  <c r="BW348" i="1"/>
  <c r="BW276" i="1"/>
  <c r="BW274" i="1"/>
  <c r="BW256" i="1"/>
  <c r="BW253" i="1"/>
  <c r="BW250" i="1"/>
  <c r="BW241" i="1"/>
  <c r="BW240" i="1"/>
  <c r="BV238" i="1"/>
  <c r="BW238" i="1"/>
  <c r="BW235" i="1"/>
  <c r="BW229" i="1"/>
  <c r="BW222" i="1"/>
  <c r="BW215" i="1"/>
  <c r="BV214" i="1"/>
  <c r="BW214" i="1"/>
  <c r="BW206" i="1"/>
  <c r="BW201" i="1"/>
  <c r="BV180" i="1"/>
  <c r="BW180" i="1"/>
  <c r="BW171" i="1"/>
  <c r="BV160" i="1"/>
  <c r="BW160" i="1"/>
  <c r="BW155" i="1"/>
  <c r="BW147" i="1"/>
  <c r="BV140" i="1"/>
  <c r="BW140" i="1"/>
  <c r="BW136" i="1"/>
  <c r="BW125" i="1"/>
  <c r="BW120" i="1"/>
  <c r="BV114" i="1"/>
  <c r="BW114" i="1"/>
  <c r="BV109" i="1"/>
  <c r="BW109" i="1"/>
  <c r="BW88" i="1"/>
  <c r="BW86" i="1"/>
  <c r="BV84" i="1"/>
  <c r="BW84" i="1"/>
  <c r="BW83" i="1"/>
  <c r="BW79" i="1"/>
  <c r="BV56" i="1"/>
  <c r="BW56" i="1"/>
  <c r="BW42" i="1"/>
  <c r="BW39" i="1"/>
  <c r="BV509" i="1"/>
  <c r="BW509" i="1"/>
  <c r="BV7" i="1"/>
  <c r="BV359" i="1"/>
  <c r="BV337" i="1"/>
  <c r="BV498" i="1"/>
  <c r="BV496" i="1"/>
  <c r="BV440" i="1"/>
  <c r="BV479" i="1"/>
  <c r="BV455" i="1"/>
  <c r="BV453" i="1"/>
  <c r="BV438" i="1"/>
  <c r="BV338" i="1"/>
  <c r="BV415" i="1"/>
  <c r="BV276" i="1"/>
  <c r="BV449" i="1"/>
  <c r="BV414" i="1"/>
  <c r="BV406" i="1"/>
  <c r="BV402" i="1"/>
  <c r="BV188" i="1"/>
  <c r="BV179" i="1"/>
  <c r="BV62" i="1"/>
  <c r="O409" i="1"/>
  <c r="BR408" i="1" s="1"/>
  <c r="BS408" i="1" s="1"/>
  <c r="O405" i="1"/>
  <c r="BR404" i="1" s="1"/>
  <c r="BS404" i="1" s="1"/>
  <c r="O304" i="1"/>
  <c r="BR303" i="1" s="1"/>
  <c r="BS303" i="1" s="1"/>
  <c r="O294" i="1"/>
  <c r="BR293" i="1" s="1"/>
  <c r="BS293" i="1" s="1"/>
  <c r="O280" i="1"/>
  <c r="BR279" i="1" s="1"/>
  <c r="BS279" i="1" s="1"/>
  <c r="O269" i="1"/>
  <c r="BR268" i="1" s="1"/>
  <c r="BS268" i="1" s="1"/>
  <c r="O203" i="1"/>
  <c r="BR202" i="1" s="1"/>
  <c r="BS202" i="1" s="1"/>
  <c r="O159" i="1"/>
  <c r="BR158" i="1" s="1"/>
  <c r="BS158" i="1" s="1"/>
  <c r="O133" i="1"/>
  <c r="BR132" i="1" s="1"/>
  <c r="BS132" i="1" s="1"/>
  <c r="O120" i="1"/>
  <c r="BR119" i="1" s="1"/>
  <c r="BS119" i="1" s="1"/>
  <c r="O97" i="1"/>
  <c r="BR96" i="1" s="1"/>
  <c r="BS96" i="1" s="1"/>
  <c r="O47" i="1"/>
  <c r="BR46" i="1" s="1"/>
  <c r="BS46" i="1" s="1"/>
  <c r="O39" i="1"/>
  <c r="BR38" i="1" s="1"/>
  <c r="BS38" i="1" s="1"/>
  <c r="O509" i="1"/>
  <c r="BR508" i="1" s="1"/>
  <c r="BS508" i="1" s="1"/>
  <c r="O501" i="1"/>
  <c r="BR500" i="1" s="1"/>
  <c r="BS500" i="1" s="1"/>
  <c r="O12" i="1"/>
  <c r="BR11" i="1" s="1"/>
  <c r="BS11" i="1" s="1"/>
  <c r="O486" i="1"/>
  <c r="BR485" i="1" s="1"/>
  <c r="BS485" i="1" s="1"/>
  <c r="O482" i="1"/>
  <c r="BR481" i="1" s="1"/>
  <c r="BS481" i="1" s="1"/>
  <c r="O474" i="1"/>
  <c r="BR473" i="1" s="1"/>
  <c r="BS473" i="1" s="1"/>
  <c r="O454" i="1"/>
  <c r="BR453" i="1" s="1"/>
  <c r="BS453" i="1" s="1"/>
  <c r="O414" i="1"/>
  <c r="BR413" i="1" s="1"/>
  <c r="BS413" i="1" s="1"/>
  <c r="O413" i="1"/>
  <c r="BR412" i="1" s="1"/>
  <c r="BS412" i="1" s="1"/>
  <c r="O377" i="1"/>
  <c r="BR376" i="1" s="1"/>
  <c r="BS376" i="1" s="1"/>
  <c r="O335" i="1"/>
  <c r="BR334" i="1" s="1"/>
  <c r="BS334" i="1" s="1"/>
  <c r="O289" i="1"/>
  <c r="BR288" i="1" s="1"/>
  <c r="BS288" i="1" s="1"/>
  <c r="O155" i="1"/>
  <c r="BR154" i="1" s="1"/>
  <c r="BS154" i="1" s="1"/>
  <c r="O112" i="1"/>
  <c r="BR111" i="1" s="1"/>
  <c r="BS111" i="1" s="1"/>
  <c r="O93" i="1"/>
  <c r="BR92" i="1" s="1"/>
  <c r="BS92" i="1" s="1"/>
  <c r="O86" i="1"/>
  <c r="BR85" i="1" s="1"/>
  <c r="BS85" i="1" s="1"/>
  <c r="O35" i="1"/>
  <c r="BR34" i="1" s="1"/>
  <c r="BS34" i="1" s="1"/>
  <c r="O20" i="1"/>
  <c r="BR19" i="1" s="1"/>
  <c r="BS19" i="1" s="1"/>
  <c r="O8" i="1"/>
  <c r="BR7" i="1" s="1"/>
  <c r="BS7" i="1" s="1"/>
  <c r="O15" i="1"/>
  <c r="BR14" i="1" s="1"/>
  <c r="BS14" i="1" s="1"/>
  <c r="O11" i="1"/>
  <c r="BR10" i="1" s="1"/>
  <c r="BS10" i="1" s="1"/>
  <c r="O13" i="1"/>
  <c r="BR12" i="1" s="1"/>
  <c r="BS12" i="1" s="1"/>
  <c r="O9" i="1"/>
  <c r="BR8" i="1" s="1"/>
  <c r="BS8" i="1" s="1"/>
  <c r="O498" i="1"/>
  <c r="BR497" i="1" s="1"/>
  <c r="BS497" i="1" s="1"/>
  <c r="O490" i="1"/>
  <c r="BR489" i="1" s="1"/>
  <c r="BS489" i="1" s="1"/>
  <c r="O478" i="1"/>
  <c r="BR477" i="1" s="1"/>
  <c r="BS477" i="1" s="1"/>
  <c r="O462" i="1"/>
  <c r="BR461" i="1" s="1"/>
  <c r="BS461" i="1" s="1"/>
  <c r="O430" i="1"/>
  <c r="BR429" i="1" s="1"/>
  <c r="BS429" i="1" s="1"/>
  <c r="O422" i="1"/>
  <c r="BR421" i="1" s="1"/>
  <c r="BS421" i="1" s="1"/>
  <c r="O351" i="1"/>
  <c r="BR350" i="1" s="1"/>
  <c r="BS350" i="1" s="1"/>
  <c r="O14" i="1"/>
  <c r="BR13" i="1" s="1"/>
  <c r="BS13" i="1" s="1"/>
  <c r="O10" i="1"/>
  <c r="BR9" i="1" s="1"/>
  <c r="BS9" i="1" s="1"/>
  <c r="BV439" i="1"/>
  <c r="BV419" i="1"/>
  <c r="BV325" i="1"/>
  <c r="BV315" i="1"/>
  <c r="BV74" i="1"/>
  <c r="BV494" i="1"/>
  <c r="BV478" i="1"/>
  <c r="BV461" i="1"/>
  <c r="BV427" i="1"/>
  <c r="BV256" i="1"/>
  <c r="BV244" i="1"/>
  <c r="O211" i="1"/>
  <c r="O31" i="1"/>
  <c r="BV487" i="1"/>
  <c r="BV485" i="1"/>
  <c r="BV476" i="1"/>
  <c r="BV424" i="1"/>
  <c r="BV401" i="1"/>
  <c r="BV437" i="1"/>
  <c r="BV229" i="1"/>
  <c r="BV379" i="1"/>
  <c r="BV456" i="1"/>
  <c r="BV378" i="1"/>
  <c r="BV361" i="1"/>
  <c r="BV344" i="1"/>
  <c r="BV333" i="1"/>
  <c r="BV226" i="1"/>
  <c r="BV224" i="1"/>
  <c r="BV125" i="1"/>
  <c r="BV93" i="1"/>
  <c r="BV12" i="1"/>
  <c r="BV450" i="1"/>
  <c r="BV403" i="1"/>
  <c r="BV368" i="1"/>
  <c r="BV334" i="1"/>
  <c r="BV273" i="1"/>
  <c r="BV118" i="1"/>
  <c r="BV499" i="1"/>
  <c r="BV489" i="1"/>
  <c r="BV472" i="1"/>
  <c r="BV353" i="1"/>
  <c r="BV285" i="1"/>
  <c r="BV41" i="1"/>
  <c r="BV458" i="1"/>
  <c r="BV444" i="1"/>
  <c r="BV428" i="1"/>
  <c r="BV158" i="1"/>
  <c r="BV68" i="1"/>
  <c r="BV66" i="1"/>
  <c r="BV64" i="1"/>
  <c r="BV53" i="1"/>
  <c r="BV307" i="1"/>
  <c r="BV445" i="1"/>
  <c r="BV397" i="1"/>
  <c r="BV270" i="1"/>
  <c r="BV488" i="1"/>
  <c r="BV434" i="1"/>
  <c r="BV432" i="1"/>
  <c r="BV404" i="1"/>
  <c r="BV358" i="1"/>
  <c r="BV254" i="1"/>
  <c r="BV231" i="1"/>
  <c r="BV10" i="1"/>
  <c r="BV467" i="1"/>
  <c r="BV465" i="1"/>
  <c r="BV462" i="1"/>
  <c r="BV345" i="1"/>
  <c r="BV265" i="1"/>
  <c r="BV185" i="1"/>
  <c r="BV142" i="1"/>
  <c r="BV477" i="1"/>
  <c r="BV475" i="1"/>
  <c r="BV454" i="1"/>
  <c r="BV435" i="1"/>
  <c r="BV422" i="1"/>
  <c r="BV388" i="1"/>
  <c r="BV364" i="1"/>
  <c r="BV326" i="1"/>
  <c r="BV279" i="1"/>
  <c r="BV183" i="1"/>
  <c r="BV98" i="1"/>
  <c r="BV96" i="1"/>
  <c r="BV92" i="1"/>
  <c r="BV59" i="1"/>
  <c r="BV46" i="1"/>
  <c r="BV394" i="1"/>
  <c r="BV390" i="1"/>
  <c r="BV294" i="1"/>
  <c r="BV206" i="1"/>
  <c r="BV187" i="1"/>
  <c r="BV174" i="1"/>
  <c r="BV113" i="1"/>
  <c r="BV76" i="1"/>
  <c r="BV30" i="1"/>
  <c r="BV201" i="1"/>
  <c r="BV157" i="1"/>
  <c r="BV147" i="1"/>
  <c r="BV144" i="1"/>
  <c r="BV36" i="1"/>
  <c r="BV23" i="1"/>
  <c r="BV443" i="1"/>
  <c r="BV431" i="1"/>
  <c r="BV363" i="1"/>
  <c r="BV360" i="1"/>
  <c r="BV322" i="1"/>
  <c r="BV314" i="1"/>
  <c r="BV221" i="1"/>
  <c r="BV184" i="1"/>
  <c r="BV169" i="1"/>
  <c r="BV130" i="1"/>
  <c r="BV340" i="1"/>
  <c r="BV263" i="1"/>
  <c r="BV207" i="1"/>
  <c r="BV194" i="1"/>
  <c r="BV346" i="1"/>
  <c r="BV296" i="1"/>
  <c r="BV262" i="1"/>
  <c r="BV248" i="1"/>
  <c r="BV228" i="1"/>
  <c r="BV227" i="1"/>
  <c r="BV216" i="1"/>
  <c r="BV209" i="1"/>
  <c r="BV132" i="1"/>
  <c r="BV131" i="1"/>
  <c r="BV115" i="1"/>
  <c r="BV297" i="1"/>
  <c r="BV288" i="1"/>
  <c r="BV272" i="1"/>
  <c r="BV182" i="1"/>
  <c r="BV94" i="1"/>
  <c r="BV72" i="1"/>
  <c r="BV58" i="1"/>
  <c r="BV48" i="1"/>
  <c r="BV40" i="1"/>
  <c r="BV505" i="1"/>
  <c r="BV497" i="1"/>
  <c r="BV474" i="1"/>
  <c r="BV473" i="1"/>
  <c r="BV470" i="1"/>
  <c r="BV452" i="1"/>
  <c r="BV447" i="1"/>
  <c r="BV446" i="1"/>
  <c r="BV423" i="1"/>
  <c r="BV400" i="1"/>
  <c r="BV389" i="1"/>
  <c r="BV385" i="1"/>
  <c r="BV383" i="1"/>
  <c r="BV370" i="1"/>
  <c r="BV355" i="1"/>
  <c r="BV309" i="1"/>
  <c r="BV284" i="1"/>
  <c r="BV258" i="1"/>
  <c r="BV166" i="1"/>
  <c r="BV105" i="1"/>
  <c r="BV413" i="1"/>
  <c r="BV411" i="1"/>
  <c r="BV408" i="1"/>
  <c r="BV395" i="1"/>
  <c r="BV384" i="1"/>
  <c r="BV373" i="1"/>
  <c r="BV357" i="1"/>
  <c r="BV356" i="1"/>
  <c r="BV316" i="1"/>
  <c r="BV235" i="1"/>
  <c r="BV215" i="1"/>
  <c r="BV211" i="1"/>
  <c r="BV210" i="1"/>
  <c r="BV203" i="1"/>
  <c r="BV196" i="1"/>
  <c r="BV191" i="1"/>
  <c r="BV156" i="1"/>
  <c r="BV111" i="1"/>
  <c r="BV108" i="1"/>
  <c r="BV429" i="1"/>
  <c r="BV421" i="1"/>
  <c r="BV416" i="1"/>
  <c r="BV410" i="1"/>
  <c r="BV409" i="1"/>
  <c r="BV399" i="1"/>
  <c r="BV398" i="1"/>
  <c r="BV387" i="1"/>
  <c r="BV374" i="1"/>
  <c r="BV369" i="1"/>
  <c r="BV367" i="1"/>
  <c r="BV362" i="1"/>
  <c r="BV323" i="1"/>
  <c r="BV310" i="1"/>
  <c r="BV291" i="1"/>
  <c r="BV259" i="1"/>
  <c r="BV245" i="1"/>
  <c r="BV232" i="1"/>
  <c r="BV152" i="1"/>
  <c r="BV143" i="1"/>
  <c r="BV126" i="1"/>
  <c r="BV123" i="1"/>
  <c r="BV71" i="1"/>
  <c r="BV49" i="1"/>
  <c r="BV8" i="1"/>
  <c r="BV392" i="1"/>
  <c r="BV372" i="1"/>
  <c r="BV365" i="1"/>
  <c r="BV305" i="1"/>
  <c r="BV301" i="1"/>
  <c r="BV246" i="1"/>
  <c r="BV241" i="1"/>
  <c r="BV230" i="1"/>
  <c r="BV202" i="1"/>
  <c r="BV175" i="1"/>
  <c r="BV170" i="1"/>
  <c r="BV164" i="1"/>
  <c r="BV91" i="1"/>
  <c r="BV45" i="1"/>
  <c r="BV22" i="1"/>
  <c r="BV9" i="1"/>
  <c r="BV481" i="1"/>
  <c r="BV433" i="1"/>
  <c r="BV426" i="1"/>
  <c r="BV420" i="1"/>
  <c r="BV418" i="1"/>
  <c r="BV405" i="1"/>
  <c r="BV396" i="1"/>
  <c r="BV382" i="1"/>
  <c r="BV377" i="1"/>
  <c r="BV354" i="1"/>
  <c r="BV300" i="1"/>
  <c r="BV295" i="1"/>
  <c r="BV293" i="1"/>
  <c r="BV292" i="1"/>
  <c r="BV240" i="1"/>
  <c r="BV234" i="1"/>
  <c r="BV167" i="1"/>
  <c r="BV120" i="1"/>
  <c r="BV78" i="1"/>
  <c r="BV31" i="1"/>
  <c r="BV21" i="1"/>
  <c r="BV391" i="1"/>
  <c r="BV386" i="1"/>
  <c r="BV349" i="1"/>
  <c r="BV328" i="1"/>
  <c r="BV327" i="1"/>
  <c r="BV320" i="1"/>
  <c r="BV312" i="1"/>
  <c r="BV290" i="1"/>
  <c r="BV289" i="1"/>
  <c r="BV286" i="1"/>
  <c r="BV282" i="1"/>
  <c r="BV269" i="1"/>
  <c r="BV54" i="1"/>
  <c r="BV37" i="1"/>
  <c r="BV34" i="1"/>
  <c r="BV266" i="1"/>
  <c r="BV261" i="1"/>
  <c r="BV253" i="1"/>
  <c r="BV97" i="1"/>
  <c r="BV85" i="1"/>
  <c r="BV80" i="1"/>
  <c r="BV79" i="1"/>
  <c r="BV55" i="1"/>
  <c r="BV38" i="1"/>
  <c r="BV332" i="1"/>
  <c r="BV308" i="1"/>
  <c r="BV267" i="1"/>
  <c r="BV242" i="1"/>
  <c r="BV223" i="1"/>
  <c r="BV205" i="1"/>
  <c r="BV197" i="1"/>
  <c r="BV173" i="1"/>
  <c r="BV168" i="1"/>
  <c r="BV159" i="1"/>
  <c r="BV137" i="1"/>
  <c r="BV119" i="1"/>
  <c r="BV112" i="1"/>
  <c r="BV102" i="1"/>
  <c r="BV89" i="1"/>
  <c r="BV42" i="1"/>
  <c r="BV343" i="1"/>
  <c r="BV318" i="1"/>
  <c r="BV317" i="1"/>
  <c r="BV306" i="1"/>
  <c r="BV283" i="1"/>
  <c r="BV264" i="1"/>
  <c r="BV250" i="1"/>
  <c r="BV247" i="1"/>
  <c r="BV198" i="1"/>
  <c r="BV176" i="1"/>
  <c r="BV141" i="1"/>
  <c r="BV100" i="1"/>
  <c r="BV99" i="1"/>
  <c r="BV63" i="1"/>
  <c r="BV24" i="1"/>
  <c r="BV127" i="1"/>
  <c r="BV95" i="1"/>
  <c r="BV82" i="1"/>
  <c r="BV81" i="1"/>
  <c r="BV47" i="1"/>
  <c r="BV32" i="1"/>
  <c r="BV495" i="1"/>
  <c r="BV493" i="1"/>
  <c r="BV490" i="1"/>
  <c r="BV469" i="1"/>
  <c r="BV466" i="1"/>
  <c r="BV463" i="1"/>
  <c r="BV460" i="1"/>
  <c r="BV457" i="1"/>
  <c r="BV436" i="1"/>
  <c r="BV430" i="1"/>
  <c r="BV425" i="1"/>
  <c r="BV412" i="1"/>
  <c r="BV393" i="1"/>
  <c r="BV381" i="1"/>
  <c r="BV351" i="1"/>
  <c r="BV339" i="1"/>
  <c r="BV335" i="1"/>
  <c r="BV330" i="1"/>
  <c r="BV324" i="1"/>
  <c r="BV280" i="1"/>
  <c r="BV278" i="1"/>
  <c r="BV239" i="1"/>
  <c r="BV181" i="1"/>
  <c r="BV148" i="1"/>
  <c r="BV128" i="1"/>
  <c r="BV87" i="1"/>
  <c r="BV83" i="1"/>
  <c r="BV67" i="1"/>
  <c r="BV65" i="1"/>
  <c r="BV50" i="1"/>
  <c r="BV39" i="1"/>
  <c r="BV150" i="1"/>
  <c r="BV139" i="1"/>
  <c r="BV138" i="1"/>
  <c r="BV136" i="1"/>
  <c r="BV134" i="1"/>
  <c r="BV133" i="1"/>
  <c r="BV106" i="1"/>
  <c r="BV103" i="1"/>
  <c r="BV101" i="1"/>
  <c r="BV75" i="1"/>
  <c r="BV43" i="1"/>
  <c r="BV19" i="1"/>
  <c r="BV16" i="1"/>
  <c r="BV501" i="1"/>
  <c r="BV14" i="1"/>
  <c r="BV342" i="1"/>
  <c r="BV336" i="1"/>
  <c r="BV304" i="1"/>
  <c r="BV302" i="1"/>
  <c r="BV299" i="1"/>
  <c r="BV281" i="1"/>
  <c r="BV277" i="1"/>
  <c r="BV255" i="1"/>
  <c r="BV222" i="1"/>
  <c r="BV220" i="1"/>
  <c r="BV199" i="1"/>
  <c r="BV192" i="1"/>
  <c r="BV190" i="1"/>
  <c r="BV178" i="1"/>
  <c r="BV153" i="1"/>
  <c r="BV129" i="1"/>
  <c r="BV86" i="1"/>
  <c r="BV77" i="1"/>
  <c r="BV69" i="1"/>
  <c r="BV35" i="1"/>
  <c r="BV29" i="1"/>
  <c r="BV18" i="1"/>
  <c r="BV13" i="1"/>
  <c r="BV376" i="1"/>
  <c r="BV352" i="1"/>
  <c r="BV341" i="1"/>
  <c r="BV329" i="1"/>
  <c r="BV303" i="1"/>
  <c r="BV298" i="1"/>
  <c r="BV287" i="1"/>
  <c r="BV257" i="1"/>
  <c r="BV252" i="1"/>
  <c r="BV243" i="1"/>
  <c r="BV233" i="1"/>
  <c r="BV218" i="1"/>
  <c r="BV213" i="1"/>
  <c r="BV208" i="1"/>
  <c r="BV189" i="1"/>
  <c r="BV186" i="1"/>
  <c r="BV172" i="1"/>
  <c r="BV171" i="1"/>
  <c r="BV163" i="1"/>
  <c r="BV122" i="1"/>
  <c r="BV116" i="1"/>
  <c r="BV110" i="1"/>
  <c r="BV104" i="1"/>
  <c r="BV61" i="1"/>
  <c r="BV51" i="1"/>
  <c r="BV26" i="1"/>
  <c r="BV25" i="1"/>
  <c r="BV219" i="1"/>
  <c r="BV212" i="1"/>
  <c r="BV204" i="1"/>
  <c r="BV149" i="1"/>
  <c r="BV146" i="1"/>
  <c r="BV117" i="1"/>
  <c r="BV107" i="1"/>
  <c r="BV88" i="1"/>
  <c r="BV73" i="1"/>
  <c r="BV60" i="1"/>
  <c r="BV57" i="1"/>
  <c r="BV44" i="1"/>
  <c r="BV33" i="1"/>
  <c r="BV17" i="1"/>
  <c r="BV375" i="1"/>
  <c r="BV347" i="1"/>
  <c r="BV331" i="1"/>
  <c r="BV321" i="1"/>
  <c r="BV319" i="1"/>
  <c r="BV313" i="1"/>
  <c r="BV311" i="1"/>
  <c r="BV275" i="1"/>
  <c r="BV274" i="1"/>
  <c r="BV271" i="1"/>
  <c r="BV268" i="1"/>
  <c r="BV260" i="1"/>
  <c r="BV251" i="1"/>
  <c r="BV249" i="1"/>
  <c r="BV237" i="1"/>
  <c r="BV236" i="1"/>
  <c r="BV225" i="1"/>
  <c r="BV217" i="1"/>
  <c r="BV200" i="1"/>
  <c r="BV195" i="1"/>
  <c r="BV193" i="1"/>
  <c r="BV177" i="1"/>
  <c r="BV165" i="1"/>
  <c r="BV162" i="1"/>
  <c r="BV161" i="1"/>
  <c r="BV155" i="1"/>
  <c r="BV154" i="1"/>
  <c r="BV151" i="1"/>
  <c r="BV145" i="1"/>
  <c r="BV135" i="1"/>
  <c r="BV124" i="1"/>
  <c r="BV121" i="1"/>
  <c r="BV90" i="1"/>
  <c r="BV70" i="1"/>
  <c r="BV52" i="1"/>
  <c r="BV28" i="1"/>
  <c r="BV27" i="1"/>
  <c r="BV20" i="1"/>
  <c r="Q12" i="1"/>
  <c r="BL10" i="1"/>
  <c r="Q11" i="1"/>
  <c r="BL9" i="1"/>
  <c r="BK5" i="1"/>
  <c r="H15" i="2" s="1"/>
  <c r="N7" i="1"/>
  <c r="BB508" i="1"/>
  <c r="BB504" i="1"/>
  <c r="BB500" i="1"/>
  <c r="BB496" i="1"/>
  <c r="BB492" i="1"/>
  <c r="BB488" i="1"/>
  <c r="BB484" i="1"/>
  <c r="BB480" i="1"/>
  <c r="BB476" i="1"/>
  <c r="BB472" i="1"/>
  <c r="BB468" i="1"/>
  <c r="BB464" i="1"/>
  <c r="BB460" i="1"/>
  <c r="BB456" i="1"/>
  <c r="BB452" i="1"/>
  <c r="BB448" i="1"/>
  <c r="BB444" i="1"/>
  <c r="BB440" i="1"/>
  <c r="BB436" i="1"/>
  <c r="BB432" i="1"/>
  <c r="BB428" i="1"/>
  <c r="BB424" i="1"/>
  <c r="BB420" i="1"/>
  <c r="BB416" i="1"/>
  <c r="BB412" i="1"/>
  <c r="BB408" i="1"/>
  <c r="BB404" i="1"/>
  <c r="BB400" i="1"/>
  <c r="BB396" i="1"/>
  <c r="BB392" i="1"/>
  <c r="BB388" i="1"/>
  <c r="BB384" i="1"/>
  <c r="BB380" i="1"/>
  <c r="BB376" i="1"/>
  <c r="BB372" i="1"/>
  <c r="BB368" i="1"/>
  <c r="BB364" i="1"/>
  <c r="BB360" i="1"/>
  <c r="BB356" i="1"/>
  <c r="BB352" i="1"/>
  <c r="BB348" i="1"/>
  <c r="BB342" i="1"/>
  <c r="BB334" i="1"/>
  <c r="BC8" i="1"/>
  <c r="BC498" i="1"/>
  <c r="BC494" i="1"/>
  <c r="BC490" i="1"/>
  <c r="BC486" i="1"/>
  <c r="BC475" i="1"/>
  <c r="BC471" i="1"/>
  <c r="BC467" i="1"/>
  <c r="BC463" i="1"/>
  <c r="BC462" i="1"/>
  <c r="BC458" i="1"/>
  <c r="BC447" i="1"/>
  <c r="BC443" i="1"/>
  <c r="BC439" i="1"/>
  <c r="BC435" i="1"/>
  <c r="BC431" i="1"/>
  <c r="BC426" i="1"/>
  <c r="BC422" i="1"/>
  <c r="BC415" i="1"/>
  <c r="BC414" i="1"/>
  <c r="BC407" i="1"/>
  <c r="BC403" i="1"/>
  <c r="BC402" i="1"/>
  <c r="BC391" i="1"/>
  <c r="BC387" i="1"/>
  <c r="BC383" i="1"/>
  <c r="BC375" i="1"/>
  <c r="BC371" i="1"/>
  <c r="BC366" i="1"/>
  <c r="BC362" i="1"/>
  <c r="BC354" i="1"/>
  <c r="BC345" i="1"/>
  <c r="BC340" i="1"/>
  <c r="BC339" i="1"/>
  <c r="BC337" i="1"/>
  <c r="BC335" i="1"/>
  <c r="BC333" i="1"/>
  <c r="BC331" i="1"/>
  <c r="BC329" i="1"/>
  <c r="BC327" i="1"/>
  <c r="BC325" i="1"/>
  <c r="BC322" i="1"/>
  <c r="BC321" i="1"/>
  <c r="BC318" i="1"/>
  <c r="BC317" i="1"/>
  <c r="BC315" i="1"/>
  <c r="BC313" i="1"/>
  <c r="BC311" i="1"/>
  <c r="BC309" i="1"/>
  <c r="BC308" i="1"/>
  <c r="BC306" i="1"/>
  <c r="BC304" i="1"/>
  <c r="BC303" i="1"/>
  <c r="BC300" i="1"/>
  <c r="BC299" i="1"/>
  <c r="BC297" i="1"/>
  <c r="BC294" i="1"/>
  <c r="BC292" i="1"/>
  <c r="BC290" i="1"/>
  <c r="BC288" i="1"/>
  <c r="BC287" i="1"/>
  <c r="BC285" i="1"/>
  <c r="BC283" i="1"/>
  <c r="BC281" i="1"/>
  <c r="BC279" i="1"/>
  <c r="BC277" i="1"/>
  <c r="BC275" i="1"/>
  <c r="BC273" i="1"/>
  <c r="BC271" i="1"/>
  <c r="BC269" i="1"/>
  <c r="BC268" i="1"/>
  <c r="BC266" i="1"/>
  <c r="BC264" i="1"/>
  <c r="AX262" i="1"/>
  <c r="BC261" i="1"/>
  <c r="BC259" i="1"/>
  <c r="BC256" i="1"/>
  <c r="BC254" i="1"/>
  <c r="BC252" i="1"/>
  <c r="BC249" i="1"/>
  <c r="BC244" i="1"/>
  <c r="BC242" i="1"/>
  <c r="BC241" i="1"/>
  <c r="BC239" i="1"/>
  <c r="BC236" i="1"/>
  <c r="BC234" i="1"/>
  <c r="BC231" i="1"/>
  <c r="BC230" i="1"/>
  <c r="BC227" i="1"/>
  <c r="BC224" i="1"/>
  <c r="BC222" i="1"/>
  <c r="BC221" i="1"/>
  <c r="BC219" i="1"/>
  <c r="BC218" i="1"/>
  <c r="BC216" i="1"/>
  <c r="BC212" i="1"/>
  <c r="BC210" i="1"/>
  <c r="BC209" i="1"/>
  <c r="BC206" i="1"/>
  <c r="BC204" i="1"/>
  <c r="BC199" i="1"/>
  <c r="BA198" i="1"/>
  <c r="BC196" i="1"/>
  <c r="BC194" i="1"/>
  <c r="BC191" i="1"/>
  <c r="BC190" i="1"/>
  <c r="BC189" i="1"/>
  <c r="BC186" i="1"/>
  <c r="BC184" i="1"/>
  <c r="BC181" i="1"/>
  <c r="BC180" i="1"/>
  <c r="BC179" i="1"/>
  <c r="BC178" i="1"/>
  <c r="BC176" i="1"/>
  <c r="BC173" i="1"/>
  <c r="BC172" i="1"/>
  <c r="BC170" i="1"/>
  <c r="BC168" i="1"/>
  <c r="BC166" i="1"/>
  <c r="BC164" i="1"/>
  <c r="BC162" i="1"/>
  <c r="BC160" i="1"/>
  <c r="BC159" i="1"/>
  <c r="BC158" i="1"/>
  <c r="BC156" i="1"/>
  <c r="BC153" i="1"/>
  <c r="BC151" i="1"/>
  <c r="BC150" i="1"/>
  <c r="BC148" i="1"/>
  <c r="BC145" i="1"/>
  <c r="BC143" i="1"/>
  <c r="BC141" i="1"/>
  <c r="BC138" i="1"/>
  <c r="BC137" i="1"/>
  <c r="BC135" i="1"/>
  <c r="BC134" i="1"/>
  <c r="BC131" i="1"/>
  <c r="BC129" i="1"/>
  <c r="BC126" i="1"/>
  <c r="BC124" i="1"/>
  <c r="BC121" i="1"/>
  <c r="BC117" i="1"/>
  <c r="BC116" i="1"/>
  <c r="BC114" i="1"/>
  <c r="BC112" i="1"/>
  <c r="BC111" i="1"/>
  <c r="BC108" i="1"/>
  <c r="BC106" i="1"/>
  <c r="BC104" i="1"/>
  <c r="BC102" i="1"/>
  <c r="BC100" i="1"/>
  <c r="BC97" i="1"/>
  <c r="BC96" i="1"/>
  <c r="BC93" i="1"/>
  <c r="BC91" i="1"/>
  <c r="BC88" i="1"/>
  <c r="BC86" i="1"/>
  <c r="BC85" i="1"/>
  <c r="BC83" i="1"/>
  <c r="BC81" i="1"/>
  <c r="BC79" i="1"/>
  <c r="BC76" i="1"/>
  <c r="BC74" i="1"/>
  <c r="BC72" i="1"/>
  <c r="BC69" i="1"/>
  <c r="BC68" i="1"/>
  <c r="BC64" i="1"/>
  <c r="BC60" i="1"/>
  <c r="BC57" i="1"/>
  <c r="BC56" i="1"/>
  <c r="BC53" i="1"/>
  <c r="BC51" i="1"/>
  <c r="BC47" i="1"/>
  <c r="BC44" i="1"/>
  <c r="BC42" i="1"/>
  <c r="BC41" i="1"/>
  <c r="BC40" i="1"/>
  <c r="BC39" i="1"/>
  <c r="BC38" i="1"/>
  <c r="BC37" i="1"/>
  <c r="BC36" i="1"/>
  <c r="BC35" i="1"/>
  <c r="BC33" i="1"/>
  <c r="BC32" i="1"/>
  <c r="BC31" i="1"/>
  <c r="BC29" i="1"/>
  <c r="BC28" i="1"/>
  <c r="BC27" i="1"/>
  <c r="BC26" i="1"/>
  <c r="BC25" i="1"/>
  <c r="BC24" i="1"/>
  <c r="BC23" i="1"/>
  <c r="BC22" i="1"/>
  <c r="BC21" i="1"/>
  <c r="BC20" i="1"/>
  <c r="BC19" i="1"/>
  <c r="BC17" i="1"/>
  <c r="BC16" i="1"/>
  <c r="BC15" i="1"/>
  <c r="BC11" i="1"/>
  <c r="BC499" i="1"/>
  <c r="BC491" i="1"/>
  <c r="BC487" i="1"/>
  <c r="BC482" i="1"/>
  <c r="BC479" i="1"/>
  <c r="BC474" i="1"/>
  <c r="BC459" i="1"/>
  <c r="BC455" i="1"/>
  <c r="BC451" i="1"/>
  <c r="BC446" i="1"/>
  <c r="BC423" i="1"/>
  <c r="BC398" i="1"/>
  <c r="BC394" i="1"/>
  <c r="BC386" i="1"/>
  <c r="BC367" i="1"/>
  <c r="BC359" i="1"/>
  <c r="BC355" i="1"/>
  <c r="BC351" i="1"/>
  <c r="BC350" i="1"/>
  <c r="BC346" i="1"/>
  <c r="AZ344" i="1"/>
  <c r="BC343" i="1"/>
  <c r="BC341" i="1"/>
  <c r="BC338" i="1"/>
  <c r="BC332" i="1"/>
  <c r="BC330" i="1"/>
  <c r="BC326" i="1"/>
  <c r="BC324" i="1"/>
  <c r="BC323" i="1"/>
  <c r="BC319" i="1"/>
  <c r="BC316" i="1"/>
  <c r="BC314" i="1"/>
  <c r="BC312" i="1"/>
  <c r="BC307" i="1"/>
  <c r="BC302" i="1"/>
  <c r="BC301" i="1"/>
  <c r="BC298" i="1"/>
  <c r="BC296" i="1"/>
  <c r="BC295" i="1"/>
  <c r="BC293" i="1"/>
  <c r="BC291" i="1"/>
  <c r="BC289" i="1"/>
  <c r="BC286" i="1"/>
  <c r="BC284" i="1"/>
  <c r="BC282" i="1"/>
  <c r="BC280" i="1"/>
  <c r="BC276" i="1"/>
  <c r="BC274" i="1"/>
  <c r="BC272" i="1"/>
  <c r="BC270" i="1"/>
  <c r="BC267" i="1"/>
  <c r="BC265" i="1"/>
  <c r="BC263" i="1"/>
  <c r="BC260" i="1"/>
  <c r="BC258" i="1"/>
  <c r="BC257" i="1"/>
  <c r="BC255" i="1"/>
  <c r="BC253" i="1"/>
  <c r="BC251" i="1"/>
  <c r="BC250" i="1"/>
  <c r="BC248" i="1"/>
  <c r="BC247" i="1"/>
  <c r="BC245" i="1"/>
  <c r="BC243" i="1"/>
  <c r="BC240" i="1"/>
  <c r="BC238" i="1"/>
  <c r="BC237" i="1"/>
  <c r="BC235" i="1"/>
  <c r="BC233" i="1"/>
  <c r="BC232" i="1"/>
  <c r="BC229" i="1"/>
  <c r="BC228" i="1"/>
  <c r="BC226" i="1"/>
  <c r="BC225" i="1"/>
  <c r="BC223" i="1"/>
  <c r="BC217" i="1"/>
  <c r="BC215" i="1"/>
  <c r="BC213" i="1"/>
  <c r="BC211" i="1"/>
  <c r="BC208" i="1"/>
  <c r="BC207" i="1"/>
  <c r="BC205" i="1"/>
  <c r="BC203" i="1"/>
  <c r="BC202" i="1"/>
  <c r="BC201" i="1"/>
  <c r="BC200" i="1"/>
  <c r="BC197" i="1"/>
  <c r="BC195" i="1"/>
  <c r="BC193" i="1"/>
  <c r="BC192" i="1"/>
  <c r="BC188" i="1"/>
  <c r="BC187" i="1"/>
  <c r="BC185" i="1"/>
  <c r="BC183" i="1"/>
  <c r="BC175" i="1"/>
  <c r="BC174" i="1"/>
  <c r="BC171" i="1"/>
  <c r="BC169" i="1"/>
  <c r="BC167" i="1"/>
  <c r="BC165" i="1"/>
  <c r="BC163" i="1"/>
  <c r="BC161" i="1"/>
  <c r="BC157" i="1"/>
  <c r="BC155" i="1"/>
  <c r="BC154" i="1"/>
  <c r="BC152" i="1"/>
  <c r="BC149" i="1"/>
  <c r="BC147" i="1"/>
  <c r="BC146" i="1"/>
  <c r="BC144" i="1"/>
  <c r="BC142" i="1"/>
  <c r="BC140" i="1"/>
  <c r="BC139" i="1"/>
  <c r="BC136" i="1"/>
  <c r="BC133" i="1"/>
  <c r="BC132" i="1"/>
  <c r="BC130" i="1"/>
  <c r="BC128" i="1"/>
  <c r="BC127" i="1"/>
  <c r="BC125" i="1"/>
  <c r="BC123" i="1"/>
  <c r="BC122" i="1"/>
  <c r="BC120" i="1"/>
  <c r="BC119" i="1"/>
  <c r="BC118" i="1"/>
  <c r="BC115" i="1"/>
  <c r="BC113" i="1"/>
  <c r="BC110" i="1"/>
  <c r="BC109" i="1"/>
  <c r="BC107" i="1"/>
  <c r="BC105" i="1"/>
  <c r="BC103" i="1"/>
  <c r="BC101" i="1"/>
  <c r="BC99" i="1"/>
  <c r="BC98" i="1"/>
  <c r="BC95" i="1"/>
  <c r="BC94" i="1"/>
  <c r="BC90" i="1"/>
  <c r="BC89" i="1"/>
  <c r="BC87" i="1"/>
  <c r="BC84" i="1"/>
  <c r="BC80" i="1"/>
  <c r="BC77" i="1"/>
  <c r="BC75" i="1"/>
  <c r="BC73" i="1"/>
  <c r="BC71" i="1"/>
  <c r="BC70" i="1"/>
  <c r="BC67" i="1"/>
  <c r="BC65" i="1"/>
  <c r="BC63" i="1"/>
  <c r="BC61" i="1"/>
  <c r="BC59" i="1"/>
  <c r="BC58" i="1"/>
  <c r="BC55" i="1"/>
  <c r="BC54" i="1"/>
  <c r="BC52" i="1"/>
  <c r="BC48" i="1"/>
  <c r="BC45" i="1"/>
  <c r="BC43" i="1"/>
  <c r="BC12" i="1"/>
  <c r="BC7" i="1"/>
  <c r="BC495" i="1"/>
  <c r="BC483" i="1"/>
  <c r="BC478" i="1"/>
  <c r="BC470" i="1"/>
  <c r="BC466" i="1"/>
  <c r="BC454" i="1"/>
  <c r="BC450" i="1"/>
  <c r="BC442" i="1"/>
  <c r="BC438" i="1"/>
  <c r="BC434" i="1"/>
  <c r="BC430" i="1"/>
  <c r="BC427" i="1"/>
  <c r="BC419" i="1"/>
  <c r="BC418" i="1"/>
  <c r="BC410" i="1"/>
  <c r="BC406" i="1"/>
  <c r="BC399" i="1"/>
  <c r="BC395" i="1"/>
  <c r="BC390" i="1"/>
  <c r="BC382" i="1"/>
  <c r="BC378" i="1"/>
  <c r="BC374" i="1"/>
  <c r="BC370" i="1"/>
  <c r="BC363" i="1"/>
  <c r="BC358" i="1"/>
  <c r="BC13" i="1"/>
  <c r="BC9" i="1"/>
  <c r="BB6" i="1"/>
  <c r="P10" i="1"/>
  <c r="P13" i="1"/>
  <c r="BC262" i="1"/>
  <c r="AZ10" i="1"/>
  <c r="BC10" i="1"/>
  <c r="AZ507" i="1"/>
  <c r="BC507" i="1"/>
  <c r="AZ503" i="1"/>
  <c r="BC503" i="1"/>
  <c r="AX506" i="1"/>
  <c r="BC506" i="1"/>
  <c r="AX502" i="1"/>
  <c r="BC502" i="1"/>
  <c r="BC198" i="1"/>
  <c r="BA14" i="1"/>
  <c r="BC14" i="1"/>
  <c r="AX505" i="1"/>
  <c r="BC505" i="1"/>
  <c r="AX501" i="1"/>
  <c r="BC501" i="1"/>
  <c r="BC344" i="1"/>
  <c r="AZ497" i="1"/>
  <c r="BC497" i="1"/>
  <c r="AZ493" i="1"/>
  <c r="BC493" i="1"/>
  <c r="AZ489" i="1"/>
  <c r="BC489" i="1"/>
  <c r="AZ485" i="1"/>
  <c r="BC485" i="1"/>
  <c r="AZ481" i="1"/>
  <c r="BC481" i="1"/>
  <c r="AZ477" i="1"/>
  <c r="BC477" i="1"/>
  <c r="AZ473" i="1"/>
  <c r="BC473" i="1"/>
  <c r="AZ469" i="1"/>
  <c r="BC469" i="1"/>
  <c r="AZ465" i="1"/>
  <c r="BC465" i="1"/>
  <c r="AZ461" i="1"/>
  <c r="BC461" i="1"/>
  <c r="AZ457" i="1"/>
  <c r="BC457" i="1"/>
  <c r="AZ453" i="1"/>
  <c r="BC453" i="1"/>
  <c r="AZ449" i="1"/>
  <c r="BC449" i="1"/>
  <c r="AZ445" i="1"/>
  <c r="BC445" i="1"/>
  <c r="AZ441" i="1"/>
  <c r="BC441" i="1"/>
  <c r="AZ437" i="1"/>
  <c r="BC437" i="1"/>
  <c r="AZ433" i="1"/>
  <c r="BC433" i="1"/>
  <c r="AZ429" i="1"/>
  <c r="BC429" i="1"/>
  <c r="AZ425" i="1"/>
  <c r="BC425" i="1"/>
  <c r="AZ421" i="1"/>
  <c r="BC421" i="1"/>
  <c r="AZ417" i="1"/>
  <c r="BC417" i="1"/>
  <c r="AZ413" i="1"/>
  <c r="BC413" i="1"/>
  <c r="BA411" i="1"/>
  <c r="BC411" i="1"/>
  <c r="AZ409" i="1"/>
  <c r="BC409" i="1"/>
  <c r="AZ405" i="1"/>
  <c r="BC405" i="1"/>
  <c r="AZ401" i="1"/>
  <c r="BC401" i="1"/>
  <c r="AZ397" i="1"/>
  <c r="BC397" i="1"/>
  <c r="AZ393" i="1"/>
  <c r="BC393" i="1"/>
  <c r="AZ389" i="1"/>
  <c r="BC389" i="1"/>
  <c r="AZ385" i="1"/>
  <c r="BC385" i="1"/>
  <c r="AZ381" i="1"/>
  <c r="BC381" i="1"/>
  <c r="BA379" i="1"/>
  <c r="BC379" i="1"/>
  <c r="AZ377" i="1"/>
  <c r="BC377" i="1"/>
  <c r="AZ373" i="1"/>
  <c r="BC373" i="1"/>
  <c r="AZ369" i="1"/>
  <c r="BC369" i="1"/>
  <c r="AZ365" i="1"/>
  <c r="BC365" i="1"/>
  <c r="AZ361" i="1"/>
  <c r="BC361" i="1"/>
  <c r="AZ357" i="1"/>
  <c r="BC357" i="1"/>
  <c r="AZ353" i="1"/>
  <c r="BC353" i="1"/>
  <c r="AZ349" i="1"/>
  <c r="BC349" i="1"/>
  <c r="BA347" i="1"/>
  <c r="BC347" i="1"/>
  <c r="AZ336" i="1"/>
  <c r="BC336" i="1"/>
  <c r="AZ328" i="1"/>
  <c r="BC328" i="1"/>
  <c r="AZ320" i="1"/>
  <c r="BC320" i="1"/>
  <c r="AX310" i="1"/>
  <c r="BC310" i="1"/>
  <c r="BA305" i="1"/>
  <c r="BC305" i="1"/>
  <c r="AX278" i="1"/>
  <c r="BC278" i="1"/>
  <c r="AX246" i="1"/>
  <c r="BC246" i="1"/>
  <c r="BA220" i="1"/>
  <c r="BC220" i="1"/>
  <c r="AX214" i="1"/>
  <c r="BC214" i="1"/>
  <c r="AX182" i="1"/>
  <c r="BC182" i="1"/>
  <c r="BA177" i="1"/>
  <c r="BC177" i="1"/>
  <c r="BA92" i="1"/>
  <c r="BC92" i="1"/>
  <c r="BA82" i="1"/>
  <c r="BC82" i="1"/>
  <c r="BA78" i="1"/>
  <c r="BC78" i="1"/>
  <c r="BA66" i="1"/>
  <c r="BC66" i="1"/>
  <c r="BA62" i="1"/>
  <c r="BC62" i="1"/>
  <c r="BA50" i="1"/>
  <c r="BC50" i="1"/>
  <c r="BA49" i="1"/>
  <c r="BC49" i="1"/>
  <c r="BA46" i="1"/>
  <c r="BC46" i="1"/>
  <c r="BA34" i="1"/>
  <c r="BC34" i="1"/>
  <c r="BA30" i="1"/>
  <c r="BC30" i="1"/>
  <c r="BA18" i="1"/>
  <c r="BC18" i="1"/>
  <c r="AZ49" i="1"/>
  <c r="BA497" i="1"/>
  <c r="BA433" i="1"/>
  <c r="BA369" i="1"/>
  <c r="BA214" i="1"/>
  <c r="BA481" i="1"/>
  <c r="BA417" i="1"/>
  <c r="BA353" i="1"/>
  <c r="AZ379" i="1"/>
  <c r="BA505" i="1"/>
  <c r="BA465" i="1"/>
  <c r="BA401" i="1"/>
  <c r="BA328" i="1"/>
  <c r="AZ220" i="1"/>
  <c r="BA501" i="1"/>
  <c r="BA449" i="1"/>
  <c r="BA385" i="1"/>
  <c r="BA278" i="1"/>
  <c r="AZ8" i="1"/>
  <c r="BA8" i="1"/>
  <c r="AZ495" i="1"/>
  <c r="BA495" i="1"/>
  <c r="AZ491" i="1"/>
  <c r="BA491" i="1"/>
  <c r="AZ486" i="1"/>
  <c r="BA486" i="1"/>
  <c r="AZ484" i="1"/>
  <c r="BA484" i="1"/>
  <c r="AZ482" i="1"/>
  <c r="BA482" i="1"/>
  <c r="AZ480" i="1"/>
  <c r="BA480" i="1"/>
  <c r="AZ475" i="1"/>
  <c r="BA475" i="1"/>
  <c r="AZ471" i="1"/>
  <c r="BA471" i="1"/>
  <c r="AZ467" i="1"/>
  <c r="BA467" i="1"/>
  <c r="AZ463" i="1"/>
  <c r="BA463" i="1"/>
  <c r="AZ456" i="1"/>
  <c r="BA456" i="1"/>
  <c r="AZ454" i="1"/>
  <c r="BA454" i="1"/>
  <c r="AZ452" i="1"/>
  <c r="BA452" i="1"/>
  <c r="AZ450" i="1"/>
  <c r="BA450" i="1"/>
  <c r="AZ444" i="1"/>
  <c r="BA444" i="1"/>
  <c r="AX442" i="1"/>
  <c r="BA442" i="1"/>
  <c r="AZ438" i="1"/>
  <c r="BA438" i="1"/>
  <c r="AZ436" i="1"/>
  <c r="BA436" i="1"/>
  <c r="AZ434" i="1"/>
  <c r="BA434" i="1"/>
  <c r="AZ432" i="1"/>
  <c r="BA432" i="1"/>
  <c r="AZ422" i="1"/>
  <c r="BA422" i="1"/>
  <c r="AZ420" i="1"/>
  <c r="BA420" i="1"/>
  <c r="AZ415" i="1"/>
  <c r="BA415" i="1"/>
  <c r="AZ407" i="1"/>
  <c r="BA407" i="1"/>
  <c r="AZ402" i="1"/>
  <c r="BA402" i="1"/>
  <c r="AZ400" i="1"/>
  <c r="BA400" i="1"/>
  <c r="BA395" i="1"/>
  <c r="AZ395" i="1"/>
  <c r="AZ383" i="1"/>
  <c r="BA383" i="1"/>
  <c r="BA371" i="1"/>
  <c r="AZ371" i="1"/>
  <c r="BA363" i="1"/>
  <c r="AZ363" i="1"/>
  <c r="AZ359" i="1"/>
  <c r="BA359" i="1"/>
  <c r="AZ358" i="1"/>
  <c r="BA358" i="1"/>
  <c r="AZ356" i="1"/>
  <c r="BA356" i="1"/>
  <c r="AZ339" i="1"/>
  <c r="BA339" i="1"/>
  <c r="BA337" i="1"/>
  <c r="AZ337" i="1"/>
  <c r="AZ335" i="1"/>
  <c r="BA335" i="1"/>
  <c r="AZ334" i="1"/>
  <c r="BA334" i="1"/>
  <c r="AZ332" i="1"/>
  <c r="BA332" i="1"/>
  <c r="AZ330" i="1"/>
  <c r="BA330" i="1"/>
  <c r="AZ326" i="1"/>
  <c r="BA326" i="1"/>
  <c r="AZ324" i="1"/>
  <c r="BA324" i="1"/>
  <c r="AZ323" i="1"/>
  <c r="BA323" i="1"/>
  <c r="AZ319" i="1"/>
  <c r="BA319" i="1"/>
  <c r="AZ316" i="1"/>
  <c r="BA316" i="1"/>
  <c r="AZ315" i="1"/>
  <c r="BA315" i="1"/>
  <c r="AZ312" i="1"/>
  <c r="BA312" i="1"/>
  <c r="AZ308" i="1"/>
  <c r="BA308" i="1"/>
  <c r="AZ306" i="1"/>
  <c r="BA306" i="1"/>
  <c r="AZ302" i="1"/>
  <c r="BA302" i="1"/>
  <c r="AZ301" i="1"/>
  <c r="BA301" i="1"/>
  <c r="AZ299" i="1"/>
  <c r="BA299" i="1"/>
  <c r="AZ296" i="1"/>
  <c r="BA296" i="1"/>
  <c r="AZ295" i="1"/>
  <c r="BA295" i="1"/>
  <c r="AZ292" i="1"/>
  <c r="BA292" i="1"/>
  <c r="AZ290" i="1"/>
  <c r="BA290" i="1"/>
  <c r="AZ286" i="1"/>
  <c r="BA286" i="1"/>
  <c r="AZ285" i="1"/>
  <c r="BA285" i="1"/>
  <c r="AZ283" i="1"/>
  <c r="BA283" i="1"/>
  <c r="AZ281" i="1"/>
  <c r="BA281" i="1"/>
  <c r="AZ276" i="1"/>
  <c r="BA276" i="1"/>
  <c r="AZ274" i="1"/>
  <c r="BA274" i="1"/>
  <c r="BA273" i="1"/>
  <c r="AZ273" i="1"/>
  <c r="AZ270" i="1"/>
  <c r="BA270" i="1"/>
  <c r="AZ267" i="1"/>
  <c r="BA267" i="1"/>
  <c r="AZ265" i="1"/>
  <c r="BA265" i="1"/>
  <c r="AZ263" i="1"/>
  <c r="BA263" i="1"/>
  <c r="AZ261" i="1"/>
  <c r="BA261" i="1"/>
  <c r="AZ259" i="1"/>
  <c r="BA259" i="1"/>
  <c r="AZ257" i="1"/>
  <c r="BA257" i="1"/>
  <c r="AZ255" i="1"/>
  <c r="BA255" i="1"/>
  <c r="AZ253" i="1"/>
  <c r="BA253" i="1"/>
  <c r="AZ251" i="1"/>
  <c r="BA251" i="1"/>
  <c r="AZ249" i="1"/>
  <c r="BA249" i="1"/>
  <c r="AZ245" i="1"/>
  <c r="BA245" i="1"/>
  <c r="AZ242" i="1"/>
  <c r="BA242" i="1"/>
  <c r="BA241" i="1"/>
  <c r="AZ241" i="1"/>
  <c r="AZ238" i="1"/>
  <c r="BA238" i="1"/>
  <c r="AZ236" i="1"/>
  <c r="BA236" i="1"/>
  <c r="AZ233" i="1"/>
  <c r="BA233" i="1"/>
  <c r="AZ232" i="1"/>
  <c r="BA232" i="1"/>
  <c r="AZ229" i="1"/>
  <c r="BA229" i="1"/>
  <c r="AZ227" i="1"/>
  <c r="BA227" i="1"/>
  <c r="AZ224" i="1"/>
  <c r="BA224" i="1"/>
  <c r="AZ217" i="1"/>
  <c r="BA217" i="1"/>
  <c r="AZ212" i="1"/>
  <c r="BA212" i="1"/>
  <c r="AZ208" i="1"/>
  <c r="BA208" i="1"/>
  <c r="AZ206" i="1"/>
  <c r="BA206" i="1"/>
  <c r="AZ204" i="1"/>
  <c r="BA204" i="1"/>
  <c r="AZ202" i="1"/>
  <c r="BA202" i="1"/>
  <c r="AZ200" i="1"/>
  <c r="BA200" i="1"/>
  <c r="AZ197" i="1"/>
  <c r="BA197" i="1"/>
  <c r="AZ196" i="1"/>
  <c r="BA196" i="1"/>
  <c r="AZ194" i="1"/>
  <c r="BA194" i="1"/>
  <c r="AZ191" i="1"/>
  <c r="BA191" i="1"/>
  <c r="AZ189" i="1"/>
  <c r="BA189" i="1"/>
  <c r="AZ187" i="1"/>
  <c r="BA187" i="1"/>
  <c r="AZ186" i="1"/>
  <c r="BA186" i="1"/>
  <c r="AZ185" i="1"/>
  <c r="BA185" i="1"/>
  <c r="AZ184" i="1"/>
  <c r="BA184" i="1"/>
  <c r="AZ183" i="1"/>
  <c r="BA183" i="1"/>
  <c r="AZ181" i="1"/>
  <c r="BA181" i="1"/>
  <c r="AZ179" i="1"/>
  <c r="BA179" i="1"/>
  <c r="AZ178" i="1"/>
  <c r="BA178" i="1"/>
  <c r="AZ176" i="1"/>
  <c r="BA176" i="1"/>
  <c r="AZ174" i="1"/>
  <c r="BA174" i="1"/>
  <c r="AZ172" i="1"/>
  <c r="BA172" i="1"/>
  <c r="AZ170" i="1"/>
  <c r="BA170" i="1"/>
  <c r="AZ168" i="1"/>
  <c r="BA168" i="1"/>
  <c r="AX166" i="1"/>
  <c r="AZ166" i="1"/>
  <c r="AZ164" i="1"/>
  <c r="BA164" i="1"/>
  <c r="AZ161" i="1"/>
  <c r="BA161" i="1"/>
  <c r="AZ159" i="1"/>
  <c r="BA159" i="1"/>
  <c r="AZ158" i="1"/>
  <c r="BA158" i="1"/>
  <c r="AZ155" i="1"/>
  <c r="BA155" i="1"/>
  <c r="AZ154" i="1"/>
  <c r="BA154" i="1"/>
  <c r="AZ152" i="1"/>
  <c r="BA152" i="1"/>
  <c r="AZ149" i="1"/>
  <c r="BA149" i="1"/>
  <c r="AZ148" i="1"/>
  <c r="BA148" i="1"/>
  <c r="AZ146" i="1"/>
  <c r="BA146" i="1"/>
  <c r="AZ144" i="1"/>
  <c r="BA144" i="1"/>
  <c r="AZ142" i="1"/>
  <c r="BA142" i="1"/>
  <c r="AZ140" i="1"/>
  <c r="BA140" i="1"/>
  <c r="AZ138" i="1"/>
  <c r="BA138" i="1"/>
  <c r="AZ137" i="1"/>
  <c r="BA137" i="1"/>
  <c r="AZ135" i="1"/>
  <c r="BA135" i="1"/>
  <c r="AZ133" i="1"/>
  <c r="BA133" i="1"/>
  <c r="AZ132" i="1"/>
  <c r="BA132" i="1"/>
  <c r="AZ131" i="1"/>
  <c r="BA131" i="1"/>
  <c r="AZ128" i="1"/>
  <c r="BA128" i="1"/>
  <c r="AZ126" i="1"/>
  <c r="BA126" i="1"/>
  <c r="BA124" i="1"/>
  <c r="AZ124" i="1"/>
  <c r="AZ121" i="1"/>
  <c r="BA121" i="1"/>
  <c r="AZ119" i="1"/>
  <c r="BA119" i="1"/>
  <c r="AX118" i="1"/>
  <c r="BA118" i="1"/>
  <c r="AZ116" i="1"/>
  <c r="BA116" i="1"/>
  <c r="AZ114" i="1"/>
  <c r="BA114" i="1"/>
  <c r="AZ107" i="1"/>
  <c r="BA107" i="1"/>
  <c r="AZ104" i="1"/>
  <c r="BA104" i="1"/>
  <c r="AX102" i="1"/>
  <c r="AZ102" i="1"/>
  <c r="BA102" i="1"/>
  <c r="AZ100" i="1"/>
  <c r="BA100" i="1"/>
  <c r="AZ97" i="1"/>
  <c r="BA97" i="1"/>
  <c r="AZ96" i="1"/>
  <c r="BA96" i="1"/>
  <c r="AZ94" i="1"/>
  <c r="BA94" i="1"/>
  <c r="AZ89" i="1"/>
  <c r="BA89" i="1"/>
  <c r="AX86" i="1"/>
  <c r="BA86" i="1"/>
  <c r="AZ85" i="1"/>
  <c r="BA85" i="1"/>
  <c r="AZ83" i="1"/>
  <c r="BA83" i="1"/>
  <c r="BA81" i="1"/>
  <c r="AZ81" i="1"/>
  <c r="AZ79" i="1"/>
  <c r="BA79" i="1"/>
  <c r="AZ76" i="1"/>
  <c r="BA76" i="1"/>
  <c r="AX74" i="1"/>
  <c r="BA74" i="1"/>
  <c r="AZ72" i="1"/>
  <c r="BA72" i="1"/>
  <c r="AZ69" i="1"/>
  <c r="BA69" i="1"/>
  <c r="AZ67" i="1"/>
  <c r="BA67" i="1"/>
  <c r="AZ65" i="1"/>
  <c r="BA65" i="1"/>
  <c r="BA60" i="1"/>
  <c r="AZ60" i="1"/>
  <c r="AX58" i="1"/>
  <c r="BA58" i="1"/>
  <c r="AZ56" i="1"/>
  <c r="BA56" i="1"/>
  <c r="AZ53" i="1"/>
  <c r="BA53" i="1"/>
  <c r="AZ51" i="1"/>
  <c r="BA51" i="1"/>
  <c r="AZ47" i="1"/>
  <c r="BA47" i="1"/>
  <c r="AZ45" i="1"/>
  <c r="BA45" i="1"/>
  <c r="AZ43" i="1"/>
  <c r="BA43" i="1"/>
  <c r="AZ41" i="1"/>
  <c r="BA41" i="1"/>
  <c r="AZ40" i="1"/>
  <c r="BA40" i="1"/>
  <c r="AZ39" i="1"/>
  <c r="BA39" i="1"/>
  <c r="AX38" i="1"/>
  <c r="AZ38" i="1"/>
  <c r="BA38" i="1"/>
  <c r="AZ37" i="1"/>
  <c r="BA37" i="1"/>
  <c r="AZ36" i="1"/>
  <c r="BA36" i="1"/>
  <c r="AZ35" i="1"/>
  <c r="BA35" i="1"/>
  <c r="AZ33" i="1"/>
  <c r="BA33" i="1"/>
  <c r="AZ32" i="1"/>
  <c r="BA32" i="1"/>
  <c r="AZ31" i="1"/>
  <c r="BA31" i="1"/>
  <c r="AZ29" i="1"/>
  <c r="BA29" i="1"/>
  <c r="BA28" i="1"/>
  <c r="AZ28" i="1"/>
  <c r="AZ27" i="1"/>
  <c r="BA27" i="1"/>
  <c r="AX26" i="1"/>
  <c r="BA26" i="1"/>
  <c r="AZ25" i="1"/>
  <c r="BA25" i="1"/>
  <c r="AZ24" i="1"/>
  <c r="BA24" i="1"/>
  <c r="AZ23" i="1"/>
  <c r="BA23" i="1"/>
  <c r="AX22" i="1"/>
  <c r="BA22" i="1"/>
  <c r="AZ21" i="1"/>
  <c r="BA21" i="1"/>
  <c r="AZ20" i="1"/>
  <c r="BA20" i="1"/>
  <c r="AZ19" i="1"/>
  <c r="BA19" i="1"/>
  <c r="BA17" i="1"/>
  <c r="AZ17" i="1"/>
  <c r="AZ16" i="1"/>
  <c r="BA16" i="1"/>
  <c r="AZ15" i="1"/>
  <c r="BA15" i="1"/>
  <c r="AX508" i="1"/>
  <c r="BA508" i="1"/>
  <c r="AX504" i="1"/>
  <c r="BA504" i="1"/>
  <c r="AX500" i="1"/>
  <c r="BA500" i="1"/>
  <c r="AZ347" i="1"/>
  <c r="AZ177" i="1"/>
  <c r="BA493" i="1"/>
  <c r="BA477" i="1"/>
  <c r="BA461" i="1"/>
  <c r="BA445" i="1"/>
  <c r="BA429" i="1"/>
  <c r="BA413" i="1"/>
  <c r="BA397" i="1"/>
  <c r="BA381" i="1"/>
  <c r="BA365" i="1"/>
  <c r="BA349" i="1"/>
  <c r="BA320" i="1"/>
  <c r="BA262" i="1"/>
  <c r="AZ11" i="1"/>
  <c r="BA11" i="1"/>
  <c r="AZ492" i="1"/>
  <c r="BA492" i="1"/>
  <c r="AZ487" i="1"/>
  <c r="BA487" i="1"/>
  <c r="AZ483" i="1"/>
  <c r="BA483" i="1"/>
  <c r="AZ479" i="1"/>
  <c r="BA479" i="1"/>
  <c r="AX474" i="1"/>
  <c r="BA474" i="1"/>
  <c r="AZ472" i="1"/>
  <c r="BA472" i="1"/>
  <c r="AZ470" i="1"/>
  <c r="BA470" i="1"/>
  <c r="AZ468" i="1"/>
  <c r="BA468" i="1"/>
  <c r="AZ466" i="1"/>
  <c r="BA466" i="1"/>
  <c r="AZ462" i="1"/>
  <c r="BA462" i="1"/>
  <c r="AZ460" i="1"/>
  <c r="BA460" i="1"/>
  <c r="AX458" i="1"/>
  <c r="BA458" i="1"/>
  <c r="AZ455" i="1"/>
  <c r="BA455" i="1"/>
  <c r="AZ448" i="1"/>
  <c r="BA448" i="1"/>
  <c r="AZ446" i="1"/>
  <c r="BA446" i="1"/>
  <c r="AZ439" i="1"/>
  <c r="BA439" i="1"/>
  <c r="AZ430" i="1"/>
  <c r="BA430" i="1"/>
  <c r="AZ428" i="1"/>
  <c r="BA428" i="1"/>
  <c r="AX426" i="1"/>
  <c r="BA426" i="1"/>
  <c r="AZ424" i="1"/>
  <c r="BA424" i="1"/>
  <c r="AZ419" i="1"/>
  <c r="BA419" i="1"/>
  <c r="AZ414" i="1"/>
  <c r="BA414" i="1"/>
  <c r="AZ412" i="1"/>
  <c r="BA412" i="1"/>
  <c r="AX410" i="1"/>
  <c r="BA410" i="1"/>
  <c r="BA403" i="1"/>
  <c r="AZ403" i="1"/>
  <c r="AZ398" i="1"/>
  <c r="BA398" i="1"/>
  <c r="AZ396" i="1"/>
  <c r="BA396" i="1"/>
  <c r="AX394" i="1"/>
  <c r="BA394" i="1"/>
  <c r="AZ392" i="1"/>
  <c r="BA392" i="1"/>
  <c r="AZ390" i="1"/>
  <c r="BA390" i="1"/>
  <c r="AZ388" i="1"/>
  <c r="BA388" i="1"/>
  <c r="AZ386" i="1"/>
  <c r="BA386" i="1"/>
  <c r="AZ384" i="1"/>
  <c r="BA384" i="1"/>
  <c r="AZ382" i="1"/>
  <c r="BA382" i="1"/>
  <c r="AZ376" i="1"/>
  <c r="BA376" i="1"/>
  <c r="AZ374" i="1"/>
  <c r="BA374" i="1"/>
  <c r="AZ372" i="1"/>
  <c r="BA372" i="1"/>
  <c r="AZ367" i="1"/>
  <c r="BA367" i="1"/>
  <c r="AX362" i="1"/>
  <c r="BA362" i="1"/>
  <c r="AZ360" i="1"/>
  <c r="BA360" i="1"/>
  <c r="AZ355" i="1"/>
  <c r="BA355" i="1"/>
  <c r="AZ354" i="1"/>
  <c r="BA354" i="1"/>
  <c r="AZ351" i="1"/>
  <c r="BA351" i="1"/>
  <c r="AZ350" i="1"/>
  <c r="BA350" i="1"/>
  <c r="AZ348" i="1"/>
  <c r="BA348" i="1"/>
  <c r="AX346" i="1"/>
  <c r="BA346" i="1"/>
  <c r="AZ345" i="1"/>
  <c r="BA345" i="1"/>
  <c r="AZ343" i="1"/>
  <c r="BA343" i="1"/>
  <c r="AZ342" i="1"/>
  <c r="BA342" i="1"/>
  <c r="AZ341" i="1"/>
  <c r="BA341" i="1"/>
  <c r="AZ340" i="1"/>
  <c r="BA340" i="1"/>
  <c r="AZ338" i="1"/>
  <c r="BA338" i="1"/>
  <c r="AZ333" i="1"/>
  <c r="BA333" i="1"/>
  <c r="AZ331" i="1"/>
  <c r="BA331" i="1"/>
  <c r="AZ329" i="1"/>
  <c r="BA329" i="1"/>
  <c r="AZ327" i="1"/>
  <c r="BA327" i="1"/>
  <c r="AZ325" i="1"/>
  <c r="BA325" i="1"/>
  <c r="AZ322" i="1"/>
  <c r="BA322" i="1"/>
  <c r="AZ321" i="1"/>
  <c r="BA321" i="1"/>
  <c r="AY318" i="1"/>
  <c r="BA318" i="1"/>
  <c r="AZ317" i="1"/>
  <c r="BA317" i="1"/>
  <c r="AZ314" i="1"/>
  <c r="BA314" i="1"/>
  <c r="AZ313" i="1"/>
  <c r="BA313" i="1"/>
  <c r="AZ311" i="1"/>
  <c r="BA311" i="1"/>
  <c r="AZ309" i="1"/>
  <c r="BA309" i="1"/>
  <c r="AZ307" i="1"/>
  <c r="BA307" i="1"/>
  <c r="AZ304" i="1"/>
  <c r="BA304" i="1"/>
  <c r="AZ303" i="1"/>
  <c r="BA303" i="1"/>
  <c r="AZ300" i="1"/>
  <c r="BA300" i="1"/>
  <c r="AZ298" i="1"/>
  <c r="BA298" i="1"/>
  <c r="AZ297" i="1"/>
  <c r="BA297" i="1"/>
  <c r="AX294" i="1"/>
  <c r="AZ294" i="1"/>
  <c r="AZ293" i="1"/>
  <c r="BA293" i="1"/>
  <c r="AZ291" i="1"/>
  <c r="BA291" i="1"/>
  <c r="AZ289" i="1"/>
  <c r="BA289" i="1"/>
  <c r="AZ288" i="1"/>
  <c r="BA288" i="1"/>
  <c r="AZ287" i="1"/>
  <c r="BA287" i="1"/>
  <c r="BA284" i="1"/>
  <c r="AZ284" i="1"/>
  <c r="AZ282" i="1"/>
  <c r="BA282" i="1"/>
  <c r="AZ280" i="1"/>
  <c r="BA280" i="1"/>
  <c r="AZ279" i="1"/>
  <c r="BA279" i="1"/>
  <c r="AZ277" i="1"/>
  <c r="BA277" i="1"/>
  <c r="AZ275" i="1"/>
  <c r="BA275" i="1"/>
  <c r="AZ272" i="1"/>
  <c r="BA272" i="1"/>
  <c r="AZ271" i="1"/>
  <c r="BA271" i="1"/>
  <c r="AZ269" i="1"/>
  <c r="BA269" i="1"/>
  <c r="AZ268" i="1"/>
  <c r="BA268" i="1"/>
  <c r="AZ266" i="1"/>
  <c r="BA266" i="1"/>
  <c r="AZ264" i="1"/>
  <c r="BA264" i="1"/>
  <c r="AZ260" i="1"/>
  <c r="BA260" i="1"/>
  <c r="AZ258" i="1"/>
  <c r="BA258" i="1"/>
  <c r="AZ256" i="1"/>
  <c r="BA256" i="1"/>
  <c r="AZ254" i="1"/>
  <c r="BA254" i="1"/>
  <c r="BA252" i="1"/>
  <c r="AZ252" i="1"/>
  <c r="AZ250" i="1"/>
  <c r="BA250" i="1"/>
  <c r="AZ248" i="1"/>
  <c r="BA248" i="1"/>
  <c r="AZ247" i="1"/>
  <c r="BA247" i="1"/>
  <c r="AZ244" i="1"/>
  <c r="BA244" i="1"/>
  <c r="AZ243" i="1"/>
  <c r="BA243" i="1"/>
  <c r="AZ240" i="1"/>
  <c r="BA240" i="1"/>
  <c r="AZ239" i="1"/>
  <c r="BA239" i="1"/>
  <c r="AZ237" i="1"/>
  <c r="BA237" i="1"/>
  <c r="AZ235" i="1"/>
  <c r="BA235" i="1"/>
  <c r="AZ234" i="1"/>
  <c r="BA234" i="1"/>
  <c r="AZ231" i="1"/>
  <c r="BA231" i="1"/>
  <c r="AX230" i="1"/>
  <c r="AZ230" i="1"/>
  <c r="AZ228" i="1"/>
  <c r="BA228" i="1"/>
  <c r="AZ226" i="1"/>
  <c r="BA226" i="1"/>
  <c r="AZ225" i="1"/>
  <c r="BA225" i="1"/>
  <c r="AZ223" i="1"/>
  <c r="BA223" i="1"/>
  <c r="AZ222" i="1"/>
  <c r="BA222" i="1"/>
  <c r="AZ221" i="1"/>
  <c r="BA221" i="1"/>
  <c r="AZ219" i="1"/>
  <c r="BA219" i="1"/>
  <c r="AZ218" i="1"/>
  <c r="BA218" i="1"/>
  <c r="AZ216" i="1"/>
  <c r="BA216" i="1"/>
  <c r="AZ215" i="1"/>
  <c r="BA215" i="1"/>
  <c r="AZ213" i="1"/>
  <c r="BA213" i="1"/>
  <c r="AZ211" i="1"/>
  <c r="BA211" i="1"/>
  <c r="AZ210" i="1"/>
  <c r="BA210" i="1"/>
  <c r="BA209" i="1"/>
  <c r="AZ209" i="1"/>
  <c r="AZ207" i="1"/>
  <c r="BA207" i="1"/>
  <c r="AZ205" i="1"/>
  <c r="BA205" i="1"/>
  <c r="AZ203" i="1"/>
  <c r="BA203" i="1"/>
  <c r="AZ201" i="1"/>
  <c r="BA201" i="1"/>
  <c r="AZ199" i="1"/>
  <c r="BA199" i="1"/>
  <c r="AX198" i="1"/>
  <c r="AZ198" i="1"/>
  <c r="AZ195" i="1"/>
  <c r="BA195" i="1"/>
  <c r="AZ193" i="1"/>
  <c r="BA193" i="1"/>
  <c r="AZ192" i="1"/>
  <c r="BA192" i="1"/>
  <c r="AZ190" i="1"/>
  <c r="BA190" i="1"/>
  <c r="BA188" i="1"/>
  <c r="AZ188" i="1"/>
  <c r="AZ180" i="1"/>
  <c r="BA180" i="1"/>
  <c r="AZ175" i="1"/>
  <c r="BA175" i="1"/>
  <c r="AZ173" i="1"/>
  <c r="BA173" i="1"/>
  <c r="AZ171" i="1"/>
  <c r="BA171" i="1"/>
  <c r="AZ169" i="1"/>
  <c r="BA169" i="1"/>
  <c r="AZ167" i="1"/>
  <c r="BA167" i="1"/>
  <c r="AZ165" i="1"/>
  <c r="BA165" i="1"/>
  <c r="AZ163" i="1"/>
  <c r="BA163" i="1"/>
  <c r="AZ162" i="1"/>
  <c r="BA162" i="1"/>
  <c r="AZ160" i="1"/>
  <c r="BA160" i="1"/>
  <c r="AZ157" i="1"/>
  <c r="BA157" i="1"/>
  <c r="BA156" i="1"/>
  <c r="AZ156" i="1"/>
  <c r="AZ153" i="1"/>
  <c r="BA153" i="1"/>
  <c r="AZ151" i="1"/>
  <c r="BA151" i="1"/>
  <c r="AY150" i="1"/>
  <c r="BA150" i="1"/>
  <c r="AZ147" i="1"/>
  <c r="BA147" i="1"/>
  <c r="BA145" i="1"/>
  <c r="AZ145" i="1"/>
  <c r="AZ143" i="1"/>
  <c r="BA143" i="1"/>
  <c r="AZ141" i="1"/>
  <c r="BA141" i="1"/>
  <c r="AZ139" i="1"/>
  <c r="BA139" i="1"/>
  <c r="AZ136" i="1"/>
  <c r="BA136" i="1"/>
  <c r="AX134" i="1"/>
  <c r="BA134" i="1"/>
  <c r="AZ130" i="1"/>
  <c r="BA130" i="1"/>
  <c r="AZ129" i="1"/>
  <c r="BA129" i="1"/>
  <c r="AZ127" i="1"/>
  <c r="BA127" i="1"/>
  <c r="AZ125" i="1"/>
  <c r="BA125" i="1"/>
  <c r="AZ123" i="1"/>
  <c r="BA123" i="1"/>
  <c r="AZ122" i="1"/>
  <c r="BA122" i="1"/>
  <c r="AZ120" i="1"/>
  <c r="BA120" i="1"/>
  <c r="AZ117" i="1"/>
  <c r="BA117" i="1"/>
  <c r="AZ115" i="1"/>
  <c r="BA115" i="1"/>
  <c r="BA113" i="1"/>
  <c r="AZ113" i="1"/>
  <c r="AZ112" i="1"/>
  <c r="BA112" i="1"/>
  <c r="AZ111" i="1"/>
  <c r="BA111" i="1"/>
  <c r="AZ110" i="1"/>
  <c r="BA110" i="1"/>
  <c r="AZ109" i="1"/>
  <c r="BA109" i="1"/>
  <c r="AZ108" i="1"/>
  <c r="BA108" i="1"/>
  <c r="AZ106" i="1"/>
  <c r="BA106" i="1"/>
  <c r="AZ105" i="1"/>
  <c r="BA105" i="1"/>
  <c r="AZ103" i="1"/>
  <c r="BA103" i="1"/>
  <c r="AZ101" i="1"/>
  <c r="BA101" i="1"/>
  <c r="AZ99" i="1"/>
  <c r="BA99" i="1"/>
  <c r="AZ98" i="1"/>
  <c r="BA98" i="1"/>
  <c r="AZ95" i="1"/>
  <c r="BA95" i="1"/>
  <c r="AZ93" i="1"/>
  <c r="BA93" i="1"/>
  <c r="AZ91" i="1"/>
  <c r="BA91" i="1"/>
  <c r="AZ90" i="1"/>
  <c r="BA90" i="1"/>
  <c r="AZ88" i="1"/>
  <c r="BA88" i="1"/>
  <c r="AZ87" i="1"/>
  <c r="BA87" i="1"/>
  <c r="AZ84" i="1"/>
  <c r="BA84" i="1"/>
  <c r="AZ80" i="1"/>
  <c r="BA80" i="1"/>
  <c r="AZ77" i="1"/>
  <c r="BA77" i="1"/>
  <c r="AZ75" i="1"/>
  <c r="BA75" i="1"/>
  <c r="AZ73" i="1"/>
  <c r="BA73" i="1"/>
  <c r="AZ71" i="1"/>
  <c r="BA71" i="1"/>
  <c r="AX70" i="1"/>
  <c r="AY70" i="1"/>
  <c r="AZ70" i="1"/>
  <c r="BA70" i="1"/>
  <c r="AZ68" i="1"/>
  <c r="BA68" i="1"/>
  <c r="AZ64" i="1"/>
  <c r="BA64" i="1"/>
  <c r="AZ63" i="1"/>
  <c r="BA63" i="1"/>
  <c r="AZ61" i="1"/>
  <c r="BA61" i="1"/>
  <c r="AZ59" i="1"/>
  <c r="BA59" i="1"/>
  <c r="AZ57" i="1"/>
  <c r="BA57" i="1"/>
  <c r="AZ55" i="1"/>
  <c r="BA55" i="1"/>
  <c r="AX54" i="1"/>
  <c r="BA54" i="1"/>
  <c r="AZ52" i="1"/>
  <c r="BA52" i="1"/>
  <c r="AZ48" i="1"/>
  <c r="BA48" i="1"/>
  <c r="AZ44" i="1"/>
  <c r="BA44" i="1"/>
  <c r="AX42" i="1"/>
  <c r="BA42" i="1"/>
  <c r="AZ305" i="1"/>
  <c r="AZ134" i="1"/>
  <c r="BA489" i="1"/>
  <c r="BA473" i="1"/>
  <c r="BA457" i="1"/>
  <c r="BA441" i="1"/>
  <c r="BA425" i="1"/>
  <c r="BA409" i="1"/>
  <c r="BA393" i="1"/>
  <c r="BA377" i="1"/>
  <c r="BA361" i="1"/>
  <c r="BA344" i="1"/>
  <c r="BA310" i="1"/>
  <c r="BA246" i="1"/>
  <c r="BA182" i="1"/>
  <c r="AZ12" i="1"/>
  <c r="BA12" i="1"/>
  <c r="AZ7" i="1"/>
  <c r="BA7" i="1"/>
  <c r="AZ499" i="1"/>
  <c r="BA499" i="1"/>
  <c r="AZ498" i="1"/>
  <c r="BA498" i="1"/>
  <c r="AZ496" i="1"/>
  <c r="BA496" i="1"/>
  <c r="AZ494" i="1"/>
  <c r="BA494" i="1"/>
  <c r="AX490" i="1"/>
  <c r="BA490" i="1"/>
  <c r="AZ488" i="1"/>
  <c r="BA488" i="1"/>
  <c r="AZ478" i="1"/>
  <c r="BA478" i="1"/>
  <c r="AZ476" i="1"/>
  <c r="BA476" i="1"/>
  <c r="AZ464" i="1"/>
  <c r="BA464" i="1"/>
  <c r="AZ459" i="1"/>
  <c r="BA459" i="1"/>
  <c r="AZ451" i="1"/>
  <c r="BA451" i="1"/>
  <c r="AZ447" i="1"/>
  <c r="BA447" i="1"/>
  <c r="AZ443" i="1"/>
  <c r="BA443" i="1"/>
  <c r="AZ440" i="1"/>
  <c r="BA440" i="1"/>
  <c r="AZ435" i="1"/>
  <c r="BA435" i="1"/>
  <c r="AZ431" i="1"/>
  <c r="BA431" i="1"/>
  <c r="AZ427" i="1"/>
  <c r="BA427" i="1"/>
  <c r="AZ423" i="1"/>
  <c r="BA423" i="1"/>
  <c r="AZ418" i="1"/>
  <c r="BA418" i="1"/>
  <c r="AZ416" i="1"/>
  <c r="BA416" i="1"/>
  <c r="AZ408" i="1"/>
  <c r="BA408" i="1"/>
  <c r="AZ406" i="1"/>
  <c r="BA406" i="1"/>
  <c r="AZ404" i="1"/>
  <c r="BA404" i="1"/>
  <c r="AZ399" i="1"/>
  <c r="BA399" i="1"/>
  <c r="AZ391" i="1"/>
  <c r="BA391" i="1"/>
  <c r="AZ387" i="1"/>
  <c r="BA387" i="1"/>
  <c r="AZ380" i="1"/>
  <c r="BA380" i="1"/>
  <c r="AX378" i="1"/>
  <c r="BA378" i="1"/>
  <c r="AZ375" i="1"/>
  <c r="BA375" i="1"/>
  <c r="AZ370" i="1"/>
  <c r="BA370" i="1"/>
  <c r="AZ368" i="1"/>
  <c r="BA368" i="1"/>
  <c r="AZ366" i="1"/>
  <c r="BA366" i="1"/>
  <c r="AZ364" i="1"/>
  <c r="BA364" i="1"/>
  <c r="AZ352" i="1"/>
  <c r="BA352" i="1"/>
  <c r="AZ13" i="1"/>
  <c r="BA13" i="1"/>
  <c r="AZ9" i="1"/>
  <c r="BA9" i="1"/>
  <c r="AZ411" i="1"/>
  <c r="AZ262" i="1"/>
  <c r="AZ92" i="1"/>
  <c r="BA485" i="1"/>
  <c r="BA469" i="1"/>
  <c r="BA453" i="1"/>
  <c r="BA437" i="1"/>
  <c r="BA421" i="1"/>
  <c r="BA405" i="1"/>
  <c r="BA389" i="1"/>
  <c r="BA373" i="1"/>
  <c r="BA357" i="1"/>
  <c r="BA336" i="1"/>
  <c r="BA294" i="1"/>
  <c r="BA230" i="1"/>
  <c r="BA166" i="1"/>
  <c r="AY506" i="1"/>
  <c r="AZ505" i="1"/>
  <c r="AZ501" i="1"/>
  <c r="BA507" i="1"/>
  <c r="BA503" i="1"/>
  <c r="BA506" i="1"/>
  <c r="BA502" i="1"/>
  <c r="BA10" i="1"/>
  <c r="AY14" i="1"/>
  <c r="AZ14" i="1"/>
  <c r="AY502" i="1"/>
  <c r="AY262" i="1"/>
  <c r="AY54" i="1"/>
  <c r="AZ508" i="1"/>
  <c r="AZ504" i="1"/>
  <c r="AZ500" i="1"/>
  <c r="AZ426" i="1"/>
  <c r="AZ410" i="1"/>
  <c r="AZ394" i="1"/>
  <c r="AZ378" i="1"/>
  <c r="AZ362" i="1"/>
  <c r="AZ346" i="1"/>
  <c r="AZ58" i="1"/>
  <c r="AZ26" i="1"/>
  <c r="AY458" i="1"/>
  <c r="AY198" i="1"/>
  <c r="AY38" i="1"/>
  <c r="AZ310" i="1"/>
  <c r="AZ278" i="1"/>
  <c r="AZ246" i="1"/>
  <c r="AZ214" i="1"/>
  <c r="AZ182" i="1"/>
  <c r="AZ150" i="1"/>
  <c r="AZ118" i="1"/>
  <c r="AZ86" i="1"/>
  <c r="AZ54" i="1"/>
  <c r="AZ22" i="1"/>
  <c r="AX318" i="1"/>
  <c r="AZ318" i="1"/>
  <c r="AX82" i="1"/>
  <c r="AZ82" i="1"/>
  <c r="AX78" i="1"/>
  <c r="AZ78" i="1"/>
  <c r="AX66" i="1"/>
  <c r="AZ66" i="1"/>
  <c r="AX62" i="1"/>
  <c r="AZ62" i="1"/>
  <c r="AX50" i="1"/>
  <c r="AZ50" i="1"/>
  <c r="AX46" i="1"/>
  <c r="AZ46" i="1"/>
  <c r="AX34" i="1"/>
  <c r="AZ34" i="1"/>
  <c r="AX30" i="1"/>
  <c r="AZ30" i="1"/>
  <c r="AX18" i="1"/>
  <c r="AZ18" i="1"/>
  <c r="AY394" i="1"/>
  <c r="AY134" i="1"/>
  <c r="AY22" i="1"/>
  <c r="AZ506" i="1"/>
  <c r="AZ502" i="1"/>
  <c r="AZ490" i="1"/>
  <c r="AZ474" i="1"/>
  <c r="AZ458" i="1"/>
  <c r="AZ442" i="1"/>
  <c r="AZ74" i="1"/>
  <c r="AZ42" i="1"/>
  <c r="AX12" i="1"/>
  <c r="AY12" i="1"/>
  <c r="AX11" i="1"/>
  <c r="AY11" i="1"/>
  <c r="AX499" i="1"/>
  <c r="AY499" i="1"/>
  <c r="AX498" i="1"/>
  <c r="AY498" i="1"/>
  <c r="AX497" i="1"/>
  <c r="AY497" i="1"/>
  <c r="AX495" i="1"/>
  <c r="AY495" i="1"/>
  <c r="AX493" i="1"/>
  <c r="AY493" i="1"/>
  <c r="AX491" i="1"/>
  <c r="AY491" i="1"/>
  <c r="AX488" i="1"/>
  <c r="AY488" i="1"/>
  <c r="AX486" i="1"/>
  <c r="AY486" i="1"/>
  <c r="AX13" i="1"/>
  <c r="AY13" i="1"/>
  <c r="AX9" i="1"/>
  <c r="AY9" i="1"/>
  <c r="AY442" i="1"/>
  <c r="AY378" i="1"/>
  <c r="AX8" i="1"/>
  <c r="AY8" i="1"/>
  <c r="AY490" i="1"/>
  <c r="AY426" i="1"/>
  <c r="AY362" i="1"/>
  <c r="AX7" i="1"/>
  <c r="AY7" i="1"/>
  <c r="AX496" i="1"/>
  <c r="AY496" i="1"/>
  <c r="AX494" i="1"/>
  <c r="AY494" i="1"/>
  <c r="AX492" i="1"/>
  <c r="AY492" i="1"/>
  <c r="AX489" i="1"/>
  <c r="AY489" i="1"/>
  <c r="AX487" i="1"/>
  <c r="AY487" i="1"/>
  <c r="AX485" i="1"/>
  <c r="AY485" i="1"/>
  <c r="AX484" i="1"/>
  <c r="AY484" i="1"/>
  <c r="AX483" i="1"/>
  <c r="AY483" i="1"/>
  <c r="AX482" i="1"/>
  <c r="AY482" i="1"/>
  <c r="AX481" i="1"/>
  <c r="AY481" i="1"/>
  <c r="AX480" i="1"/>
  <c r="AY480" i="1"/>
  <c r="AX479" i="1"/>
  <c r="AY479" i="1"/>
  <c r="AX478" i="1"/>
  <c r="AY478" i="1"/>
  <c r="AX477" i="1"/>
  <c r="AY477" i="1"/>
  <c r="AX476" i="1"/>
  <c r="AY476" i="1"/>
  <c r="AX475" i="1"/>
  <c r="AY475" i="1"/>
  <c r="AX473" i="1"/>
  <c r="AY473" i="1"/>
  <c r="AX472" i="1"/>
  <c r="AY472" i="1"/>
  <c r="AX471" i="1"/>
  <c r="AY471" i="1"/>
  <c r="AX470" i="1"/>
  <c r="AY470" i="1"/>
  <c r="AX469" i="1"/>
  <c r="AY469" i="1"/>
  <c r="AX468" i="1"/>
  <c r="AY468" i="1"/>
  <c r="AX467" i="1"/>
  <c r="AY467" i="1"/>
  <c r="AX466" i="1"/>
  <c r="AY466" i="1"/>
  <c r="AX465" i="1"/>
  <c r="AY465" i="1"/>
  <c r="AX464" i="1"/>
  <c r="AY464" i="1"/>
  <c r="AX463" i="1"/>
  <c r="AY463" i="1"/>
  <c r="AX462" i="1"/>
  <c r="AY462" i="1"/>
  <c r="AX461" i="1"/>
  <c r="AY461" i="1"/>
  <c r="AX460" i="1"/>
  <c r="AY460" i="1"/>
  <c r="AX459" i="1"/>
  <c r="AY459" i="1"/>
  <c r="AX457" i="1"/>
  <c r="AY457" i="1"/>
  <c r="AX456" i="1"/>
  <c r="AY456" i="1"/>
  <c r="AX455" i="1"/>
  <c r="AY455" i="1"/>
  <c r="AX454" i="1"/>
  <c r="AY454" i="1"/>
  <c r="AX453" i="1"/>
  <c r="AY453" i="1"/>
  <c r="AX452" i="1"/>
  <c r="AY452" i="1"/>
  <c r="AX451" i="1"/>
  <c r="AY451" i="1"/>
  <c r="AX450" i="1"/>
  <c r="AY450" i="1"/>
  <c r="AX449" i="1"/>
  <c r="AY449" i="1"/>
  <c r="AX448" i="1"/>
  <c r="AY448" i="1"/>
  <c r="AX447" i="1"/>
  <c r="AY447" i="1"/>
  <c r="AX446" i="1"/>
  <c r="AY446" i="1"/>
  <c r="AX445" i="1"/>
  <c r="AY445" i="1"/>
  <c r="AX444" i="1"/>
  <c r="AY444" i="1"/>
  <c r="AX443" i="1"/>
  <c r="AY443" i="1"/>
  <c r="AX441" i="1"/>
  <c r="AY441" i="1"/>
  <c r="AX440" i="1"/>
  <c r="AY440" i="1"/>
  <c r="AX439" i="1"/>
  <c r="AY439" i="1"/>
  <c r="AX438" i="1"/>
  <c r="AY438" i="1"/>
  <c r="AX437" i="1"/>
  <c r="AY437" i="1"/>
  <c r="AX436" i="1"/>
  <c r="AY436" i="1"/>
  <c r="AX435" i="1"/>
  <c r="AY435" i="1"/>
  <c r="AX434" i="1"/>
  <c r="AY434" i="1"/>
  <c r="AX433" i="1"/>
  <c r="AY433" i="1"/>
  <c r="AX432" i="1"/>
  <c r="AY432" i="1"/>
  <c r="AX431" i="1"/>
  <c r="AY431" i="1"/>
  <c r="AX430" i="1"/>
  <c r="AY430" i="1"/>
  <c r="AX429" i="1"/>
  <c r="AY429" i="1"/>
  <c r="AX428" i="1"/>
  <c r="AY428" i="1"/>
  <c r="AX427" i="1"/>
  <c r="AY427" i="1"/>
  <c r="AX425" i="1"/>
  <c r="AY425" i="1"/>
  <c r="AX424" i="1"/>
  <c r="AY424" i="1"/>
  <c r="AX423" i="1"/>
  <c r="AY423" i="1"/>
  <c r="AX422" i="1"/>
  <c r="AY422" i="1"/>
  <c r="AX421" i="1"/>
  <c r="AY421" i="1"/>
  <c r="AX420" i="1"/>
  <c r="AY420" i="1"/>
  <c r="AX419" i="1"/>
  <c r="AY419" i="1"/>
  <c r="AX418" i="1"/>
  <c r="AY418" i="1"/>
  <c r="AX417" i="1"/>
  <c r="AY417" i="1"/>
  <c r="AX416" i="1"/>
  <c r="AY416" i="1"/>
  <c r="AX415" i="1"/>
  <c r="AY415" i="1"/>
  <c r="AX414" i="1"/>
  <c r="AY414" i="1"/>
  <c r="AX413" i="1"/>
  <c r="AY413" i="1"/>
  <c r="AX412" i="1"/>
  <c r="AY412" i="1"/>
  <c r="AX411" i="1"/>
  <c r="AY411" i="1"/>
  <c r="AX409" i="1"/>
  <c r="AY409" i="1"/>
  <c r="AX408" i="1"/>
  <c r="AY408" i="1"/>
  <c r="AX407" i="1"/>
  <c r="AY407" i="1"/>
  <c r="AX406" i="1"/>
  <c r="AY406" i="1"/>
  <c r="AX405" i="1"/>
  <c r="AY405" i="1"/>
  <c r="AX404" i="1"/>
  <c r="AY404" i="1"/>
  <c r="AX403" i="1"/>
  <c r="AY403" i="1"/>
  <c r="AX402" i="1"/>
  <c r="AY402" i="1"/>
  <c r="AX401" i="1"/>
  <c r="AY401" i="1"/>
  <c r="AX400" i="1"/>
  <c r="AY400" i="1"/>
  <c r="AX399" i="1"/>
  <c r="AY399" i="1"/>
  <c r="AX398" i="1"/>
  <c r="AY398" i="1"/>
  <c r="AX397" i="1"/>
  <c r="AY397" i="1"/>
  <c r="AX396" i="1"/>
  <c r="AY396" i="1"/>
  <c r="AX395" i="1"/>
  <c r="AY395" i="1"/>
  <c r="AX393" i="1"/>
  <c r="AY393" i="1"/>
  <c r="AX392" i="1"/>
  <c r="AY392" i="1"/>
  <c r="AX391" i="1"/>
  <c r="AY391" i="1"/>
  <c r="AX390" i="1"/>
  <c r="AY390" i="1"/>
  <c r="AX389" i="1"/>
  <c r="AY389" i="1"/>
  <c r="AX388" i="1"/>
  <c r="AY388" i="1"/>
  <c r="AX387" i="1"/>
  <c r="AY387" i="1"/>
  <c r="AX386" i="1"/>
  <c r="AY386" i="1"/>
  <c r="AX385" i="1"/>
  <c r="AY385" i="1"/>
  <c r="AX384" i="1"/>
  <c r="AY384" i="1"/>
  <c r="AX383" i="1"/>
  <c r="AY383" i="1"/>
  <c r="AX382" i="1"/>
  <c r="AY382" i="1"/>
  <c r="AX381" i="1"/>
  <c r="AY381" i="1"/>
  <c r="AX380" i="1"/>
  <c r="AY380" i="1"/>
  <c r="AX379" i="1"/>
  <c r="AY379" i="1"/>
  <c r="AX377" i="1"/>
  <c r="AY377" i="1"/>
  <c r="AX376" i="1"/>
  <c r="AY376" i="1"/>
  <c r="AX375" i="1"/>
  <c r="AY375" i="1"/>
  <c r="AX374" i="1"/>
  <c r="AY374" i="1"/>
  <c r="AX373" i="1"/>
  <c r="AY373" i="1"/>
  <c r="AX372" i="1"/>
  <c r="AY372" i="1"/>
  <c r="AX371" i="1"/>
  <c r="AY371" i="1"/>
  <c r="AX370" i="1"/>
  <c r="AY370" i="1"/>
  <c r="AX369" i="1"/>
  <c r="AY369" i="1"/>
  <c r="AX368" i="1"/>
  <c r="AY368" i="1"/>
  <c r="AX367" i="1"/>
  <c r="AY367" i="1"/>
  <c r="AX366" i="1"/>
  <c r="AY366" i="1"/>
  <c r="AX365" i="1"/>
  <c r="AY365" i="1"/>
  <c r="AX364" i="1"/>
  <c r="AY364" i="1"/>
  <c r="AX363" i="1"/>
  <c r="AY363" i="1"/>
  <c r="AX361" i="1"/>
  <c r="AY361" i="1"/>
  <c r="AX360" i="1"/>
  <c r="AY360" i="1"/>
  <c r="AX359" i="1"/>
  <c r="AY359" i="1"/>
  <c r="AX358" i="1"/>
  <c r="AY358" i="1"/>
  <c r="AX357" i="1"/>
  <c r="AY357" i="1"/>
  <c r="AX356" i="1"/>
  <c r="AY356" i="1"/>
  <c r="AX355" i="1"/>
  <c r="AY355" i="1"/>
  <c r="AX354" i="1"/>
  <c r="AY354" i="1"/>
  <c r="AX353" i="1"/>
  <c r="AY353" i="1"/>
  <c r="AX352" i="1"/>
  <c r="AY352" i="1"/>
  <c r="AX351" i="1"/>
  <c r="AY351" i="1"/>
  <c r="AX350" i="1"/>
  <c r="AY350" i="1"/>
  <c r="AX349" i="1"/>
  <c r="AY349" i="1"/>
  <c r="AX348" i="1"/>
  <c r="AY348" i="1"/>
  <c r="AX347" i="1"/>
  <c r="AY347" i="1"/>
  <c r="AX345" i="1"/>
  <c r="AY345" i="1"/>
  <c r="AX344" i="1"/>
  <c r="AY344" i="1"/>
  <c r="AX343" i="1"/>
  <c r="AY343" i="1"/>
  <c r="AX342" i="1"/>
  <c r="AY342" i="1"/>
  <c r="AX341" i="1"/>
  <c r="AY341" i="1"/>
  <c r="AX340" i="1"/>
  <c r="AY340" i="1"/>
  <c r="AX339" i="1"/>
  <c r="AY339" i="1"/>
  <c r="AX338" i="1"/>
  <c r="AY338" i="1"/>
  <c r="AX337" i="1"/>
  <c r="AY337" i="1"/>
  <c r="AX336" i="1"/>
  <c r="AY336" i="1"/>
  <c r="AX335" i="1"/>
  <c r="AY335" i="1"/>
  <c r="AX334" i="1"/>
  <c r="AY334" i="1"/>
  <c r="AX333" i="1"/>
  <c r="AY333" i="1"/>
  <c r="AX332" i="1"/>
  <c r="AY332" i="1"/>
  <c r="AX331" i="1"/>
  <c r="AY331" i="1"/>
  <c r="AX330" i="1"/>
  <c r="AY330" i="1"/>
  <c r="AX329" i="1"/>
  <c r="AY329" i="1"/>
  <c r="AX328" i="1"/>
  <c r="AY328" i="1"/>
  <c r="AX327" i="1"/>
  <c r="AY327" i="1"/>
  <c r="AX326" i="1"/>
  <c r="AY326" i="1"/>
  <c r="AX325" i="1"/>
  <c r="AY325" i="1"/>
  <c r="AX324" i="1"/>
  <c r="AY324" i="1"/>
  <c r="AX323" i="1"/>
  <c r="AY323" i="1"/>
  <c r="AX322" i="1"/>
  <c r="AY322" i="1"/>
  <c r="AX321" i="1"/>
  <c r="AY321" i="1"/>
  <c r="AY474" i="1"/>
  <c r="AY410" i="1"/>
  <c r="AY346" i="1"/>
  <c r="AX320" i="1"/>
  <c r="AY320" i="1"/>
  <c r="AX319" i="1"/>
  <c r="AY319" i="1"/>
  <c r="AX316" i="1"/>
  <c r="AY316" i="1"/>
  <c r="AX315" i="1"/>
  <c r="AY315" i="1"/>
  <c r="AX313" i="1"/>
  <c r="AY313" i="1"/>
  <c r="AX307" i="1"/>
  <c r="AY307" i="1"/>
  <c r="AX306" i="1"/>
  <c r="AY306" i="1"/>
  <c r="AX304" i="1"/>
  <c r="AY304" i="1"/>
  <c r="AX303" i="1"/>
  <c r="AY303" i="1"/>
  <c r="AX300" i="1"/>
  <c r="AY300" i="1"/>
  <c r="AX298" i="1"/>
  <c r="AY298" i="1"/>
  <c r="AX296" i="1"/>
  <c r="AY296" i="1"/>
  <c r="AX295" i="1"/>
  <c r="AY295" i="1"/>
  <c r="AX293" i="1"/>
  <c r="AY293" i="1"/>
  <c r="AX292" i="1"/>
  <c r="AY292" i="1"/>
  <c r="AX291" i="1"/>
  <c r="AY291" i="1"/>
  <c r="AX290" i="1"/>
  <c r="AY290" i="1"/>
  <c r="AX289" i="1"/>
  <c r="AY289" i="1"/>
  <c r="AX288" i="1"/>
  <c r="AY288" i="1"/>
  <c r="AX287" i="1"/>
  <c r="AY287" i="1"/>
  <c r="AX286" i="1"/>
  <c r="AY286" i="1"/>
  <c r="AX285" i="1"/>
  <c r="AY285" i="1"/>
  <c r="AX284" i="1"/>
  <c r="AY284" i="1"/>
  <c r="AX283" i="1"/>
  <c r="AY283" i="1"/>
  <c r="AX282" i="1"/>
  <c r="AY282" i="1"/>
  <c r="AX281" i="1"/>
  <c r="AY281" i="1"/>
  <c r="AX280" i="1"/>
  <c r="AY280" i="1"/>
  <c r="AX279" i="1"/>
  <c r="AY279" i="1"/>
  <c r="AX277" i="1"/>
  <c r="AY277" i="1"/>
  <c r="AX276" i="1"/>
  <c r="AY276" i="1"/>
  <c r="AX275" i="1"/>
  <c r="AY275" i="1"/>
  <c r="AX274" i="1"/>
  <c r="AY274" i="1"/>
  <c r="AX273" i="1"/>
  <c r="AY273" i="1"/>
  <c r="AX272" i="1"/>
  <c r="AY272" i="1"/>
  <c r="AX271" i="1"/>
  <c r="AY271" i="1"/>
  <c r="AX270" i="1"/>
  <c r="AY270" i="1"/>
  <c r="AX269" i="1"/>
  <c r="AY269" i="1"/>
  <c r="AX268" i="1"/>
  <c r="AY268" i="1"/>
  <c r="AX267" i="1"/>
  <c r="AY267" i="1"/>
  <c r="AX266" i="1"/>
  <c r="AY266" i="1"/>
  <c r="AX265" i="1"/>
  <c r="AY265" i="1"/>
  <c r="AX264" i="1"/>
  <c r="AY264" i="1"/>
  <c r="AX263" i="1"/>
  <c r="AY263" i="1"/>
  <c r="AX261" i="1"/>
  <c r="AY261" i="1"/>
  <c r="AX260" i="1"/>
  <c r="AY260" i="1"/>
  <c r="AX259" i="1"/>
  <c r="AY259" i="1"/>
  <c r="AX258" i="1"/>
  <c r="AY258" i="1"/>
  <c r="AX257" i="1"/>
  <c r="AY257" i="1"/>
  <c r="AX256" i="1"/>
  <c r="AY256" i="1"/>
  <c r="AX255" i="1"/>
  <c r="AY255" i="1"/>
  <c r="AX254" i="1"/>
  <c r="AY254" i="1"/>
  <c r="AX253" i="1"/>
  <c r="AY253" i="1"/>
  <c r="AX252" i="1"/>
  <c r="AY252" i="1"/>
  <c r="AX251" i="1"/>
  <c r="AY251" i="1"/>
  <c r="AX250" i="1"/>
  <c r="AY250" i="1"/>
  <c r="AX249" i="1"/>
  <c r="AY249" i="1"/>
  <c r="AX248" i="1"/>
  <c r="AY248" i="1"/>
  <c r="AX247" i="1"/>
  <c r="AY247" i="1"/>
  <c r="AX245" i="1"/>
  <c r="AY245" i="1"/>
  <c r="AX244" i="1"/>
  <c r="AY244" i="1"/>
  <c r="AX243" i="1"/>
  <c r="AY243" i="1"/>
  <c r="AX242" i="1"/>
  <c r="AY242" i="1"/>
  <c r="AX241" i="1"/>
  <c r="AY241" i="1"/>
  <c r="AX240" i="1"/>
  <c r="AY240" i="1"/>
  <c r="AX239" i="1"/>
  <c r="AY239" i="1"/>
  <c r="AX238" i="1"/>
  <c r="AY238" i="1"/>
  <c r="AX237" i="1"/>
  <c r="AY237" i="1"/>
  <c r="AX236" i="1"/>
  <c r="AY236" i="1"/>
  <c r="AX235" i="1"/>
  <c r="AY235" i="1"/>
  <c r="AX234" i="1"/>
  <c r="AY234" i="1"/>
  <c r="AX233" i="1"/>
  <c r="AY233" i="1"/>
  <c r="AX232" i="1"/>
  <c r="AY232" i="1"/>
  <c r="AX231" i="1"/>
  <c r="AY231" i="1"/>
  <c r="AX229" i="1"/>
  <c r="AY229" i="1"/>
  <c r="AX228" i="1"/>
  <c r="AY228" i="1"/>
  <c r="AX227" i="1"/>
  <c r="AY227" i="1"/>
  <c r="AX226" i="1"/>
  <c r="AY226" i="1"/>
  <c r="AX225" i="1"/>
  <c r="AY225" i="1"/>
  <c r="AX224" i="1"/>
  <c r="AY224" i="1"/>
  <c r="AX223" i="1"/>
  <c r="AY223" i="1"/>
  <c r="AX222" i="1"/>
  <c r="AY222" i="1"/>
  <c r="AX221" i="1"/>
  <c r="AY221" i="1"/>
  <c r="AX220" i="1"/>
  <c r="AY220" i="1"/>
  <c r="AX219" i="1"/>
  <c r="AY219" i="1"/>
  <c r="AX218" i="1"/>
  <c r="AY218" i="1"/>
  <c r="AX217" i="1"/>
  <c r="AY217" i="1"/>
  <c r="AX216" i="1"/>
  <c r="AY216" i="1"/>
  <c r="AX215" i="1"/>
  <c r="AY215" i="1"/>
  <c r="AX213" i="1"/>
  <c r="AY213" i="1"/>
  <c r="AX212" i="1"/>
  <c r="AY212" i="1"/>
  <c r="AX211" i="1"/>
  <c r="AY211" i="1"/>
  <c r="AX210" i="1"/>
  <c r="AY210" i="1"/>
  <c r="AX209" i="1"/>
  <c r="AY209" i="1"/>
  <c r="AX208" i="1"/>
  <c r="AY208" i="1"/>
  <c r="AX207" i="1"/>
  <c r="AY207" i="1"/>
  <c r="AX206" i="1"/>
  <c r="AY206" i="1"/>
  <c r="AX205" i="1"/>
  <c r="AY205" i="1"/>
  <c r="AX204" i="1"/>
  <c r="AY204" i="1"/>
  <c r="AX203" i="1"/>
  <c r="AY203" i="1"/>
  <c r="AX202" i="1"/>
  <c r="AY202" i="1"/>
  <c r="AX201" i="1"/>
  <c r="AY201" i="1"/>
  <c r="AX200" i="1"/>
  <c r="AY200" i="1"/>
  <c r="AX199" i="1"/>
  <c r="AY199" i="1"/>
  <c r="AX197" i="1"/>
  <c r="AY197" i="1"/>
  <c r="AX196" i="1"/>
  <c r="AY196" i="1"/>
  <c r="AX195" i="1"/>
  <c r="AY195" i="1"/>
  <c r="AX194" i="1"/>
  <c r="AY194" i="1"/>
  <c r="AX193" i="1"/>
  <c r="AY193" i="1"/>
  <c r="AX192" i="1"/>
  <c r="AY192" i="1"/>
  <c r="AX191" i="1"/>
  <c r="AY191" i="1"/>
  <c r="AX190" i="1"/>
  <c r="AY190" i="1"/>
  <c r="AX189" i="1"/>
  <c r="AY189" i="1"/>
  <c r="AX188" i="1"/>
  <c r="AY188" i="1"/>
  <c r="AX187" i="1"/>
  <c r="AY187" i="1"/>
  <c r="AX186" i="1"/>
  <c r="AY186" i="1"/>
  <c r="AX185" i="1"/>
  <c r="AY185" i="1"/>
  <c r="AX184" i="1"/>
  <c r="AY184" i="1"/>
  <c r="AX183" i="1"/>
  <c r="AY183" i="1"/>
  <c r="AX181" i="1"/>
  <c r="AY181" i="1"/>
  <c r="AX180" i="1"/>
  <c r="AY180" i="1"/>
  <c r="AX179" i="1"/>
  <c r="AY179" i="1"/>
  <c r="AX178" i="1"/>
  <c r="AY178" i="1"/>
  <c r="AX177" i="1"/>
  <c r="AY177" i="1"/>
  <c r="AX176" i="1"/>
  <c r="AY176" i="1"/>
  <c r="AX175" i="1"/>
  <c r="AY175" i="1"/>
  <c r="AX174" i="1"/>
  <c r="AY174" i="1"/>
  <c r="AX173" i="1"/>
  <c r="AY173" i="1"/>
  <c r="AX172" i="1"/>
  <c r="AY172" i="1"/>
  <c r="AX171" i="1"/>
  <c r="AY171" i="1"/>
  <c r="AX170" i="1"/>
  <c r="AY170" i="1"/>
  <c r="AX169" i="1"/>
  <c r="AY169" i="1"/>
  <c r="AX168" i="1"/>
  <c r="AY168" i="1"/>
  <c r="AX167" i="1"/>
  <c r="AY167" i="1"/>
  <c r="AX165" i="1"/>
  <c r="AY165" i="1"/>
  <c r="AX164" i="1"/>
  <c r="AY164" i="1"/>
  <c r="AX163" i="1"/>
  <c r="AY163" i="1"/>
  <c r="AX162" i="1"/>
  <c r="AY162" i="1"/>
  <c r="AX161" i="1"/>
  <c r="AY161" i="1"/>
  <c r="AX160" i="1"/>
  <c r="AY160" i="1"/>
  <c r="AX159" i="1"/>
  <c r="AY159" i="1"/>
  <c r="AX158" i="1"/>
  <c r="AY158" i="1"/>
  <c r="AX157" i="1"/>
  <c r="AY157" i="1"/>
  <c r="AX156" i="1"/>
  <c r="AY156" i="1"/>
  <c r="AX155" i="1"/>
  <c r="AY155" i="1"/>
  <c r="AX154" i="1"/>
  <c r="AY154" i="1"/>
  <c r="AX153" i="1"/>
  <c r="AY153" i="1"/>
  <c r="AX152" i="1"/>
  <c r="AY152" i="1"/>
  <c r="AX151" i="1"/>
  <c r="AY151" i="1"/>
  <c r="AX149" i="1"/>
  <c r="AY149" i="1"/>
  <c r="AX148" i="1"/>
  <c r="AY148" i="1"/>
  <c r="AX147" i="1"/>
  <c r="AY147" i="1"/>
  <c r="AX146" i="1"/>
  <c r="AY146" i="1"/>
  <c r="AX145" i="1"/>
  <c r="AY145" i="1"/>
  <c r="AX144" i="1"/>
  <c r="AY144" i="1"/>
  <c r="AX143" i="1"/>
  <c r="AY143" i="1"/>
  <c r="AX142" i="1"/>
  <c r="AY142" i="1"/>
  <c r="AX141" i="1"/>
  <c r="AY141" i="1"/>
  <c r="AX140" i="1"/>
  <c r="AY140" i="1"/>
  <c r="AX139" i="1"/>
  <c r="AY139" i="1"/>
  <c r="AX138" i="1"/>
  <c r="AY138" i="1"/>
  <c r="AX137" i="1"/>
  <c r="AY137" i="1"/>
  <c r="AX136" i="1"/>
  <c r="AY136" i="1"/>
  <c r="AX135" i="1"/>
  <c r="AY135" i="1"/>
  <c r="AX133" i="1"/>
  <c r="AY133" i="1"/>
  <c r="AX132" i="1"/>
  <c r="AY132" i="1"/>
  <c r="AX131" i="1"/>
  <c r="AY131" i="1"/>
  <c r="AX130" i="1"/>
  <c r="AY130" i="1"/>
  <c r="AX129" i="1"/>
  <c r="AY129" i="1"/>
  <c r="AX128" i="1"/>
  <c r="AY128" i="1"/>
  <c r="AX127" i="1"/>
  <c r="AY127" i="1"/>
  <c r="AX126" i="1"/>
  <c r="AY126" i="1"/>
  <c r="AX125" i="1"/>
  <c r="AY125" i="1"/>
  <c r="AX124" i="1"/>
  <c r="AY124" i="1"/>
  <c r="AX123" i="1"/>
  <c r="AY123" i="1"/>
  <c r="AX122" i="1"/>
  <c r="AY122" i="1"/>
  <c r="AX121" i="1"/>
  <c r="AY121" i="1"/>
  <c r="AX120" i="1"/>
  <c r="AY120" i="1"/>
  <c r="AX119" i="1"/>
  <c r="AY119" i="1"/>
  <c r="AX117" i="1"/>
  <c r="AY117" i="1"/>
  <c r="AX116" i="1"/>
  <c r="AY116" i="1"/>
  <c r="AX115" i="1"/>
  <c r="AY115" i="1"/>
  <c r="AX114" i="1"/>
  <c r="AY114" i="1"/>
  <c r="AX113" i="1"/>
  <c r="AY113" i="1"/>
  <c r="AX112" i="1"/>
  <c r="AY112" i="1"/>
  <c r="AX111" i="1"/>
  <c r="AY111" i="1"/>
  <c r="AX110" i="1"/>
  <c r="AY110" i="1"/>
  <c r="AX109" i="1"/>
  <c r="AY109" i="1"/>
  <c r="AX108" i="1"/>
  <c r="AY108" i="1"/>
  <c r="AX107" i="1"/>
  <c r="AY107" i="1"/>
  <c r="AX106" i="1"/>
  <c r="AY106" i="1"/>
  <c r="AX105" i="1"/>
  <c r="AY105" i="1"/>
  <c r="AX104" i="1"/>
  <c r="AY104" i="1"/>
  <c r="AX103" i="1"/>
  <c r="AY103" i="1"/>
  <c r="AX101" i="1"/>
  <c r="AY101" i="1"/>
  <c r="AX100" i="1"/>
  <c r="AY100" i="1"/>
  <c r="AX99" i="1"/>
  <c r="AY99" i="1"/>
  <c r="AX98" i="1"/>
  <c r="AY98" i="1"/>
  <c r="AX97" i="1"/>
  <c r="AY97" i="1"/>
  <c r="AX96" i="1"/>
  <c r="AY96" i="1"/>
  <c r="AX95" i="1"/>
  <c r="AY95" i="1"/>
  <c r="AX94" i="1"/>
  <c r="AY94" i="1"/>
  <c r="AX93" i="1"/>
  <c r="AY93" i="1"/>
  <c r="AX92" i="1"/>
  <c r="AY92" i="1"/>
  <c r="AX91" i="1"/>
  <c r="AY91" i="1"/>
  <c r="AX90" i="1"/>
  <c r="AY90" i="1"/>
  <c r="AX89" i="1"/>
  <c r="AY89" i="1"/>
  <c r="AX88" i="1"/>
  <c r="AY88" i="1"/>
  <c r="AX87" i="1"/>
  <c r="AY87" i="1"/>
  <c r="AX85" i="1"/>
  <c r="AY85" i="1"/>
  <c r="AX150" i="1"/>
  <c r="AY310" i="1"/>
  <c r="AY246" i="1"/>
  <c r="AY182" i="1"/>
  <c r="AY118" i="1"/>
  <c r="AX317" i="1"/>
  <c r="AY317" i="1"/>
  <c r="AX314" i="1"/>
  <c r="AY314" i="1"/>
  <c r="AX312" i="1"/>
  <c r="AY312" i="1"/>
  <c r="AX311" i="1"/>
  <c r="AY311" i="1"/>
  <c r="AX309" i="1"/>
  <c r="AY309" i="1"/>
  <c r="AX308" i="1"/>
  <c r="AY308" i="1"/>
  <c r="AX305" i="1"/>
  <c r="AY305" i="1"/>
  <c r="AX302" i="1"/>
  <c r="AY302" i="1"/>
  <c r="AX301" i="1"/>
  <c r="AY301" i="1"/>
  <c r="AX299" i="1"/>
  <c r="AY299" i="1"/>
  <c r="AX297" i="1"/>
  <c r="AY297" i="1"/>
  <c r="AX10" i="1"/>
  <c r="AY10" i="1"/>
  <c r="AX507" i="1"/>
  <c r="AY507" i="1"/>
  <c r="AX503" i="1"/>
  <c r="AY503" i="1"/>
  <c r="AX14" i="1"/>
  <c r="AY294" i="1"/>
  <c r="AY230" i="1"/>
  <c r="AY166" i="1"/>
  <c r="AY102" i="1"/>
  <c r="AY278" i="1"/>
  <c r="AY214" i="1"/>
  <c r="AY86" i="1"/>
  <c r="AY505" i="1"/>
  <c r="AY501" i="1"/>
  <c r="AY82" i="1"/>
  <c r="AY66" i="1"/>
  <c r="AY50" i="1"/>
  <c r="AY34" i="1"/>
  <c r="AY18" i="1"/>
  <c r="AY508" i="1"/>
  <c r="AY504" i="1"/>
  <c r="AY500" i="1"/>
  <c r="AY78" i="1"/>
  <c r="AY62" i="1"/>
  <c r="AY46" i="1"/>
  <c r="AY30" i="1"/>
  <c r="AX84" i="1"/>
  <c r="AY84" i="1"/>
  <c r="AX83" i="1"/>
  <c r="AY83" i="1"/>
  <c r="AX81" i="1"/>
  <c r="AY81" i="1"/>
  <c r="AX80" i="1"/>
  <c r="AY80" i="1"/>
  <c r="AX79" i="1"/>
  <c r="AY79" i="1"/>
  <c r="AX77" i="1"/>
  <c r="AY77" i="1"/>
  <c r="AX76" i="1"/>
  <c r="AY76" i="1"/>
  <c r="AX75" i="1"/>
  <c r="AY75" i="1"/>
  <c r="AX73" i="1"/>
  <c r="AY73" i="1"/>
  <c r="AX72" i="1"/>
  <c r="AY72" i="1"/>
  <c r="AX71" i="1"/>
  <c r="AY71" i="1"/>
  <c r="AX69" i="1"/>
  <c r="AY69" i="1"/>
  <c r="AX68" i="1"/>
  <c r="AY68" i="1"/>
  <c r="AX67" i="1"/>
  <c r="AY67" i="1"/>
  <c r="AX65" i="1"/>
  <c r="AY65" i="1"/>
  <c r="AX64" i="1"/>
  <c r="AY64" i="1"/>
  <c r="AX63" i="1"/>
  <c r="AY63" i="1"/>
  <c r="AX61" i="1"/>
  <c r="AY61" i="1"/>
  <c r="AX60" i="1"/>
  <c r="AY60" i="1"/>
  <c r="AX59" i="1"/>
  <c r="AY59" i="1"/>
  <c r="AX57" i="1"/>
  <c r="AY57" i="1"/>
  <c r="AX56" i="1"/>
  <c r="AY56" i="1"/>
  <c r="AX55" i="1"/>
  <c r="AY55" i="1"/>
  <c r="AX53" i="1"/>
  <c r="AY53" i="1"/>
  <c r="AX52" i="1"/>
  <c r="AY52" i="1"/>
  <c r="AX51" i="1"/>
  <c r="AY51" i="1"/>
  <c r="AX49" i="1"/>
  <c r="AY49" i="1"/>
  <c r="AX48" i="1"/>
  <c r="AY48" i="1"/>
  <c r="AX47" i="1"/>
  <c r="AY47" i="1"/>
  <c r="AX45" i="1"/>
  <c r="AY45" i="1"/>
  <c r="AX44" i="1"/>
  <c r="AY44" i="1"/>
  <c r="AX43" i="1"/>
  <c r="AY43" i="1"/>
  <c r="AX41" i="1"/>
  <c r="AY41" i="1"/>
  <c r="AX40" i="1"/>
  <c r="AY40" i="1"/>
  <c r="AX39" i="1"/>
  <c r="AY39" i="1"/>
  <c r="AX37" i="1"/>
  <c r="AY37" i="1"/>
  <c r="AX36" i="1"/>
  <c r="AY36" i="1"/>
  <c r="AX35" i="1"/>
  <c r="AY35" i="1"/>
  <c r="AX33" i="1"/>
  <c r="AY33" i="1"/>
  <c r="AX32" i="1"/>
  <c r="AY32" i="1"/>
  <c r="AX31" i="1"/>
  <c r="AY31" i="1"/>
  <c r="AX29" i="1"/>
  <c r="AY29" i="1"/>
  <c r="AX28" i="1"/>
  <c r="AY28" i="1"/>
  <c r="AX27" i="1"/>
  <c r="AY27" i="1"/>
  <c r="AX25" i="1"/>
  <c r="AY25" i="1"/>
  <c r="AX24" i="1"/>
  <c r="AY24" i="1"/>
  <c r="AX23" i="1"/>
  <c r="AY23" i="1"/>
  <c r="AX21" i="1"/>
  <c r="AY21" i="1"/>
  <c r="AX20" i="1"/>
  <c r="AY20" i="1"/>
  <c r="AX19" i="1"/>
  <c r="AY19" i="1"/>
  <c r="AX17" i="1"/>
  <c r="AY17" i="1"/>
  <c r="AX16" i="1"/>
  <c r="AY16" i="1"/>
  <c r="AX15" i="1"/>
  <c r="AY15" i="1"/>
  <c r="AY74" i="1"/>
  <c r="AY58" i="1"/>
  <c r="AY42" i="1"/>
  <c r="AY26" i="1"/>
  <c r="BC6" i="1"/>
  <c r="BA6" i="1"/>
  <c r="AZ6" i="1"/>
  <c r="AY6" i="1"/>
  <c r="P14" i="1"/>
  <c r="AW5" i="1"/>
  <c r="H10" i="2" s="1"/>
  <c r="P9" i="1"/>
  <c r="AR340" i="1"/>
  <c r="AS340" i="1"/>
  <c r="AR337" i="1"/>
  <c r="AS337" i="1"/>
  <c r="AR334" i="1"/>
  <c r="AS334" i="1"/>
  <c r="AR332" i="1"/>
  <c r="AS332" i="1"/>
  <c r="AR328" i="1"/>
  <c r="AS328" i="1"/>
  <c r="AR301" i="1"/>
  <c r="AS301" i="1"/>
  <c r="AR292" i="1"/>
  <c r="AS292" i="1"/>
  <c r="AR268" i="1"/>
  <c r="AS268" i="1"/>
  <c r="AR264" i="1"/>
  <c r="AS264" i="1"/>
  <c r="AR257" i="1"/>
  <c r="AS257" i="1"/>
  <c r="AR253" i="1"/>
  <c r="AS253" i="1"/>
  <c r="AR244" i="1"/>
  <c r="AS244" i="1"/>
  <c r="AR228" i="1"/>
  <c r="AS228" i="1"/>
  <c r="AR225" i="1"/>
  <c r="AS225" i="1"/>
  <c r="AR221" i="1"/>
  <c r="AS221" i="1"/>
  <c r="AR212" i="1"/>
  <c r="AS212" i="1"/>
  <c r="AR209" i="1"/>
  <c r="AS209" i="1"/>
  <c r="AR206" i="1"/>
  <c r="AS206" i="1"/>
  <c r="AR185" i="1"/>
  <c r="AS185" i="1"/>
  <c r="AR181" i="1"/>
  <c r="AS181" i="1"/>
  <c r="AR178" i="1"/>
  <c r="AS178" i="1"/>
  <c r="AR176" i="1"/>
  <c r="AS176" i="1"/>
  <c r="AR170" i="1"/>
  <c r="AS170" i="1"/>
  <c r="AR161" i="1"/>
  <c r="AS161" i="1"/>
  <c r="AR157" i="1"/>
  <c r="AS157" i="1"/>
  <c r="AR154" i="1"/>
  <c r="AS154" i="1"/>
  <c r="AR144" i="1"/>
  <c r="AS144" i="1"/>
  <c r="AR66" i="1"/>
  <c r="AS66" i="1"/>
  <c r="AR65" i="1"/>
  <c r="AS65" i="1"/>
  <c r="AR64" i="1"/>
  <c r="AS64" i="1"/>
  <c r="AR62" i="1"/>
  <c r="AS62" i="1"/>
  <c r="AR61" i="1"/>
  <c r="AS61" i="1"/>
  <c r="AR60" i="1"/>
  <c r="AS60" i="1"/>
  <c r="AR58" i="1"/>
  <c r="AS58" i="1"/>
  <c r="AR57" i="1"/>
  <c r="AS57" i="1"/>
  <c r="AR56" i="1"/>
  <c r="AS56" i="1"/>
  <c r="AR54" i="1"/>
  <c r="AS54" i="1"/>
  <c r="AR53" i="1"/>
  <c r="AS53" i="1"/>
  <c r="AR52" i="1"/>
  <c r="AS52" i="1"/>
  <c r="AR50" i="1"/>
  <c r="AS50" i="1"/>
  <c r="AR49" i="1"/>
  <c r="AS49" i="1"/>
  <c r="AR48" i="1"/>
  <c r="AS48" i="1"/>
  <c r="AR46" i="1"/>
  <c r="AS46" i="1"/>
  <c r="AR45" i="1"/>
  <c r="AS45" i="1"/>
  <c r="AR42" i="1"/>
  <c r="AS42" i="1"/>
  <c r="AR41" i="1"/>
  <c r="AS41" i="1"/>
  <c r="AR40" i="1"/>
  <c r="AS40" i="1"/>
  <c r="AR38" i="1"/>
  <c r="AS38" i="1"/>
  <c r="AR37" i="1"/>
  <c r="AS37" i="1"/>
  <c r="AR36" i="1"/>
  <c r="AS36" i="1"/>
  <c r="AR34" i="1"/>
  <c r="AS34" i="1"/>
  <c r="AR33" i="1"/>
  <c r="AS33" i="1"/>
  <c r="AR32" i="1"/>
  <c r="AS32" i="1"/>
  <c r="AR30" i="1"/>
  <c r="AS30" i="1"/>
  <c r="AR29" i="1"/>
  <c r="AS29" i="1"/>
  <c r="AR28" i="1"/>
  <c r="AS28" i="1"/>
  <c r="AR26" i="1"/>
  <c r="AS26" i="1"/>
  <c r="AR25" i="1"/>
  <c r="AS25" i="1"/>
  <c r="AR24" i="1"/>
  <c r="AS24" i="1"/>
  <c r="AR22" i="1"/>
  <c r="AS22" i="1"/>
  <c r="AR21" i="1"/>
  <c r="AS21" i="1"/>
  <c r="AR20" i="1"/>
  <c r="AS20" i="1"/>
  <c r="AR18" i="1"/>
  <c r="AS18" i="1"/>
  <c r="AR17" i="1"/>
  <c r="AS17" i="1"/>
  <c r="AR16" i="1"/>
  <c r="AS16" i="1"/>
  <c r="AR202" i="1"/>
  <c r="AS500" i="1"/>
  <c r="AS496" i="1"/>
  <c r="AS492" i="1"/>
  <c r="AS488" i="1"/>
  <c r="AS484" i="1"/>
  <c r="AS480" i="1"/>
  <c r="AS476" i="1"/>
  <c r="AS472" i="1"/>
  <c r="AS468" i="1"/>
  <c r="AS464" i="1"/>
  <c r="AS460" i="1"/>
  <c r="AS456" i="1"/>
  <c r="AS452" i="1"/>
  <c r="AS448" i="1"/>
  <c r="AS444" i="1"/>
  <c r="AS440" i="1"/>
  <c r="AS436" i="1"/>
  <c r="AS432" i="1"/>
  <c r="AS428" i="1"/>
  <c r="AS424" i="1"/>
  <c r="AS420" i="1"/>
  <c r="AS416" i="1"/>
  <c r="AS412" i="1"/>
  <c r="AS408" i="1"/>
  <c r="AS404" i="1"/>
  <c r="AS400" i="1"/>
  <c r="AS396" i="1"/>
  <c r="AS392" i="1"/>
  <c r="AS388" i="1"/>
  <c r="AS384" i="1"/>
  <c r="AS380" i="1"/>
  <c r="AS376" i="1"/>
  <c r="AS372" i="1"/>
  <c r="AS368" i="1"/>
  <c r="AS364" i="1"/>
  <c r="AS360" i="1"/>
  <c r="AS356" i="1"/>
  <c r="AS352" i="1"/>
  <c r="AS348" i="1"/>
  <c r="AS342" i="1"/>
  <c r="AS327" i="1"/>
  <c r="AS311" i="1"/>
  <c r="AS295" i="1"/>
  <c r="AS279" i="1"/>
  <c r="AS263" i="1"/>
  <c r="AS247" i="1"/>
  <c r="AS231" i="1"/>
  <c r="AS215" i="1"/>
  <c r="AS199" i="1"/>
  <c r="AS183" i="1"/>
  <c r="AS167" i="1"/>
  <c r="AS151" i="1"/>
  <c r="AS135" i="1"/>
  <c r="AS119" i="1"/>
  <c r="AS103" i="1"/>
  <c r="AS87" i="1"/>
  <c r="AS71" i="1"/>
  <c r="AS55" i="1"/>
  <c r="AS39" i="1"/>
  <c r="AS23" i="1"/>
  <c r="AR14" i="1"/>
  <c r="AS14" i="1"/>
  <c r="AR344" i="1"/>
  <c r="AS344" i="1"/>
  <c r="AR341" i="1"/>
  <c r="AS341" i="1"/>
  <c r="AR321" i="1"/>
  <c r="AS321" i="1"/>
  <c r="AR318" i="1"/>
  <c r="AS318" i="1"/>
  <c r="AR316" i="1"/>
  <c r="AS316" i="1"/>
  <c r="AR312" i="1"/>
  <c r="AS312" i="1"/>
  <c r="AR308" i="1"/>
  <c r="AS308" i="1"/>
  <c r="AR305" i="1"/>
  <c r="AS305" i="1"/>
  <c r="AR297" i="1"/>
  <c r="AS297" i="1"/>
  <c r="AR293" i="1"/>
  <c r="AS293" i="1"/>
  <c r="AR288" i="1"/>
  <c r="AS288" i="1"/>
  <c r="AR285" i="1"/>
  <c r="AS285" i="1"/>
  <c r="AR282" i="1"/>
  <c r="AS282" i="1"/>
  <c r="AR280" i="1"/>
  <c r="AS280" i="1"/>
  <c r="AR276" i="1"/>
  <c r="AS276" i="1"/>
  <c r="AR272" i="1"/>
  <c r="AS272" i="1"/>
  <c r="AR269" i="1"/>
  <c r="AS269" i="1"/>
  <c r="AR265" i="1"/>
  <c r="AS265" i="1"/>
  <c r="AR262" i="1"/>
  <c r="AS262" i="1"/>
  <c r="AR248" i="1"/>
  <c r="AS248" i="1"/>
  <c r="AR241" i="1"/>
  <c r="AS241" i="1"/>
  <c r="AR233" i="1"/>
  <c r="AS233" i="1"/>
  <c r="AR222" i="1"/>
  <c r="AS222" i="1"/>
  <c r="AR220" i="1"/>
  <c r="AS220" i="1"/>
  <c r="AR216" i="1"/>
  <c r="AS216" i="1"/>
  <c r="AR204" i="1"/>
  <c r="AS204" i="1"/>
  <c r="AR201" i="1"/>
  <c r="AS201" i="1"/>
  <c r="AR198" i="1"/>
  <c r="AS198" i="1"/>
  <c r="AR196" i="1"/>
  <c r="AS196" i="1"/>
  <c r="AR192" i="1"/>
  <c r="AS192" i="1"/>
  <c r="AR188" i="1"/>
  <c r="AS188" i="1"/>
  <c r="AR177" i="1"/>
  <c r="AS177" i="1"/>
  <c r="AR160" i="1"/>
  <c r="AS160" i="1"/>
  <c r="AR148" i="1"/>
  <c r="AS148" i="1"/>
  <c r="AR145" i="1"/>
  <c r="AS145" i="1"/>
  <c r="AR142" i="1"/>
  <c r="AS142" i="1"/>
  <c r="AR140" i="1"/>
  <c r="AS140" i="1"/>
  <c r="AR136" i="1"/>
  <c r="AS136" i="1"/>
  <c r="AR132" i="1"/>
  <c r="AS132" i="1"/>
  <c r="AR128" i="1"/>
  <c r="AS128" i="1"/>
  <c r="AR126" i="1"/>
  <c r="AS126" i="1"/>
  <c r="AR124" i="1"/>
  <c r="AS124" i="1"/>
  <c r="AR122" i="1"/>
  <c r="AS122" i="1"/>
  <c r="AR120" i="1"/>
  <c r="AS120" i="1"/>
  <c r="AR112" i="1"/>
  <c r="AS112" i="1"/>
  <c r="AR110" i="1"/>
  <c r="AS110" i="1"/>
  <c r="AR105" i="1"/>
  <c r="AS105" i="1"/>
  <c r="AR104" i="1"/>
  <c r="AS104" i="1"/>
  <c r="AR102" i="1"/>
  <c r="AS102" i="1"/>
  <c r="AR97" i="1"/>
  <c r="AS97" i="1"/>
  <c r="AR94" i="1"/>
  <c r="AS94" i="1"/>
  <c r="AR88" i="1"/>
  <c r="AS88" i="1"/>
  <c r="AR86" i="1"/>
  <c r="AS86" i="1"/>
  <c r="AR81" i="1"/>
  <c r="AS81" i="1"/>
  <c r="AR77" i="1"/>
  <c r="AS77" i="1"/>
  <c r="AR72" i="1"/>
  <c r="AS72" i="1"/>
  <c r="AR13" i="1"/>
  <c r="AS13" i="1"/>
  <c r="AR138" i="1"/>
  <c r="AS499" i="1"/>
  <c r="AS495" i="1"/>
  <c r="AS491" i="1"/>
  <c r="AS487" i="1"/>
  <c r="AS483" i="1"/>
  <c r="AS479" i="1"/>
  <c r="AS475" i="1"/>
  <c r="AS471" i="1"/>
  <c r="AS467" i="1"/>
  <c r="AS463" i="1"/>
  <c r="AS459" i="1"/>
  <c r="AS455" i="1"/>
  <c r="AS451" i="1"/>
  <c r="AS447" i="1"/>
  <c r="AS443" i="1"/>
  <c r="AS439" i="1"/>
  <c r="AS435" i="1"/>
  <c r="AS431" i="1"/>
  <c r="AS427" i="1"/>
  <c r="AS423" i="1"/>
  <c r="AS419" i="1"/>
  <c r="AS415" i="1"/>
  <c r="AS411" i="1"/>
  <c r="AS407" i="1"/>
  <c r="AS403" i="1"/>
  <c r="AS399" i="1"/>
  <c r="AS395" i="1"/>
  <c r="AS391" i="1"/>
  <c r="AS387" i="1"/>
  <c r="AS383" i="1"/>
  <c r="AS379" i="1"/>
  <c r="AS375" i="1"/>
  <c r="AS371" i="1"/>
  <c r="AS367" i="1"/>
  <c r="AS363" i="1"/>
  <c r="AS359" i="1"/>
  <c r="AS355" i="1"/>
  <c r="AS351" i="1"/>
  <c r="AS347" i="1"/>
  <c r="AS339" i="1"/>
  <c r="AS323" i="1"/>
  <c r="AS307" i="1"/>
  <c r="AS291" i="1"/>
  <c r="AS275" i="1"/>
  <c r="AS259" i="1"/>
  <c r="AS243" i="1"/>
  <c r="AS227" i="1"/>
  <c r="AS211" i="1"/>
  <c r="AS195" i="1"/>
  <c r="AS179" i="1"/>
  <c r="AS163" i="1"/>
  <c r="AS147" i="1"/>
  <c r="AS131" i="1"/>
  <c r="AS115" i="1"/>
  <c r="AS99" i="1"/>
  <c r="AS83" i="1"/>
  <c r="AS67" i="1"/>
  <c r="AS51" i="1"/>
  <c r="AS35" i="1"/>
  <c r="AS19" i="1"/>
  <c r="AR10" i="1"/>
  <c r="AS10" i="1"/>
  <c r="AR345" i="1"/>
  <c r="AS345" i="1"/>
  <c r="AR338" i="1"/>
  <c r="AS338" i="1"/>
  <c r="AR329" i="1"/>
  <c r="AS329" i="1"/>
  <c r="AR325" i="1"/>
  <c r="AS325" i="1"/>
  <c r="AR322" i="1"/>
  <c r="AS322" i="1"/>
  <c r="AR320" i="1"/>
  <c r="AS320" i="1"/>
  <c r="AR317" i="1"/>
  <c r="AS317" i="1"/>
  <c r="AR314" i="1"/>
  <c r="AS314" i="1"/>
  <c r="AR310" i="1"/>
  <c r="AS310" i="1"/>
  <c r="AR302" i="1"/>
  <c r="AS302" i="1"/>
  <c r="AR300" i="1"/>
  <c r="AS300" i="1"/>
  <c r="AR296" i="1"/>
  <c r="AS296" i="1"/>
  <c r="AR289" i="1"/>
  <c r="AS289" i="1"/>
  <c r="AR286" i="1"/>
  <c r="AS286" i="1"/>
  <c r="AR284" i="1"/>
  <c r="AS284" i="1"/>
  <c r="AR281" i="1"/>
  <c r="AS281" i="1"/>
  <c r="AR278" i="1"/>
  <c r="AS278" i="1"/>
  <c r="AR274" i="1"/>
  <c r="AS274" i="1"/>
  <c r="AR270" i="1"/>
  <c r="AS270" i="1"/>
  <c r="AR266" i="1"/>
  <c r="AS266" i="1"/>
  <c r="AR261" i="1"/>
  <c r="AS261" i="1"/>
  <c r="AR258" i="1"/>
  <c r="AS258" i="1"/>
  <c r="AR256" i="1"/>
  <c r="AS256" i="1"/>
  <c r="AR250" i="1"/>
  <c r="AS250" i="1"/>
  <c r="AR246" i="1"/>
  <c r="AS246" i="1"/>
  <c r="AR240" i="1"/>
  <c r="AS240" i="1"/>
  <c r="AR238" i="1"/>
  <c r="AS238" i="1"/>
  <c r="AR236" i="1"/>
  <c r="AS236" i="1"/>
  <c r="AR230" i="1"/>
  <c r="AS230" i="1"/>
  <c r="AR226" i="1"/>
  <c r="AS226" i="1"/>
  <c r="AR224" i="1"/>
  <c r="AS224" i="1"/>
  <c r="AR217" i="1"/>
  <c r="AS217" i="1"/>
  <c r="AR214" i="1"/>
  <c r="AS214" i="1"/>
  <c r="AR210" i="1"/>
  <c r="AS210" i="1"/>
  <c r="AR208" i="1"/>
  <c r="AS208" i="1"/>
  <c r="AR200" i="1"/>
  <c r="AS200" i="1"/>
  <c r="AR193" i="1"/>
  <c r="AS193" i="1"/>
  <c r="AR190" i="1"/>
  <c r="AS190" i="1"/>
  <c r="AR184" i="1"/>
  <c r="AS184" i="1"/>
  <c r="AR174" i="1"/>
  <c r="AS174" i="1"/>
  <c r="AR172" i="1"/>
  <c r="AS172" i="1"/>
  <c r="AR168" i="1"/>
  <c r="AS168" i="1"/>
  <c r="AR165" i="1"/>
  <c r="AS165" i="1"/>
  <c r="AR162" i="1"/>
  <c r="AS162" i="1"/>
  <c r="AR153" i="1"/>
  <c r="AS153" i="1"/>
  <c r="AR150" i="1"/>
  <c r="AS150" i="1"/>
  <c r="AR146" i="1"/>
  <c r="AS146" i="1"/>
  <c r="AR141" i="1"/>
  <c r="AS141" i="1"/>
  <c r="AR133" i="1"/>
  <c r="AS133" i="1"/>
  <c r="AR130" i="1"/>
  <c r="AS130" i="1"/>
  <c r="AR129" i="1"/>
  <c r="AS129" i="1"/>
  <c r="AR121" i="1"/>
  <c r="AS121" i="1"/>
  <c r="AR117" i="1"/>
  <c r="AS117" i="1"/>
  <c r="AR114" i="1"/>
  <c r="AS114" i="1"/>
  <c r="AR113" i="1"/>
  <c r="AS113" i="1"/>
  <c r="AR109" i="1"/>
  <c r="AS109" i="1"/>
  <c r="AR106" i="1"/>
  <c r="AS106" i="1"/>
  <c r="AR101" i="1"/>
  <c r="AS101" i="1"/>
  <c r="AR100" i="1"/>
  <c r="AS100" i="1"/>
  <c r="AR98" i="1"/>
  <c r="AS98" i="1"/>
  <c r="AR96" i="1"/>
  <c r="AS96" i="1"/>
  <c r="AR93" i="1"/>
  <c r="AS93" i="1"/>
  <c r="AR90" i="1"/>
  <c r="AS90" i="1"/>
  <c r="AR85" i="1"/>
  <c r="AS85" i="1"/>
  <c r="AR82" i="1"/>
  <c r="AS82" i="1"/>
  <c r="AR68" i="1"/>
  <c r="AS68" i="1"/>
  <c r="AR74" i="1"/>
  <c r="AS498" i="1"/>
  <c r="AS494" i="1"/>
  <c r="AS490" i="1"/>
  <c r="AS486" i="1"/>
  <c r="AS482" i="1"/>
  <c r="AS478" i="1"/>
  <c r="AS474" i="1"/>
  <c r="AS470" i="1"/>
  <c r="AS466" i="1"/>
  <c r="AS462" i="1"/>
  <c r="AS458" i="1"/>
  <c r="AS454" i="1"/>
  <c r="AS450" i="1"/>
  <c r="AS446" i="1"/>
  <c r="AS442" i="1"/>
  <c r="AS438" i="1"/>
  <c r="AS434" i="1"/>
  <c r="AS430" i="1"/>
  <c r="AS426" i="1"/>
  <c r="AS422" i="1"/>
  <c r="AS418" i="1"/>
  <c r="AS414" i="1"/>
  <c r="AS410" i="1"/>
  <c r="AS406" i="1"/>
  <c r="AS402" i="1"/>
  <c r="AS398" i="1"/>
  <c r="AS394" i="1"/>
  <c r="AS390" i="1"/>
  <c r="AS386" i="1"/>
  <c r="AS382" i="1"/>
  <c r="AS378" i="1"/>
  <c r="AS374" i="1"/>
  <c r="AS370" i="1"/>
  <c r="AS366" i="1"/>
  <c r="AS362" i="1"/>
  <c r="AS358" i="1"/>
  <c r="AS354" i="1"/>
  <c r="AS350" i="1"/>
  <c r="AS346" i="1"/>
  <c r="AS335" i="1"/>
  <c r="AS319" i="1"/>
  <c r="AS303" i="1"/>
  <c r="AS287" i="1"/>
  <c r="AS271" i="1"/>
  <c r="AS255" i="1"/>
  <c r="AS239" i="1"/>
  <c r="AS223" i="1"/>
  <c r="AS207" i="1"/>
  <c r="AS191" i="1"/>
  <c r="AS175" i="1"/>
  <c r="AS159" i="1"/>
  <c r="AS143" i="1"/>
  <c r="AS127" i="1"/>
  <c r="AS111" i="1"/>
  <c r="AS95" i="1"/>
  <c r="AS79" i="1"/>
  <c r="AS63" i="1"/>
  <c r="AS47" i="1"/>
  <c r="AS31" i="1"/>
  <c r="AS15" i="1"/>
  <c r="AR336" i="1"/>
  <c r="AS336" i="1"/>
  <c r="AR333" i="1"/>
  <c r="AS333" i="1"/>
  <c r="AR330" i="1"/>
  <c r="AS330" i="1"/>
  <c r="AR326" i="1"/>
  <c r="AS326" i="1"/>
  <c r="AR324" i="1"/>
  <c r="AS324" i="1"/>
  <c r="AR313" i="1"/>
  <c r="AS313" i="1"/>
  <c r="AR309" i="1"/>
  <c r="AS309" i="1"/>
  <c r="AR306" i="1"/>
  <c r="AS306" i="1"/>
  <c r="AR304" i="1"/>
  <c r="AS304" i="1"/>
  <c r="AR298" i="1"/>
  <c r="AS298" i="1"/>
  <c r="AR294" i="1"/>
  <c r="AS294" i="1"/>
  <c r="AR290" i="1"/>
  <c r="AS290" i="1"/>
  <c r="AR277" i="1"/>
  <c r="AS277" i="1"/>
  <c r="AR273" i="1"/>
  <c r="AS273" i="1"/>
  <c r="AR260" i="1"/>
  <c r="AS260" i="1"/>
  <c r="AR254" i="1"/>
  <c r="AS254" i="1"/>
  <c r="AR252" i="1"/>
  <c r="AS252" i="1"/>
  <c r="AR249" i="1"/>
  <c r="AS249" i="1"/>
  <c r="AR245" i="1"/>
  <c r="AS245" i="1"/>
  <c r="AR242" i="1"/>
  <c r="AS242" i="1"/>
  <c r="AR237" i="1"/>
  <c r="AS237" i="1"/>
  <c r="AR234" i="1"/>
  <c r="AS234" i="1"/>
  <c r="AR232" i="1"/>
  <c r="AS232" i="1"/>
  <c r="AR229" i="1"/>
  <c r="AS229" i="1"/>
  <c r="AR218" i="1"/>
  <c r="AS218" i="1"/>
  <c r="AR213" i="1"/>
  <c r="AS213" i="1"/>
  <c r="AR205" i="1"/>
  <c r="AS205" i="1"/>
  <c r="AR197" i="1"/>
  <c r="AS197" i="1"/>
  <c r="AR194" i="1"/>
  <c r="AS194" i="1"/>
  <c r="AR189" i="1"/>
  <c r="AS189" i="1"/>
  <c r="AR186" i="1"/>
  <c r="AS186" i="1"/>
  <c r="AR182" i="1"/>
  <c r="AS182" i="1"/>
  <c r="AR180" i="1"/>
  <c r="AS180" i="1"/>
  <c r="AR173" i="1"/>
  <c r="AS173" i="1"/>
  <c r="AR169" i="1"/>
  <c r="AS169" i="1"/>
  <c r="AR166" i="1"/>
  <c r="AS166" i="1"/>
  <c r="AR164" i="1"/>
  <c r="AS164" i="1"/>
  <c r="AR158" i="1"/>
  <c r="AS158" i="1"/>
  <c r="AR156" i="1"/>
  <c r="AS156" i="1"/>
  <c r="AR152" i="1"/>
  <c r="AS152" i="1"/>
  <c r="AR149" i="1"/>
  <c r="AS149" i="1"/>
  <c r="AR137" i="1"/>
  <c r="AS137" i="1"/>
  <c r="AR134" i="1"/>
  <c r="AS134" i="1"/>
  <c r="AR125" i="1"/>
  <c r="AS125" i="1"/>
  <c r="AR118" i="1"/>
  <c r="AS118" i="1"/>
  <c r="AR116" i="1"/>
  <c r="AS116" i="1"/>
  <c r="AR108" i="1"/>
  <c r="AS108" i="1"/>
  <c r="AR92" i="1"/>
  <c r="AS92" i="1"/>
  <c r="AR89" i="1"/>
  <c r="AS89" i="1"/>
  <c r="AR84" i="1"/>
  <c r="AS84" i="1"/>
  <c r="AR80" i="1"/>
  <c r="AS80" i="1"/>
  <c r="AR78" i="1"/>
  <c r="AS78" i="1"/>
  <c r="AR76" i="1"/>
  <c r="AS76" i="1"/>
  <c r="AR73" i="1"/>
  <c r="AS73" i="1"/>
  <c r="AR70" i="1"/>
  <c r="AS70" i="1"/>
  <c r="AR69" i="1"/>
  <c r="AS69" i="1"/>
  <c r="AR44" i="1"/>
  <c r="AS44" i="1"/>
  <c r="AR9" i="1"/>
  <c r="AS9" i="1"/>
  <c r="AR12" i="1"/>
  <c r="AS12" i="1"/>
  <c r="AR8" i="1"/>
  <c r="AS8" i="1"/>
  <c r="AS497" i="1"/>
  <c r="AS493" i="1"/>
  <c r="AS489" i="1"/>
  <c r="AS485" i="1"/>
  <c r="AS481" i="1"/>
  <c r="AS477" i="1"/>
  <c r="AS473" i="1"/>
  <c r="AS469" i="1"/>
  <c r="AS465" i="1"/>
  <c r="AS461" i="1"/>
  <c r="AS457" i="1"/>
  <c r="AS453" i="1"/>
  <c r="AS449" i="1"/>
  <c r="AS445" i="1"/>
  <c r="AS441" i="1"/>
  <c r="AS437" i="1"/>
  <c r="AS433" i="1"/>
  <c r="AS429" i="1"/>
  <c r="AS425" i="1"/>
  <c r="AS421" i="1"/>
  <c r="AS417" i="1"/>
  <c r="AS413" i="1"/>
  <c r="AS409" i="1"/>
  <c r="AS405" i="1"/>
  <c r="AS401" i="1"/>
  <c r="AS397" i="1"/>
  <c r="AS393" i="1"/>
  <c r="AS389" i="1"/>
  <c r="AS385" i="1"/>
  <c r="AS381" i="1"/>
  <c r="AS377" i="1"/>
  <c r="AS373" i="1"/>
  <c r="AS369" i="1"/>
  <c r="AS365" i="1"/>
  <c r="AS361" i="1"/>
  <c r="AS357" i="1"/>
  <c r="AS353" i="1"/>
  <c r="AS349" i="1"/>
  <c r="AS343" i="1"/>
  <c r="AS331" i="1"/>
  <c r="AS315" i="1"/>
  <c r="AS299" i="1"/>
  <c r="AS283" i="1"/>
  <c r="AS267" i="1"/>
  <c r="AS251" i="1"/>
  <c r="AS235" i="1"/>
  <c r="AS219" i="1"/>
  <c r="AS203" i="1"/>
  <c r="AS187" i="1"/>
  <c r="AS171" i="1"/>
  <c r="AS155" i="1"/>
  <c r="AS139" i="1"/>
  <c r="AS123" i="1"/>
  <c r="AS107" i="1"/>
  <c r="AS91" i="1"/>
  <c r="AS75" i="1"/>
  <c r="AS59" i="1"/>
  <c r="AS43" i="1"/>
  <c r="AS27" i="1"/>
  <c r="AS11" i="1"/>
  <c r="AS7" i="1"/>
  <c r="P15" i="1"/>
  <c r="N503" i="1"/>
  <c r="S503" i="1"/>
  <c r="R503" i="1"/>
  <c r="P507" i="1"/>
  <c r="P503" i="1"/>
  <c r="N507" i="1"/>
  <c r="S507" i="1"/>
  <c r="S506" i="1"/>
  <c r="P506" i="1"/>
  <c r="P502" i="1"/>
  <c r="S502" i="1"/>
  <c r="R501" i="1"/>
  <c r="R509" i="1"/>
  <c r="R505" i="1"/>
  <c r="N505" i="1"/>
  <c r="S508" i="1"/>
  <c r="S504" i="1"/>
  <c r="P509" i="1"/>
  <c r="BL509" i="1" s="1"/>
  <c r="P505" i="1"/>
  <c r="P501" i="1"/>
  <c r="S509" i="1"/>
  <c r="S501" i="1"/>
  <c r="P508" i="1"/>
  <c r="BL508" i="1" s="1"/>
  <c r="P504" i="1"/>
  <c r="O508" i="1"/>
  <c r="BR507" i="1" s="1"/>
  <c r="BS507" i="1" s="1"/>
  <c r="O504" i="1"/>
  <c r="BR503" i="1" s="1"/>
  <c r="BS503" i="1" s="1"/>
  <c r="O506" i="1"/>
  <c r="BR505" i="1" s="1"/>
  <c r="BS505" i="1" s="1"/>
  <c r="O502" i="1"/>
  <c r="BR501" i="1" s="1"/>
  <c r="BS501" i="1" s="1"/>
  <c r="R508" i="1"/>
  <c r="R504" i="1"/>
  <c r="R506" i="1"/>
  <c r="R502" i="1"/>
  <c r="S294" i="1"/>
  <c r="S283" i="1"/>
  <c r="P283" i="1"/>
  <c r="R462" i="1"/>
  <c r="P8" i="1"/>
  <c r="BL6" i="1" s="1"/>
  <c r="S182" i="1"/>
  <c r="S490" i="1"/>
  <c r="P463" i="1"/>
  <c r="S462" i="1"/>
  <c r="P462" i="1"/>
  <c r="N165" i="1"/>
  <c r="R283" i="1"/>
  <c r="N78" i="1"/>
  <c r="P36" i="1"/>
  <c r="R429" i="1"/>
  <c r="S280" i="1"/>
  <c r="R167" i="1"/>
  <c r="S36" i="1"/>
  <c r="S348" i="1"/>
  <c r="R165" i="1"/>
  <c r="P123" i="1"/>
  <c r="P120" i="1"/>
  <c r="P97" i="1"/>
  <c r="P92" i="1"/>
  <c r="P458" i="1"/>
  <c r="S123" i="1"/>
  <c r="R36" i="1"/>
  <c r="R417" i="1"/>
  <c r="S385" i="1"/>
  <c r="S304" i="1"/>
  <c r="P235" i="1"/>
  <c r="S185" i="1"/>
  <c r="P185" i="1"/>
  <c r="R78" i="1"/>
  <c r="S429" i="1"/>
  <c r="P429" i="1"/>
  <c r="S414" i="1"/>
  <c r="R385" i="1"/>
  <c r="P377" i="1"/>
  <c r="R185" i="1"/>
  <c r="P171" i="1"/>
  <c r="P165" i="1"/>
  <c r="P163" i="1"/>
  <c r="P76" i="1"/>
  <c r="P426" i="1"/>
  <c r="R304" i="1"/>
  <c r="P304" i="1"/>
  <c r="P223" i="1"/>
  <c r="P167" i="1"/>
  <c r="R426" i="1"/>
  <c r="R414" i="1"/>
  <c r="R269" i="1"/>
  <c r="R223" i="1"/>
  <c r="S193" i="1"/>
  <c r="N167" i="1"/>
  <c r="R151" i="1"/>
  <c r="R76" i="1"/>
  <c r="S316" i="1"/>
  <c r="S201" i="1"/>
  <c r="P434" i="1"/>
  <c r="R348" i="1"/>
  <c r="P329" i="1"/>
  <c r="S233" i="1"/>
  <c r="P217" i="1"/>
  <c r="P191" i="1"/>
  <c r="P176" i="1"/>
  <c r="S92" i="1"/>
  <c r="P483" i="1"/>
  <c r="S422" i="1"/>
  <c r="N404" i="1"/>
  <c r="P349" i="1"/>
  <c r="R227" i="1"/>
  <c r="S217" i="1"/>
  <c r="R191" i="1"/>
  <c r="P173" i="1"/>
  <c r="S159" i="1"/>
  <c r="S141" i="1"/>
  <c r="P132" i="1"/>
  <c r="P129" i="1"/>
  <c r="S119" i="1"/>
  <c r="P90" i="1"/>
  <c r="R43" i="1"/>
  <c r="S27" i="1"/>
  <c r="S404" i="1"/>
  <c r="P386" i="1"/>
  <c r="P348" i="1"/>
  <c r="S227" i="1"/>
  <c r="P227" i="1"/>
  <c r="S191" i="1"/>
  <c r="N470" i="1"/>
  <c r="R445" i="1"/>
  <c r="R422" i="1"/>
  <c r="S397" i="1"/>
  <c r="R364" i="1"/>
  <c r="R353" i="1"/>
  <c r="R321" i="1"/>
  <c r="S215" i="1"/>
  <c r="P195" i="1"/>
  <c r="R173" i="1"/>
  <c r="S155" i="1"/>
  <c r="S110" i="1"/>
  <c r="R91" i="1"/>
  <c r="P78" i="1"/>
  <c r="P447" i="1"/>
  <c r="S344" i="1"/>
  <c r="P325" i="1"/>
  <c r="P305" i="1"/>
  <c r="R300" i="1"/>
  <c r="P300" i="1"/>
  <c r="P297" i="1"/>
  <c r="S277" i="1"/>
  <c r="P274" i="1"/>
  <c r="S267" i="1"/>
  <c r="P251" i="1"/>
  <c r="R235" i="1"/>
  <c r="N223" i="1"/>
  <c r="R193" i="1"/>
  <c r="P193" i="1"/>
  <c r="P183" i="1"/>
  <c r="N173" i="1"/>
  <c r="R163" i="1"/>
  <c r="R155" i="1"/>
  <c r="S147" i="1"/>
  <c r="P147" i="1"/>
  <c r="R130" i="1"/>
  <c r="P124" i="1"/>
  <c r="S120" i="1"/>
  <c r="S112" i="1"/>
  <c r="P106" i="1"/>
  <c r="S88" i="1"/>
  <c r="P74" i="1"/>
  <c r="S45" i="1"/>
  <c r="P45" i="1"/>
  <c r="S39" i="1"/>
  <c r="P39" i="1"/>
  <c r="S24" i="1"/>
  <c r="R20" i="1"/>
  <c r="P439" i="1"/>
  <c r="N494" i="1"/>
  <c r="S482" i="1"/>
  <c r="P478" i="1"/>
  <c r="S457" i="1"/>
  <c r="S428" i="1"/>
  <c r="P405" i="1"/>
  <c r="S400" i="1"/>
  <c r="S360" i="1"/>
  <c r="P360" i="1"/>
  <c r="S357" i="1"/>
  <c r="P357" i="1"/>
  <c r="P353" i="1"/>
  <c r="N344" i="1"/>
  <c r="P338" i="1"/>
  <c r="R335" i="1"/>
  <c r="P330" i="1"/>
  <c r="S320" i="1"/>
  <c r="P320" i="1"/>
  <c r="N300" i="1"/>
  <c r="S288" i="1"/>
  <c r="R265" i="1"/>
  <c r="R203" i="1"/>
  <c r="S186" i="1"/>
  <c r="R171" i="1"/>
  <c r="R147" i="1"/>
  <c r="P136" i="1"/>
  <c r="R88" i="1"/>
  <c r="S49" i="1"/>
  <c r="P47" i="1"/>
  <c r="R45" i="1"/>
  <c r="R39" i="1"/>
  <c r="R31" i="1"/>
  <c r="P499" i="1"/>
  <c r="S494" i="1"/>
  <c r="R472" i="1"/>
  <c r="R464" i="1"/>
  <c r="R454" i="1"/>
  <c r="R430" i="1"/>
  <c r="N428" i="1"/>
  <c r="S405" i="1"/>
  <c r="R360" i="1"/>
  <c r="R357" i="1"/>
  <c r="N353" i="1"/>
  <c r="S341" i="1"/>
  <c r="S324" i="1"/>
  <c r="N320" i="1"/>
  <c r="R302" i="1"/>
  <c r="N288" i="1"/>
  <c r="S47" i="1"/>
  <c r="P374" i="1"/>
  <c r="S374" i="1"/>
  <c r="R18" i="1"/>
  <c r="N18" i="1"/>
  <c r="N500" i="1"/>
  <c r="R450" i="1"/>
  <c r="P450" i="1"/>
  <c r="N442" i="1"/>
  <c r="R442" i="1"/>
  <c r="N396" i="1"/>
  <c r="R396" i="1"/>
  <c r="S396" i="1"/>
  <c r="S356" i="1"/>
  <c r="N356" i="1"/>
  <c r="R356" i="1"/>
  <c r="S332" i="1"/>
  <c r="N332" i="1"/>
  <c r="S263" i="1"/>
  <c r="N263" i="1"/>
  <c r="P263" i="1"/>
  <c r="N421" i="1"/>
  <c r="R421" i="1"/>
  <c r="N273" i="1"/>
  <c r="S273" i="1"/>
  <c r="S68" i="1"/>
  <c r="N68" i="1"/>
  <c r="P68" i="1"/>
  <c r="R68" i="1"/>
  <c r="R38" i="1"/>
  <c r="S38" i="1"/>
  <c r="R30" i="1"/>
  <c r="N30" i="1"/>
  <c r="S30" i="1"/>
  <c r="S498" i="1"/>
  <c r="N497" i="1"/>
  <c r="R497" i="1"/>
  <c r="S474" i="1"/>
  <c r="S468" i="1"/>
  <c r="S452" i="1"/>
  <c r="R416" i="1"/>
  <c r="N416" i="1"/>
  <c r="S416" i="1"/>
  <c r="P402" i="1"/>
  <c r="N402" i="1"/>
  <c r="N131" i="1"/>
  <c r="S131" i="1"/>
  <c r="N116" i="1"/>
  <c r="S116" i="1"/>
  <c r="N108" i="1"/>
  <c r="P108" i="1"/>
  <c r="S108" i="1"/>
  <c r="N107" i="1"/>
  <c r="R107" i="1"/>
  <c r="S107" i="1"/>
  <c r="S488" i="1"/>
  <c r="R488" i="1"/>
  <c r="N410" i="1"/>
  <c r="S410" i="1"/>
  <c r="N284" i="1"/>
  <c r="R284" i="1"/>
  <c r="N485" i="1"/>
  <c r="R485" i="1"/>
  <c r="N481" i="1"/>
  <c r="R481" i="1"/>
  <c r="S454" i="1"/>
  <c r="P454" i="1"/>
  <c r="N367" i="1"/>
  <c r="R367" i="1"/>
  <c r="S343" i="1"/>
  <c r="N343" i="1"/>
  <c r="R343" i="1"/>
  <c r="S308" i="1"/>
  <c r="R308" i="1"/>
  <c r="N213" i="1"/>
  <c r="R213" i="1"/>
  <c r="S213" i="1"/>
  <c r="P466" i="1"/>
  <c r="P442" i="1"/>
  <c r="P438" i="1"/>
  <c r="P396" i="1"/>
  <c r="P391" i="1"/>
  <c r="P387" i="1"/>
  <c r="P370" i="1"/>
  <c r="P358" i="1"/>
  <c r="P356" i="1"/>
  <c r="P343" i="1"/>
  <c r="P332" i="1"/>
  <c r="P308" i="1"/>
  <c r="P301" i="1"/>
  <c r="S269" i="1"/>
  <c r="S251" i="1"/>
  <c r="N251" i="1"/>
  <c r="N221" i="1"/>
  <c r="R221" i="1"/>
  <c r="S221" i="1"/>
  <c r="N22" i="1"/>
  <c r="R22" i="1"/>
  <c r="S161" i="1"/>
  <c r="N161" i="1"/>
  <c r="P161" i="1"/>
  <c r="N46" i="1"/>
  <c r="S46" i="1"/>
  <c r="P40" i="1"/>
  <c r="N40" i="1"/>
  <c r="P494" i="1"/>
  <c r="P474" i="1"/>
  <c r="S465" i="1"/>
  <c r="R461" i="1"/>
  <c r="P455" i="1"/>
  <c r="S449" i="1"/>
  <c r="N438" i="1"/>
  <c r="R434" i="1"/>
  <c r="R425" i="1"/>
  <c r="R413" i="1"/>
  <c r="R405" i="1"/>
  <c r="P382" i="1"/>
  <c r="S381" i="1"/>
  <c r="P371" i="1"/>
  <c r="P365" i="1"/>
  <c r="P344" i="1"/>
  <c r="BL342" i="1" s="1"/>
  <c r="S335" i="1"/>
  <c r="P335" i="1"/>
  <c r="R329" i="1"/>
  <c r="N324" i="1"/>
  <c r="R316" i="1"/>
  <c r="R294" i="1"/>
  <c r="P294" i="1"/>
  <c r="R280" i="1"/>
  <c r="N277" i="1"/>
  <c r="P269" i="1"/>
  <c r="P243" i="1"/>
  <c r="N243" i="1"/>
  <c r="R243" i="1"/>
  <c r="N225" i="1"/>
  <c r="S225" i="1"/>
  <c r="S169" i="1"/>
  <c r="N169" i="1"/>
  <c r="P169" i="1"/>
  <c r="N134" i="1"/>
  <c r="R134" i="1"/>
  <c r="N72" i="1"/>
  <c r="R72" i="1"/>
  <c r="S72" i="1"/>
  <c r="P255" i="1"/>
  <c r="P249" i="1"/>
  <c r="P233" i="1"/>
  <c r="S226" i="1"/>
  <c r="P225" i="1"/>
  <c r="P221" i="1"/>
  <c r="R217" i="1"/>
  <c r="P213" i="1"/>
  <c r="N201" i="1"/>
  <c r="S194" i="1"/>
  <c r="S190" i="1"/>
  <c r="P187" i="1"/>
  <c r="S183" i="1"/>
  <c r="T183" i="1" s="1"/>
  <c r="N171" i="1"/>
  <c r="N163" i="1"/>
  <c r="P133" i="1"/>
  <c r="S114" i="1"/>
  <c r="P107" i="1"/>
  <c r="P93" i="1"/>
  <c r="N76" i="1"/>
  <c r="P72" i="1"/>
  <c r="S71" i="1"/>
  <c r="P69" i="1"/>
  <c r="S67" i="1"/>
  <c r="R42" i="1"/>
  <c r="N27" i="1"/>
  <c r="P245" i="1"/>
  <c r="P215" i="1"/>
  <c r="P24" i="1"/>
  <c r="P128" i="1"/>
  <c r="P88" i="1"/>
  <c r="S433" i="1"/>
  <c r="N433" i="1"/>
  <c r="S497" i="1"/>
  <c r="P495" i="1"/>
  <c r="P491" i="1"/>
  <c r="P475" i="1"/>
  <c r="R433" i="1"/>
  <c r="P427" i="1"/>
  <c r="S427" i="1"/>
  <c r="R420" i="1"/>
  <c r="N420" i="1"/>
  <c r="S420" i="1"/>
  <c r="N408" i="1"/>
  <c r="R408" i="1"/>
  <c r="S393" i="1"/>
  <c r="N393" i="1"/>
  <c r="R337" i="1"/>
  <c r="N337" i="1"/>
  <c r="P337" i="1"/>
  <c r="S336" i="1"/>
  <c r="R336" i="1"/>
  <c r="N327" i="1"/>
  <c r="R327" i="1"/>
  <c r="S327" i="1"/>
  <c r="S259" i="1"/>
  <c r="N259" i="1"/>
  <c r="P259" i="1"/>
  <c r="R259" i="1"/>
  <c r="N446" i="1"/>
  <c r="R446" i="1"/>
  <c r="S406" i="1"/>
  <c r="R406" i="1"/>
  <c r="N379" i="1"/>
  <c r="R379" i="1"/>
  <c r="S333" i="1"/>
  <c r="N333" i="1"/>
  <c r="R237" i="1"/>
  <c r="S237" i="1"/>
  <c r="N139" i="1"/>
  <c r="P139" i="1"/>
  <c r="R139" i="1"/>
  <c r="S139" i="1"/>
  <c r="P487" i="1"/>
  <c r="R469" i="1"/>
  <c r="S446" i="1"/>
  <c r="N444" i="1"/>
  <c r="S444" i="1"/>
  <c r="N418" i="1"/>
  <c r="R418" i="1"/>
  <c r="S418" i="1"/>
  <c r="S398" i="1"/>
  <c r="N398" i="1"/>
  <c r="P398" i="1"/>
  <c r="S275" i="1"/>
  <c r="N275" i="1"/>
  <c r="R275" i="1"/>
  <c r="N339" i="1"/>
  <c r="R339" i="1"/>
  <c r="S339" i="1"/>
  <c r="S500" i="1"/>
  <c r="P497" i="1"/>
  <c r="R493" i="1"/>
  <c r="P490" i="1"/>
  <c r="P486" i="1"/>
  <c r="P485" i="1"/>
  <c r="P482" i="1"/>
  <c r="P479" i="1"/>
  <c r="S478" i="1"/>
  <c r="R477" i="1"/>
  <c r="P470" i="1"/>
  <c r="S470" i="1"/>
  <c r="S373" i="1"/>
  <c r="N373" i="1"/>
  <c r="R369" i="1"/>
  <c r="N369" i="1"/>
  <c r="N359" i="1"/>
  <c r="R359" i="1"/>
  <c r="S337" i="1"/>
  <c r="P471" i="1"/>
  <c r="R453" i="1"/>
  <c r="P446" i="1"/>
  <c r="P433" i="1"/>
  <c r="S425" i="1"/>
  <c r="P422" i="1"/>
  <c r="S421" i="1"/>
  <c r="P414" i="1"/>
  <c r="S413" i="1"/>
  <c r="N412" i="1"/>
  <c r="N400" i="1"/>
  <c r="P393" i="1"/>
  <c r="R391" i="1"/>
  <c r="R389" i="1"/>
  <c r="P379" i="1"/>
  <c r="P373" i="1"/>
  <c r="R371" i="1"/>
  <c r="P369" i="1"/>
  <c r="S364" i="1"/>
  <c r="P362" i="1"/>
  <c r="P359" i="1"/>
  <c r="P345" i="1"/>
  <c r="P333" i="1"/>
  <c r="R292" i="1"/>
  <c r="N292" i="1"/>
  <c r="N281" i="1"/>
  <c r="S281" i="1"/>
  <c r="S279" i="1"/>
  <c r="N279" i="1"/>
  <c r="S257" i="1"/>
  <c r="N257" i="1"/>
  <c r="P257" i="1"/>
  <c r="N222" i="1"/>
  <c r="S222" i="1"/>
  <c r="N214" i="1"/>
  <c r="S214" i="1"/>
  <c r="R145" i="1"/>
  <c r="S145" i="1"/>
  <c r="N315" i="1"/>
  <c r="R315" i="1"/>
  <c r="S315" i="1"/>
  <c r="N189" i="1"/>
  <c r="R189" i="1"/>
  <c r="S189" i="1"/>
  <c r="N51" i="1"/>
  <c r="P51" i="1"/>
  <c r="R51" i="1"/>
  <c r="S51" i="1"/>
  <c r="R465" i="1"/>
  <c r="S460" i="1"/>
  <c r="R457" i="1"/>
  <c r="P451" i="1"/>
  <c r="R449" i="1"/>
  <c r="R441" i="1"/>
  <c r="R438" i="1"/>
  <c r="P431" i="1"/>
  <c r="S430" i="1"/>
  <c r="P428" i="1"/>
  <c r="P425" i="1"/>
  <c r="P421" i="1"/>
  <c r="P416" i="1"/>
  <c r="P413" i="1"/>
  <c r="P410" i="1"/>
  <c r="S402" i="1"/>
  <c r="P394" i="1"/>
  <c r="P390" i="1"/>
  <c r="N381" i="1"/>
  <c r="P381" i="1"/>
  <c r="P367" i="1"/>
  <c r="P364" i="1"/>
  <c r="R341" i="1"/>
  <c r="N329" i="1"/>
  <c r="S261" i="1"/>
  <c r="N261" i="1"/>
  <c r="R261" i="1"/>
  <c r="S247" i="1"/>
  <c r="N247" i="1"/>
  <c r="P247" i="1"/>
  <c r="N89" i="1"/>
  <c r="S89" i="1"/>
  <c r="N80" i="1"/>
  <c r="R80" i="1"/>
  <c r="S80" i="1"/>
  <c r="P324" i="1"/>
  <c r="P292" i="1"/>
  <c r="P281" i="1"/>
  <c r="P279" i="1"/>
  <c r="P275" i="1"/>
  <c r="P261" i="1"/>
  <c r="P258" i="1"/>
  <c r="N235" i="1"/>
  <c r="R225" i="1"/>
  <c r="N215" i="1"/>
  <c r="R209" i="1"/>
  <c r="N209" i="1"/>
  <c r="S209" i="1"/>
  <c r="R183" i="1"/>
  <c r="N181" i="1"/>
  <c r="R181" i="1"/>
  <c r="S181" i="1"/>
  <c r="P157" i="1"/>
  <c r="N157" i="1"/>
  <c r="N149" i="1"/>
  <c r="P149" i="1"/>
  <c r="N143" i="1"/>
  <c r="P143" i="1"/>
  <c r="R143" i="1"/>
  <c r="N126" i="1"/>
  <c r="R126" i="1"/>
  <c r="N125" i="1"/>
  <c r="R125" i="1"/>
  <c r="N105" i="1"/>
  <c r="S105" i="1"/>
  <c r="P80" i="1"/>
  <c r="N50" i="1"/>
  <c r="S50" i="1"/>
  <c r="N34" i="1"/>
  <c r="R34" i="1"/>
  <c r="S34" i="1"/>
  <c r="N19" i="1"/>
  <c r="R19" i="1"/>
  <c r="S16" i="1"/>
  <c r="N16" i="1"/>
  <c r="P16" i="1"/>
  <c r="P341" i="1"/>
  <c r="P322" i="1"/>
  <c r="P314" i="1"/>
  <c r="P302" i="1"/>
  <c r="P288" i="1"/>
  <c r="P278" i="1"/>
  <c r="P277" i="1"/>
  <c r="P266" i="1"/>
  <c r="N265" i="1"/>
  <c r="P265" i="1"/>
  <c r="P262" i="1"/>
  <c r="R233" i="1"/>
  <c r="N219" i="1"/>
  <c r="S219" i="1"/>
  <c r="S195" i="1"/>
  <c r="N195" i="1"/>
  <c r="N151" i="1"/>
  <c r="P151" i="1"/>
  <c r="S149" i="1"/>
  <c r="N122" i="1"/>
  <c r="R122" i="1"/>
  <c r="N101" i="1"/>
  <c r="S101" i="1"/>
  <c r="S91" i="1"/>
  <c r="P91" i="1"/>
  <c r="N82" i="1"/>
  <c r="R82" i="1"/>
  <c r="S82" i="1"/>
  <c r="N74" i="1"/>
  <c r="R74" i="1"/>
  <c r="N218" i="1"/>
  <c r="S218" i="1"/>
  <c r="P211" i="1"/>
  <c r="R211" i="1"/>
  <c r="S187" i="1"/>
  <c r="N187" i="1"/>
  <c r="S175" i="1"/>
  <c r="N175" i="1"/>
  <c r="N118" i="1"/>
  <c r="S118" i="1"/>
  <c r="N70" i="1"/>
  <c r="R70" i="1"/>
  <c r="S70" i="1"/>
  <c r="S19" i="1"/>
  <c r="R16" i="1"/>
  <c r="P70" i="1"/>
  <c r="N49" i="1"/>
  <c r="R47" i="1"/>
  <c r="P44" i="1"/>
  <c r="N42" i="1"/>
  <c r="N38" i="1"/>
  <c r="P34" i="1"/>
  <c r="P20" i="1"/>
  <c r="P19" i="1"/>
  <c r="P219" i="1"/>
  <c r="P203" i="1"/>
  <c r="P192" i="1"/>
  <c r="P189" i="1"/>
  <c r="P184" i="1"/>
  <c r="P181" i="1"/>
  <c r="P159" i="1"/>
  <c r="P125" i="1"/>
  <c r="P105" i="1"/>
  <c r="P101" i="1"/>
  <c r="P89" i="1"/>
  <c r="P82" i="1"/>
  <c r="P155" i="1"/>
  <c r="P131" i="1"/>
  <c r="P116" i="1"/>
  <c r="S115" i="1"/>
  <c r="P112" i="1"/>
  <c r="BL110" i="1" s="1"/>
  <c r="S111" i="1"/>
  <c r="R99" i="1"/>
  <c r="S97" i="1"/>
  <c r="R40" i="1"/>
  <c r="R35" i="1"/>
  <c r="P30" i="1"/>
  <c r="P27" i="1"/>
  <c r="R24" i="1"/>
  <c r="S22" i="1"/>
  <c r="P22" i="1"/>
  <c r="S18" i="1"/>
  <c r="O434" i="1"/>
  <c r="BR433" i="1" s="1"/>
  <c r="BS433" i="1" s="1"/>
  <c r="O426" i="1"/>
  <c r="BR425" i="1" s="1"/>
  <c r="BS425" i="1" s="1"/>
  <c r="N347" i="1"/>
  <c r="R347" i="1"/>
  <c r="N489" i="1"/>
  <c r="S466" i="1"/>
  <c r="N466" i="1"/>
  <c r="N441" i="1"/>
  <c r="P441" i="1"/>
  <c r="N437" i="1"/>
  <c r="P437" i="1"/>
  <c r="R436" i="1"/>
  <c r="P436" i="1"/>
  <c r="R410" i="1"/>
  <c r="R409" i="1"/>
  <c r="P406" i="1"/>
  <c r="O385" i="1"/>
  <c r="BR384" i="1" s="1"/>
  <c r="BS384" i="1" s="1"/>
  <c r="P378" i="1"/>
  <c r="P375" i="1"/>
  <c r="P366" i="1"/>
  <c r="N363" i="1"/>
  <c r="R363" i="1"/>
  <c r="O357" i="1"/>
  <c r="BR356" i="1" s="1"/>
  <c r="BS356" i="1" s="1"/>
  <c r="P354" i="1"/>
  <c r="S354" i="1"/>
  <c r="R345" i="1"/>
  <c r="N345" i="1"/>
  <c r="S345" i="1"/>
  <c r="S319" i="1"/>
  <c r="N319" i="1"/>
  <c r="R317" i="1"/>
  <c r="N317" i="1"/>
  <c r="S317" i="1"/>
  <c r="N312" i="1"/>
  <c r="S312" i="1"/>
  <c r="P309" i="1"/>
  <c r="N253" i="1"/>
  <c r="P253" i="1"/>
  <c r="R253" i="1"/>
  <c r="S253" i="1"/>
  <c r="P231" i="1"/>
  <c r="S231" i="1"/>
  <c r="N231" i="1"/>
  <c r="R231" i="1"/>
  <c r="O227" i="1"/>
  <c r="BR226" i="1" s="1"/>
  <c r="BS226" i="1" s="1"/>
  <c r="S486" i="1"/>
  <c r="S436" i="1"/>
  <c r="S409" i="1"/>
  <c r="N401" i="1"/>
  <c r="S401" i="1"/>
  <c r="N375" i="1"/>
  <c r="R375" i="1"/>
  <c r="O341" i="1"/>
  <c r="BR340" i="1" s="1"/>
  <c r="BS340" i="1" s="1"/>
  <c r="O321" i="1"/>
  <c r="BR320" i="1" s="1"/>
  <c r="BS320" i="1" s="1"/>
  <c r="N142" i="1"/>
  <c r="S142" i="1"/>
  <c r="R492" i="1"/>
  <c r="R476" i="1"/>
  <c r="P473" i="1"/>
  <c r="P493" i="1"/>
  <c r="S489" i="1"/>
  <c r="R480" i="1"/>
  <c r="N477" i="1"/>
  <c r="P477" i="1"/>
  <c r="S473" i="1"/>
  <c r="N469" i="1"/>
  <c r="P469" i="1"/>
  <c r="R468" i="1"/>
  <c r="P468" i="1"/>
  <c r="P465" i="1"/>
  <c r="N461" i="1"/>
  <c r="P461" i="1"/>
  <c r="R460" i="1"/>
  <c r="P460" i="1"/>
  <c r="S458" i="1"/>
  <c r="N458" i="1"/>
  <c r="N453" i="1"/>
  <c r="P453" i="1"/>
  <c r="R452" i="1"/>
  <c r="P452" i="1"/>
  <c r="S451" i="1"/>
  <c r="S450" i="1"/>
  <c r="N450" i="1"/>
  <c r="N445" i="1"/>
  <c r="P445" i="1"/>
  <c r="R444" i="1"/>
  <c r="P444" i="1"/>
  <c r="S437" i="1"/>
  <c r="R432" i="1"/>
  <c r="P430" i="1"/>
  <c r="P418" i="1"/>
  <c r="N417" i="1"/>
  <c r="P417" i="1"/>
  <c r="N406" i="1"/>
  <c r="P403" i="1"/>
  <c r="P389" i="1"/>
  <c r="P385" i="1"/>
  <c r="P363" i="1"/>
  <c r="N361" i="1"/>
  <c r="S361" i="1"/>
  <c r="P361" i="1"/>
  <c r="R352" i="1"/>
  <c r="S352" i="1"/>
  <c r="S351" i="1"/>
  <c r="R349" i="1"/>
  <c r="N349" i="1"/>
  <c r="S349" i="1"/>
  <c r="S347" i="1"/>
  <c r="R340" i="1"/>
  <c r="P340" i="1"/>
  <c r="R328" i="1"/>
  <c r="S328" i="1"/>
  <c r="N328" i="1"/>
  <c r="N323" i="1"/>
  <c r="R323" i="1"/>
  <c r="S323" i="1"/>
  <c r="N311" i="1"/>
  <c r="R311" i="1"/>
  <c r="N285" i="1"/>
  <c r="S285" i="1"/>
  <c r="S241" i="1"/>
  <c r="N241" i="1"/>
  <c r="R241" i="1"/>
  <c r="O233" i="1"/>
  <c r="BR232" i="1" s="1"/>
  <c r="BS232" i="1" s="1"/>
  <c r="S313" i="1"/>
  <c r="N313" i="1"/>
  <c r="P313" i="1"/>
  <c r="P489" i="1"/>
  <c r="N473" i="1"/>
  <c r="R498" i="1"/>
  <c r="S496" i="1"/>
  <c r="N493" i="1"/>
  <c r="P500" i="1"/>
  <c r="P498" i="1"/>
  <c r="R496" i="1"/>
  <c r="R484" i="1"/>
  <c r="P481" i="1"/>
  <c r="P467" i="1"/>
  <c r="P457" i="1"/>
  <c r="P449" i="1"/>
  <c r="R440" i="1"/>
  <c r="S434" i="1"/>
  <c r="S426" i="1"/>
  <c r="P420" i="1"/>
  <c r="S412" i="1"/>
  <c r="S408" i="1"/>
  <c r="P408" i="1"/>
  <c r="P404" i="1"/>
  <c r="R402" i="1"/>
  <c r="R395" i="1"/>
  <c r="N389" i="1"/>
  <c r="N387" i="1"/>
  <c r="R387" i="1"/>
  <c r="R383" i="1"/>
  <c r="R377" i="1"/>
  <c r="S377" i="1"/>
  <c r="S365" i="1"/>
  <c r="N365" i="1"/>
  <c r="S363" i="1"/>
  <c r="R361" i="1"/>
  <c r="N355" i="1"/>
  <c r="R355" i="1"/>
  <c r="S355" i="1"/>
  <c r="P352" i="1"/>
  <c r="R351" i="1"/>
  <c r="P346" i="1"/>
  <c r="N340" i="1"/>
  <c r="R319" i="1"/>
  <c r="P317" i="1"/>
  <c r="N298" i="1"/>
  <c r="R298" i="1"/>
  <c r="N296" i="1"/>
  <c r="S296" i="1"/>
  <c r="P296" i="1"/>
  <c r="P285" i="1"/>
  <c r="P241" i="1"/>
  <c r="P328" i="1"/>
  <c r="P319" i="1"/>
  <c r="P311" i="1"/>
  <c r="S271" i="1"/>
  <c r="N271" i="1"/>
  <c r="P248" i="1"/>
  <c r="S239" i="1"/>
  <c r="N239" i="1"/>
  <c r="S179" i="1"/>
  <c r="N179" i="1"/>
  <c r="P179" i="1"/>
  <c r="R179" i="1"/>
  <c r="S174" i="1"/>
  <c r="N174" i="1"/>
  <c r="R174" i="1"/>
  <c r="N137" i="1"/>
  <c r="R137" i="1"/>
  <c r="P84" i="1"/>
  <c r="S84" i="1"/>
  <c r="N84" i="1"/>
  <c r="R84" i="1"/>
  <c r="S59" i="1"/>
  <c r="N59" i="1"/>
  <c r="P59" i="1"/>
  <c r="R59" i="1"/>
  <c r="P412" i="1"/>
  <c r="P409" i="1"/>
  <c r="P400" i="1"/>
  <c r="P399" i="1"/>
  <c r="P395" i="1"/>
  <c r="P383" i="1"/>
  <c r="P351" i="1"/>
  <c r="N336" i="1"/>
  <c r="P336" i="1"/>
  <c r="S331" i="1"/>
  <c r="S330" i="1"/>
  <c r="P327" i="1"/>
  <c r="S325" i="1"/>
  <c r="N325" i="1"/>
  <c r="P321" i="1"/>
  <c r="P316" i="1"/>
  <c r="N308" i="1"/>
  <c r="P306" i="1"/>
  <c r="P293" i="1"/>
  <c r="S292" i="1"/>
  <c r="S289" i="1"/>
  <c r="N278" i="1"/>
  <c r="S278" i="1"/>
  <c r="R273" i="1"/>
  <c r="R271" i="1"/>
  <c r="S249" i="1"/>
  <c r="N249" i="1"/>
  <c r="P244" i="1"/>
  <c r="R239" i="1"/>
  <c r="R229" i="1"/>
  <c r="N229" i="1"/>
  <c r="S229" i="1"/>
  <c r="S207" i="1"/>
  <c r="N207" i="1"/>
  <c r="P207" i="1"/>
  <c r="R207" i="1"/>
  <c r="N198" i="1"/>
  <c r="S198" i="1"/>
  <c r="N178" i="1"/>
  <c r="S178" i="1"/>
  <c r="R331" i="1"/>
  <c r="S321" i="1"/>
  <c r="R306" i="1"/>
  <c r="P289" i="1"/>
  <c r="P271" i="1"/>
  <c r="S270" i="1"/>
  <c r="P270" i="1"/>
  <c r="N267" i="1"/>
  <c r="P267" i="1"/>
  <c r="S255" i="1"/>
  <c r="N255" i="1"/>
  <c r="S245" i="1"/>
  <c r="N245" i="1"/>
  <c r="P239" i="1"/>
  <c r="P237" i="1"/>
  <c r="N237" i="1"/>
  <c r="N206" i="1"/>
  <c r="S206" i="1"/>
  <c r="P298" i="1"/>
  <c r="P284" i="1"/>
  <c r="P280" i="1"/>
  <c r="P273" i="1"/>
  <c r="P252" i="1"/>
  <c r="N230" i="1"/>
  <c r="S230" i="1"/>
  <c r="N197" i="1"/>
  <c r="R197" i="1"/>
  <c r="O191" i="1"/>
  <c r="BR190" i="1" s="1"/>
  <c r="BS190" i="1" s="1"/>
  <c r="O183" i="1"/>
  <c r="BR182" i="1" s="1"/>
  <c r="BS182" i="1" s="1"/>
  <c r="N146" i="1"/>
  <c r="S146" i="1"/>
  <c r="N205" i="1"/>
  <c r="R205" i="1"/>
  <c r="S199" i="1"/>
  <c r="N199" i="1"/>
  <c r="P199" i="1"/>
  <c r="N177" i="1"/>
  <c r="R177" i="1"/>
  <c r="P153" i="1"/>
  <c r="S153" i="1"/>
  <c r="N153" i="1"/>
  <c r="R153" i="1"/>
  <c r="O147" i="1"/>
  <c r="BR146" i="1" s="1"/>
  <c r="BS146" i="1" s="1"/>
  <c r="R127" i="1"/>
  <c r="S127" i="1"/>
  <c r="N127" i="1"/>
  <c r="P127" i="1"/>
  <c r="P240" i="1"/>
  <c r="P236" i="1"/>
  <c r="P232" i="1"/>
  <c r="S211" i="1"/>
  <c r="P205" i="1"/>
  <c r="S203" i="1"/>
  <c r="P197" i="1"/>
  <c r="P177" i="1"/>
  <c r="P174" i="1"/>
  <c r="N145" i="1"/>
  <c r="N141" i="1"/>
  <c r="O123" i="1"/>
  <c r="BR122" i="1" s="1"/>
  <c r="BS122" i="1" s="1"/>
  <c r="S32" i="1"/>
  <c r="N32" i="1"/>
  <c r="P32" i="1"/>
  <c r="R32" i="1"/>
  <c r="O24" i="1"/>
  <c r="BR23" i="1" s="1"/>
  <c r="BS23" i="1" s="1"/>
  <c r="R135" i="1"/>
  <c r="S135" i="1"/>
  <c r="N135" i="1"/>
  <c r="N100" i="1"/>
  <c r="S100" i="1"/>
  <c r="P100" i="1"/>
  <c r="N26" i="1"/>
  <c r="R26" i="1"/>
  <c r="S26" i="1"/>
  <c r="P229" i="1"/>
  <c r="S210" i="1"/>
  <c r="P209" i="1"/>
  <c r="S202" i="1"/>
  <c r="P201" i="1"/>
  <c r="P175" i="1"/>
  <c r="R159" i="1"/>
  <c r="R157" i="1"/>
  <c r="S138" i="1"/>
  <c r="P135" i="1"/>
  <c r="S103" i="1"/>
  <c r="N103" i="1"/>
  <c r="S95" i="1"/>
  <c r="N95" i="1"/>
  <c r="S28" i="1"/>
  <c r="N28" i="1"/>
  <c r="P28" i="1"/>
  <c r="R28" i="1"/>
  <c r="P142" i="1"/>
  <c r="P141" i="1"/>
  <c r="P137" i="1"/>
  <c r="R131" i="1"/>
  <c r="R129" i="1"/>
  <c r="R123" i="1"/>
  <c r="R119" i="1"/>
  <c r="R115" i="1"/>
  <c r="R111" i="1"/>
  <c r="S104" i="1"/>
  <c r="P103" i="1"/>
  <c r="S99" i="1"/>
  <c r="P95" i="1"/>
  <c r="S65" i="1"/>
  <c r="N65" i="1"/>
  <c r="P65" i="1"/>
  <c r="S57" i="1"/>
  <c r="N57" i="1"/>
  <c r="P57" i="1"/>
  <c r="O36" i="1"/>
  <c r="BR35" i="1" s="1"/>
  <c r="BS35" i="1" s="1"/>
  <c r="P86" i="1"/>
  <c r="S86" i="1"/>
  <c r="S63" i="1"/>
  <c r="N63" i="1"/>
  <c r="P63" i="1"/>
  <c r="S55" i="1"/>
  <c r="N55" i="1"/>
  <c r="P55" i="1"/>
  <c r="P146" i="1"/>
  <c r="P145" i="1"/>
  <c r="P138" i="1"/>
  <c r="R133" i="1"/>
  <c r="P119" i="1"/>
  <c r="P115" i="1"/>
  <c r="P111" i="1"/>
  <c r="P104" i="1"/>
  <c r="P99" i="1"/>
  <c r="P98" i="1"/>
  <c r="N96" i="1"/>
  <c r="P96" i="1"/>
  <c r="S93" i="1"/>
  <c r="R86" i="1"/>
  <c r="S61" i="1"/>
  <c r="N61" i="1"/>
  <c r="P61" i="1"/>
  <c r="S53" i="1"/>
  <c r="N53" i="1"/>
  <c r="P53" i="1"/>
  <c r="S23" i="1"/>
  <c r="N23" i="1"/>
  <c r="S40" i="1"/>
  <c r="S35" i="1"/>
  <c r="S31" i="1"/>
  <c r="P26" i="1"/>
  <c r="P23" i="1"/>
  <c r="S20" i="1"/>
  <c r="P50" i="1"/>
  <c r="P49" i="1"/>
  <c r="P48" i="1"/>
  <c r="P42" i="1"/>
  <c r="P38" i="1"/>
  <c r="P35" i="1"/>
  <c r="P31" i="1"/>
  <c r="P18" i="1"/>
  <c r="O496" i="1"/>
  <c r="BR495" i="1" s="1"/>
  <c r="BS495" i="1" s="1"/>
  <c r="R448" i="1"/>
  <c r="N443" i="1"/>
  <c r="R443" i="1"/>
  <c r="N435" i="1"/>
  <c r="R435" i="1"/>
  <c r="O302" i="1"/>
  <c r="BR301" i="1" s="1"/>
  <c r="BS301" i="1" s="1"/>
  <c r="P443" i="1"/>
  <c r="P440" i="1"/>
  <c r="P435" i="1"/>
  <c r="P432" i="1"/>
  <c r="O429" i="1"/>
  <c r="BR428" i="1" s="1"/>
  <c r="BS428" i="1" s="1"/>
  <c r="P424" i="1"/>
  <c r="P423" i="1"/>
  <c r="N423" i="1"/>
  <c r="R423" i="1"/>
  <c r="P419" i="1"/>
  <c r="N419" i="1"/>
  <c r="R419" i="1"/>
  <c r="P415" i="1"/>
  <c r="N415" i="1"/>
  <c r="R415" i="1"/>
  <c r="P411" i="1"/>
  <c r="N411" i="1"/>
  <c r="R411" i="1"/>
  <c r="P407" i="1"/>
  <c r="N407" i="1"/>
  <c r="R407" i="1"/>
  <c r="N399" i="1"/>
  <c r="R399" i="1"/>
  <c r="O397" i="1"/>
  <c r="BR396" i="1" s="1"/>
  <c r="BS396" i="1" s="1"/>
  <c r="O395" i="1"/>
  <c r="BR394" i="1" s="1"/>
  <c r="BS394" i="1" s="1"/>
  <c r="R392" i="1"/>
  <c r="N392" i="1"/>
  <c r="S392" i="1"/>
  <c r="R384" i="1"/>
  <c r="N384" i="1"/>
  <c r="S384" i="1"/>
  <c r="R376" i="1"/>
  <c r="N376" i="1"/>
  <c r="S376" i="1"/>
  <c r="O371" i="1"/>
  <c r="BR370" i="1" s="1"/>
  <c r="BS370" i="1" s="1"/>
  <c r="R368" i="1"/>
  <c r="N368" i="1"/>
  <c r="S368" i="1"/>
  <c r="O331" i="1"/>
  <c r="R307" i="1"/>
  <c r="N307" i="1"/>
  <c r="S307" i="1"/>
  <c r="R299" i="1"/>
  <c r="N299" i="1"/>
  <c r="S299" i="1"/>
  <c r="R264" i="1"/>
  <c r="N264" i="1"/>
  <c r="S264" i="1"/>
  <c r="S467" i="1"/>
  <c r="N459" i="1"/>
  <c r="R459" i="1"/>
  <c r="S443" i="1"/>
  <c r="S435" i="1"/>
  <c r="R424" i="1"/>
  <c r="O226" i="1"/>
  <c r="BR225" i="1" s="1"/>
  <c r="BS225" i="1" s="1"/>
  <c r="P472" i="1"/>
  <c r="P464" i="1"/>
  <c r="P459" i="1"/>
  <c r="P456" i="1"/>
  <c r="P448" i="1"/>
  <c r="P496" i="1"/>
  <c r="N492" i="1"/>
  <c r="P492" i="1"/>
  <c r="N488" i="1"/>
  <c r="P488" i="1"/>
  <c r="N484" i="1"/>
  <c r="P484" i="1"/>
  <c r="N480" i="1"/>
  <c r="P480" i="1"/>
  <c r="N476" i="1"/>
  <c r="P476" i="1"/>
  <c r="N472" i="1"/>
  <c r="N471" i="1"/>
  <c r="R471" i="1"/>
  <c r="N464" i="1"/>
  <c r="N463" i="1"/>
  <c r="R463" i="1"/>
  <c r="N456" i="1"/>
  <c r="N455" i="1"/>
  <c r="R455" i="1"/>
  <c r="N448" i="1"/>
  <c r="N447" i="1"/>
  <c r="R447" i="1"/>
  <c r="N440" i="1"/>
  <c r="N439" i="1"/>
  <c r="R439" i="1"/>
  <c r="N432" i="1"/>
  <c r="N431" i="1"/>
  <c r="R431" i="1"/>
  <c r="N424" i="1"/>
  <c r="O364" i="1"/>
  <c r="BR363" i="1" s="1"/>
  <c r="BS363" i="1" s="1"/>
  <c r="O348" i="1"/>
  <c r="BR347" i="1" s="1"/>
  <c r="BS347" i="1" s="1"/>
  <c r="O316" i="1"/>
  <c r="BR315" i="1" s="1"/>
  <c r="BS315" i="1" s="1"/>
  <c r="R295" i="1"/>
  <c r="N295" i="1"/>
  <c r="S295" i="1"/>
  <c r="N499" i="1"/>
  <c r="R499" i="1"/>
  <c r="N467" i="1"/>
  <c r="R467" i="1"/>
  <c r="R456" i="1"/>
  <c r="N451" i="1"/>
  <c r="R451" i="1"/>
  <c r="N427" i="1"/>
  <c r="R427" i="1"/>
  <c r="N495" i="1"/>
  <c r="R495" i="1"/>
  <c r="N491" i="1"/>
  <c r="R491" i="1"/>
  <c r="N487" i="1"/>
  <c r="R487" i="1"/>
  <c r="N483" i="1"/>
  <c r="R483" i="1"/>
  <c r="N479" i="1"/>
  <c r="R479" i="1"/>
  <c r="N475" i="1"/>
  <c r="R475" i="1"/>
  <c r="O468" i="1"/>
  <c r="BR467" i="1" s="1"/>
  <c r="BS467" i="1" s="1"/>
  <c r="O465" i="1"/>
  <c r="BR464" i="1" s="1"/>
  <c r="BS464" i="1" s="1"/>
  <c r="O460" i="1"/>
  <c r="BR459" i="1" s="1"/>
  <c r="BS459" i="1" s="1"/>
  <c r="O457" i="1"/>
  <c r="BR456" i="1" s="1"/>
  <c r="BS456" i="1" s="1"/>
  <c r="O452" i="1"/>
  <c r="BR451" i="1" s="1"/>
  <c r="BS451" i="1" s="1"/>
  <c r="O449" i="1"/>
  <c r="BR448" i="1" s="1"/>
  <c r="BS448" i="1" s="1"/>
  <c r="O436" i="1"/>
  <c r="BR435" i="1" s="1"/>
  <c r="BS435" i="1" s="1"/>
  <c r="O425" i="1"/>
  <c r="BR424" i="1" s="1"/>
  <c r="BS424" i="1" s="1"/>
  <c r="N403" i="1"/>
  <c r="R403" i="1"/>
  <c r="O391" i="1"/>
  <c r="R388" i="1"/>
  <c r="N388" i="1"/>
  <c r="S388" i="1"/>
  <c r="O383" i="1"/>
  <c r="BR382" i="1" s="1"/>
  <c r="BS382" i="1" s="1"/>
  <c r="R380" i="1"/>
  <c r="N380" i="1"/>
  <c r="S380" i="1"/>
  <c r="R372" i="1"/>
  <c r="N372" i="1"/>
  <c r="S372" i="1"/>
  <c r="R272" i="1"/>
  <c r="N272" i="1"/>
  <c r="S272" i="1"/>
  <c r="P401" i="1"/>
  <c r="P397" i="1"/>
  <c r="P392" i="1"/>
  <c r="P388" i="1"/>
  <c r="P384" i="1"/>
  <c r="P380" i="1"/>
  <c r="P376" i="1"/>
  <c r="P372" i="1"/>
  <c r="P368" i="1"/>
  <c r="N358" i="1"/>
  <c r="R358" i="1"/>
  <c r="N350" i="1"/>
  <c r="R350" i="1"/>
  <c r="N342" i="1"/>
  <c r="R342" i="1"/>
  <c r="N334" i="1"/>
  <c r="R334" i="1"/>
  <c r="N326" i="1"/>
  <c r="R326" i="1"/>
  <c r="N318" i="1"/>
  <c r="R318" i="1"/>
  <c r="N310" i="1"/>
  <c r="R310" i="1"/>
  <c r="R287" i="1"/>
  <c r="S287" i="1"/>
  <c r="N287" i="1"/>
  <c r="N180" i="1"/>
  <c r="R180" i="1"/>
  <c r="S180" i="1"/>
  <c r="R490" i="1"/>
  <c r="R486" i="1"/>
  <c r="R482" i="1"/>
  <c r="R478" i="1"/>
  <c r="R474" i="1"/>
  <c r="O360" i="1"/>
  <c r="BR359" i="1" s="1"/>
  <c r="BS359" i="1" s="1"/>
  <c r="P355" i="1"/>
  <c r="O352" i="1"/>
  <c r="BR351" i="1" s="1"/>
  <c r="BS351" i="1" s="1"/>
  <c r="P350" i="1"/>
  <c r="P347" i="1"/>
  <c r="P342" i="1"/>
  <c r="P339" i="1"/>
  <c r="P334" i="1"/>
  <c r="P331" i="1"/>
  <c r="P326" i="1"/>
  <c r="P323" i="1"/>
  <c r="P318" i="1"/>
  <c r="P315" i="1"/>
  <c r="P310" i="1"/>
  <c r="O306" i="1"/>
  <c r="BR305" i="1" s="1"/>
  <c r="BS305" i="1" s="1"/>
  <c r="R303" i="1"/>
  <c r="N303" i="1"/>
  <c r="S303" i="1"/>
  <c r="R291" i="1"/>
  <c r="S291" i="1"/>
  <c r="N291" i="1"/>
  <c r="P282" i="1"/>
  <c r="N282" i="1"/>
  <c r="R282" i="1"/>
  <c r="S282" i="1"/>
  <c r="N212" i="1"/>
  <c r="R212" i="1"/>
  <c r="S212" i="1"/>
  <c r="O138" i="1"/>
  <c r="BR137" i="1" s="1"/>
  <c r="BS137" i="1" s="1"/>
  <c r="R401" i="1"/>
  <c r="R397" i="1"/>
  <c r="S395" i="1"/>
  <c r="N394" i="1"/>
  <c r="R394" i="1"/>
  <c r="S391" i="1"/>
  <c r="N390" i="1"/>
  <c r="R390" i="1"/>
  <c r="S387" i="1"/>
  <c r="N386" i="1"/>
  <c r="R386" i="1"/>
  <c r="S383" i="1"/>
  <c r="N382" i="1"/>
  <c r="R382" i="1"/>
  <c r="S379" i="1"/>
  <c r="N378" i="1"/>
  <c r="R378" i="1"/>
  <c r="S375" i="1"/>
  <c r="N374" i="1"/>
  <c r="R374" i="1"/>
  <c r="S371" i="1"/>
  <c r="N370" i="1"/>
  <c r="R370" i="1"/>
  <c r="S367" i="1"/>
  <c r="N366" i="1"/>
  <c r="R366" i="1"/>
  <c r="N362" i="1"/>
  <c r="R362" i="1"/>
  <c r="N354" i="1"/>
  <c r="R354" i="1"/>
  <c r="N346" i="1"/>
  <c r="R346" i="1"/>
  <c r="N338" i="1"/>
  <c r="R338" i="1"/>
  <c r="N330" i="1"/>
  <c r="R330" i="1"/>
  <c r="N322" i="1"/>
  <c r="R322" i="1"/>
  <c r="N314" i="1"/>
  <c r="R314" i="1"/>
  <c r="O194" i="1"/>
  <c r="BR193" i="1" s="1"/>
  <c r="BS193" i="1" s="1"/>
  <c r="N166" i="1"/>
  <c r="R166" i="1"/>
  <c r="S166" i="1"/>
  <c r="P312" i="1"/>
  <c r="P307" i="1"/>
  <c r="P303" i="1"/>
  <c r="P299" i="1"/>
  <c r="P295" i="1"/>
  <c r="P291" i="1"/>
  <c r="P287" i="1"/>
  <c r="N204" i="1"/>
  <c r="R204" i="1"/>
  <c r="O186" i="1"/>
  <c r="BR185" i="1" s="1"/>
  <c r="BS185" i="1" s="1"/>
  <c r="N290" i="1"/>
  <c r="R290" i="1"/>
  <c r="N286" i="1"/>
  <c r="R286" i="1"/>
  <c r="O283" i="1"/>
  <c r="R276" i="1"/>
  <c r="N276" i="1"/>
  <c r="S276" i="1"/>
  <c r="R268" i="1"/>
  <c r="N268" i="1"/>
  <c r="S268" i="1"/>
  <c r="R260" i="1"/>
  <c r="N260" i="1"/>
  <c r="S260" i="1"/>
  <c r="N228" i="1"/>
  <c r="R228" i="1"/>
  <c r="O210" i="1"/>
  <c r="BR209" i="1" s="1"/>
  <c r="BS209" i="1" s="1"/>
  <c r="N196" i="1"/>
  <c r="R196" i="1"/>
  <c r="O129" i="1"/>
  <c r="BR128" i="1" s="1"/>
  <c r="BS128" i="1" s="1"/>
  <c r="R312" i="1"/>
  <c r="N309" i="1"/>
  <c r="R309" i="1"/>
  <c r="S306" i="1"/>
  <c r="N305" i="1"/>
  <c r="R305" i="1"/>
  <c r="S302" i="1"/>
  <c r="N301" i="1"/>
  <c r="R301" i="1"/>
  <c r="N297" i="1"/>
  <c r="R297" i="1"/>
  <c r="N293" i="1"/>
  <c r="R293" i="1"/>
  <c r="P290" i="1"/>
  <c r="P286" i="1"/>
  <c r="S228" i="1"/>
  <c r="N220" i="1"/>
  <c r="R220" i="1"/>
  <c r="O202" i="1"/>
  <c r="BR201" i="1" s="1"/>
  <c r="BS201" i="1" s="1"/>
  <c r="S196" i="1"/>
  <c r="N188" i="1"/>
  <c r="R188" i="1"/>
  <c r="R278" i="1"/>
  <c r="P276" i="1"/>
  <c r="P272" i="1"/>
  <c r="P268" i="1"/>
  <c r="P264" i="1"/>
  <c r="P260" i="1"/>
  <c r="N256" i="1"/>
  <c r="R256" i="1"/>
  <c r="N252" i="1"/>
  <c r="R252" i="1"/>
  <c r="N248" i="1"/>
  <c r="R248" i="1"/>
  <c r="N244" i="1"/>
  <c r="R244" i="1"/>
  <c r="N240" i="1"/>
  <c r="R240" i="1"/>
  <c r="N236" i="1"/>
  <c r="R236" i="1"/>
  <c r="N232" i="1"/>
  <c r="R232" i="1"/>
  <c r="P228" i="1"/>
  <c r="P220" i="1"/>
  <c r="P212" i="1"/>
  <c r="P204" i="1"/>
  <c r="P196" i="1"/>
  <c r="P188" i="1"/>
  <c r="P180" i="1"/>
  <c r="N170" i="1"/>
  <c r="R170" i="1"/>
  <c r="S170" i="1"/>
  <c r="N154" i="1"/>
  <c r="R154" i="1"/>
  <c r="S154" i="1"/>
  <c r="N150" i="1"/>
  <c r="R150" i="1"/>
  <c r="S150" i="1"/>
  <c r="P140" i="1"/>
  <c r="N140" i="1"/>
  <c r="R140" i="1"/>
  <c r="O130" i="1"/>
  <c r="BR129" i="1" s="1"/>
  <c r="BS129" i="1" s="1"/>
  <c r="R289" i="1"/>
  <c r="R285" i="1"/>
  <c r="R281" i="1"/>
  <c r="P256" i="1"/>
  <c r="N224" i="1"/>
  <c r="R224" i="1"/>
  <c r="N216" i="1"/>
  <c r="R216" i="1"/>
  <c r="N208" i="1"/>
  <c r="R208" i="1"/>
  <c r="N200" i="1"/>
  <c r="R200" i="1"/>
  <c r="N192" i="1"/>
  <c r="R192" i="1"/>
  <c r="O190" i="1"/>
  <c r="BR189" i="1" s="1"/>
  <c r="BS189" i="1" s="1"/>
  <c r="N184" i="1"/>
  <c r="R184" i="1"/>
  <c r="O182" i="1"/>
  <c r="BR181" i="1" s="1"/>
  <c r="BS181" i="1" s="1"/>
  <c r="N158" i="1"/>
  <c r="R158" i="1"/>
  <c r="S158" i="1"/>
  <c r="S140" i="1"/>
  <c r="N274" i="1"/>
  <c r="R274" i="1"/>
  <c r="N270" i="1"/>
  <c r="R270" i="1"/>
  <c r="N266" i="1"/>
  <c r="R266" i="1"/>
  <c r="N262" i="1"/>
  <c r="R262" i="1"/>
  <c r="N258" i="1"/>
  <c r="R258" i="1"/>
  <c r="N254" i="1"/>
  <c r="R254" i="1"/>
  <c r="P254" i="1"/>
  <c r="N250" i="1"/>
  <c r="R250" i="1"/>
  <c r="P250" i="1"/>
  <c r="N246" i="1"/>
  <c r="R246" i="1"/>
  <c r="P246" i="1"/>
  <c r="N242" i="1"/>
  <c r="R242" i="1"/>
  <c r="P242" i="1"/>
  <c r="N238" i="1"/>
  <c r="R238" i="1"/>
  <c r="P238" i="1"/>
  <c r="N234" i="1"/>
  <c r="R234" i="1"/>
  <c r="P234" i="1"/>
  <c r="P224" i="1"/>
  <c r="O217" i="1"/>
  <c r="BR216" i="1" s="1"/>
  <c r="BS216" i="1" s="1"/>
  <c r="P216" i="1"/>
  <c r="P208" i="1"/>
  <c r="P200" i="1"/>
  <c r="O193" i="1"/>
  <c r="BR192" i="1" s="1"/>
  <c r="BS192" i="1" s="1"/>
  <c r="O185" i="1"/>
  <c r="BR184" i="1" s="1"/>
  <c r="BS184" i="1" s="1"/>
  <c r="N162" i="1"/>
  <c r="R162" i="1"/>
  <c r="S162" i="1"/>
  <c r="P148" i="1"/>
  <c r="N148" i="1"/>
  <c r="R148" i="1"/>
  <c r="O114" i="1"/>
  <c r="BR113" i="1" s="1"/>
  <c r="BS113" i="1" s="1"/>
  <c r="O110" i="1"/>
  <c r="BR109" i="1" s="1"/>
  <c r="BS109" i="1" s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0" i="1"/>
  <c r="P166" i="1"/>
  <c r="P162" i="1"/>
  <c r="P158" i="1"/>
  <c r="P154" i="1"/>
  <c r="P150" i="1"/>
  <c r="N54" i="1"/>
  <c r="R54" i="1"/>
  <c r="S54" i="1"/>
  <c r="N176" i="1"/>
  <c r="R176" i="1"/>
  <c r="P172" i="1"/>
  <c r="N172" i="1"/>
  <c r="R172" i="1"/>
  <c r="P168" i="1"/>
  <c r="N168" i="1"/>
  <c r="R168" i="1"/>
  <c r="P164" i="1"/>
  <c r="N164" i="1"/>
  <c r="R164" i="1"/>
  <c r="P160" i="1"/>
  <c r="N160" i="1"/>
  <c r="R160" i="1"/>
  <c r="P156" i="1"/>
  <c r="N156" i="1"/>
  <c r="R156" i="1"/>
  <c r="P152" i="1"/>
  <c r="N152" i="1"/>
  <c r="R152" i="1"/>
  <c r="P144" i="1"/>
  <c r="N144" i="1"/>
  <c r="R144" i="1"/>
  <c r="N121" i="1"/>
  <c r="R121" i="1"/>
  <c r="P121" i="1"/>
  <c r="N117" i="1"/>
  <c r="R117" i="1"/>
  <c r="P117" i="1"/>
  <c r="N113" i="1"/>
  <c r="R113" i="1"/>
  <c r="P113" i="1"/>
  <c r="N109" i="1"/>
  <c r="R109" i="1"/>
  <c r="P109" i="1"/>
  <c r="N94" i="1"/>
  <c r="R9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S94" i="1"/>
  <c r="N77" i="1"/>
  <c r="R77" i="1"/>
  <c r="S77" i="1"/>
  <c r="S137" i="1"/>
  <c r="N136" i="1"/>
  <c r="R136" i="1"/>
  <c r="S133" i="1"/>
  <c r="N132" i="1"/>
  <c r="R132" i="1"/>
  <c r="S129" i="1"/>
  <c r="N128" i="1"/>
  <c r="R128" i="1"/>
  <c r="S125" i="1"/>
  <c r="N124" i="1"/>
  <c r="R124" i="1"/>
  <c r="R118" i="1"/>
  <c r="R114" i="1"/>
  <c r="R110" i="1"/>
  <c r="N106" i="1"/>
  <c r="R106" i="1"/>
  <c r="P94" i="1"/>
  <c r="O92" i="1"/>
  <c r="BR91" i="1" s="1"/>
  <c r="BS91" i="1" s="1"/>
  <c r="O91" i="1"/>
  <c r="N90" i="1"/>
  <c r="R90" i="1"/>
  <c r="N73" i="1"/>
  <c r="R73" i="1"/>
  <c r="S73" i="1"/>
  <c r="O104" i="1"/>
  <c r="BR103" i="1" s="1"/>
  <c r="BS103" i="1" s="1"/>
  <c r="N102" i="1"/>
  <c r="R102" i="1"/>
  <c r="O88" i="1"/>
  <c r="BR87" i="1" s="1"/>
  <c r="BS87" i="1" s="1"/>
  <c r="N87" i="1"/>
  <c r="R87" i="1"/>
  <c r="S87" i="1"/>
  <c r="R146" i="1"/>
  <c r="R142" i="1"/>
  <c r="R138" i="1"/>
  <c r="S134" i="1"/>
  <c r="P134" i="1"/>
  <c r="S130" i="1"/>
  <c r="P130" i="1"/>
  <c r="S126" i="1"/>
  <c r="P126" i="1"/>
  <c r="S122" i="1"/>
  <c r="P122" i="1"/>
  <c r="O119" i="1"/>
  <c r="BR118" i="1" s="1"/>
  <c r="BS118" i="1" s="1"/>
  <c r="P118" i="1"/>
  <c r="O115" i="1"/>
  <c r="P114" i="1"/>
  <c r="O111" i="1"/>
  <c r="BR110" i="1" s="1"/>
  <c r="BS110" i="1" s="1"/>
  <c r="P110" i="1"/>
  <c r="P102" i="1"/>
  <c r="O99" i="1"/>
  <c r="BR98" i="1" s="1"/>
  <c r="BS98" i="1" s="1"/>
  <c r="N98" i="1"/>
  <c r="R98" i="1"/>
  <c r="P87" i="1"/>
  <c r="N85" i="1"/>
  <c r="R85" i="1"/>
  <c r="S85" i="1"/>
  <c r="N81" i="1"/>
  <c r="R81" i="1"/>
  <c r="S81" i="1"/>
  <c r="P85" i="1"/>
  <c r="P81" i="1"/>
  <c r="P77" i="1"/>
  <c r="P73" i="1"/>
  <c r="O71" i="1"/>
  <c r="BR70" i="1" s="1"/>
  <c r="BS70" i="1" s="1"/>
  <c r="N58" i="1"/>
  <c r="R58" i="1"/>
  <c r="S58" i="1"/>
  <c r="R105" i="1"/>
  <c r="R101" i="1"/>
  <c r="R97" i="1"/>
  <c r="R93" i="1"/>
  <c r="R89" i="1"/>
  <c r="N83" i="1"/>
  <c r="R83" i="1"/>
  <c r="P83" i="1"/>
  <c r="N79" i="1"/>
  <c r="R79" i="1"/>
  <c r="P79" i="1"/>
  <c r="N75" i="1"/>
  <c r="R75" i="1"/>
  <c r="P75" i="1"/>
  <c r="N62" i="1"/>
  <c r="R62" i="1"/>
  <c r="S62" i="1"/>
  <c r="N41" i="1"/>
  <c r="R41" i="1"/>
  <c r="S41" i="1"/>
  <c r="P41" i="1"/>
  <c r="R120" i="1"/>
  <c r="R116" i="1"/>
  <c r="R112" i="1"/>
  <c r="R108" i="1"/>
  <c r="R104" i="1"/>
  <c r="R100" i="1"/>
  <c r="R96" i="1"/>
  <c r="R92" i="1"/>
  <c r="N69" i="1"/>
  <c r="R69" i="1"/>
  <c r="O67" i="1"/>
  <c r="R66" i="1"/>
  <c r="N66" i="1"/>
  <c r="S66" i="1"/>
  <c r="P71" i="1"/>
  <c r="P67" i="1"/>
  <c r="P66" i="1"/>
  <c r="P62" i="1"/>
  <c r="P58" i="1"/>
  <c r="P54" i="1"/>
  <c r="P52" i="1"/>
  <c r="N52" i="1"/>
  <c r="R52" i="1"/>
  <c r="N44" i="1"/>
  <c r="R44" i="1"/>
  <c r="P64" i="1"/>
  <c r="N64" i="1"/>
  <c r="R64" i="1"/>
  <c r="P60" i="1"/>
  <c r="N60" i="1"/>
  <c r="R60" i="1"/>
  <c r="P56" i="1"/>
  <c r="N56" i="1"/>
  <c r="R56" i="1"/>
  <c r="O45" i="1"/>
  <c r="BR44" i="1" s="1"/>
  <c r="BS44" i="1" s="1"/>
  <c r="R71" i="1"/>
  <c r="R67" i="1"/>
  <c r="N48" i="1"/>
  <c r="R48" i="1"/>
  <c r="O43" i="1"/>
  <c r="P46" i="1"/>
  <c r="N37" i="1"/>
  <c r="R37" i="1"/>
  <c r="P37" i="1"/>
  <c r="N33" i="1"/>
  <c r="R33" i="1"/>
  <c r="P33" i="1"/>
  <c r="N29" i="1"/>
  <c r="R29" i="1"/>
  <c r="P29" i="1"/>
  <c r="N25" i="1"/>
  <c r="R25" i="1"/>
  <c r="P25" i="1"/>
  <c r="N21" i="1"/>
  <c r="R21" i="1"/>
  <c r="P21" i="1"/>
  <c r="N17" i="1"/>
  <c r="R17" i="1"/>
  <c r="P17" i="1"/>
  <c r="R50" i="1"/>
  <c r="R46" i="1"/>
  <c r="S43" i="1"/>
  <c r="P43" i="1"/>
  <c r="S37" i="1"/>
  <c r="S33" i="1"/>
  <c r="S29" i="1"/>
  <c r="S25" i="1"/>
  <c r="S21" i="1"/>
  <c r="R15" i="1"/>
  <c r="S15" i="1"/>
  <c r="S11" i="1"/>
  <c r="T11" i="1" s="1"/>
  <c r="R14" i="1"/>
  <c r="S14" i="1"/>
  <c r="T14" i="1" s="1"/>
  <c r="S10" i="1"/>
  <c r="R11" i="1"/>
  <c r="S13" i="1"/>
  <c r="S9" i="1"/>
  <c r="R10" i="1"/>
  <c r="S12" i="1"/>
  <c r="T12" i="1" s="1"/>
  <c r="S8" i="1"/>
  <c r="R13" i="1"/>
  <c r="R9" i="1"/>
  <c r="R12" i="1"/>
  <c r="R8" i="1"/>
  <c r="S7" i="1"/>
  <c r="R7" i="1"/>
  <c r="P7" i="1"/>
  <c r="T478" i="1" l="1"/>
  <c r="CK510" i="1"/>
  <c r="R30" i="2" s="1"/>
  <c r="CM510" i="1"/>
  <c r="V30" i="2" s="1"/>
  <c r="CI510" i="1"/>
  <c r="N30" i="2" s="1"/>
  <c r="CL510" i="1"/>
  <c r="T30" i="2" s="1"/>
  <c r="CJ510" i="1"/>
  <c r="P30" i="2" s="1"/>
  <c r="CH510" i="1"/>
  <c r="L30" i="2" s="1"/>
  <c r="BY510" i="1"/>
  <c r="L51" i="2" s="1"/>
  <c r="CC510" i="1"/>
  <c r="P51" i="2" s="1"/>
  <c r="CG510" i="1"/>
  <c r="Z51" i="2" s="1"/>
  <c r="BX510" i="1"/>
  <c r="J51" i="2" s="1"/>
  <c r="BZ510" i="1"/>
  <c r="H51" i="2" s="1"/>
  <c r="CA510" i="1"/>
  <c r="X51" i="2" s="1"/>
  <c r="CB510" i="1"/>
  <c r="N51" i="2" s="1"/>
  <c r="CD510" i="1"/>
  <c r="V51" i="2" s="1"/>
  <c r="CF510" i="1"/>
  <c r="T51" i="2" s="1"/>
  <c r="CE510" i="1"/>
  <c r="R51" i="2" s="1"/>
  <c r="BW510" i="1"/>
  <c r="F51" i="2" s="1"/>
  <c r="BR509" i="1"/>
  <c r="BS509" i="1" s="1"/>
  <c r="O96" i="1"/>
  <c r="BR95" i="1" s="1"/>
  <c r="BS95" i="1" s="1"/>
  <c r="O141" i="1"/>
  <c r="BR140" i="1" s="1"/>
  <c r="BS140" i="1" s="1"/>
  <c r="O197" i="1"/>
  <c r="BR196" i="1" s="1"/>
  <c r="BS196" i="1" s="1"/>
  <c r="O340" i="1"/>
  <c r="BR339" i="1" s="1"/>
  <c r="BS339" i="1" s="1"/>
  <c r="O477" i="1"/>
  <c r="BR476" i="1" s="1"/>
  <c r="BS476" i="1" s="1"/>
  <c r="O34" i="1"/>
  <c r="BR33" i="1" s="1"/>
  <c r="BS33" i="1" s="1"/>
  <c r="O292" i="1"/>
  <c r="BR291" i="1" s="1"/>
  <c r="BS291" i="1" s="1"/>
  <c r="O46" i="1"/>
  <c r="BR45" i="1" s="1"/>
  <c r="BS45" i="1" s="1"/>
  <c r="O416" i="1"/>
  <c r="BR415" i="1" s="1"/>
  <c r="BS415" i="1" s="1"/>
  <c r="O332" i="1"/>
  <c r="BR331" i="1" s="1"/>
  <c r="BS331" i="1" s="1"/>
  <c r="O500" i="1"/>
  <c r="BR499" i="1" s="1"/>
  <c r="BS499" i="1" s="1"/>
  <c r="O23" i="1"/>
  <c r="BR22" i="1" s="1"/>
  <c r="BS22" i="1" s="1"/>
  <c r="O57" i="1"/>
  <c r="BR56" i="1" s="1"/>
  <c r="BS56" i="1" s="1"/>
  <c r="O145" i="1"/>
  <c r="BR144" i="1" s="1"/>
  <c r="BS144" i="1" s="1"/>
  <c r="O153" i="1"/>
  <c r="BR152" i="1" s="1"/>
  <c r="BS152" i="1" s="1"/>
  <c r="O177" i="1"/>
  <c r="BR176" i="1" s="1"/>
  <c r="BS176" i="1" s="1"/>
  <c r="O206" i="1"/>
  <c r="BR205" i="1" s="1"/>
  <c r="BS205" i="1" s="1"/>
  <c r="O198" i="1"/>
  <c r="BR197" i="1" s="1"/>
  <c r="BS197" i="1" s="1"/>
  <c r="O174" i="1"/>
  <c r="BR173" i="1" s="1"/>
  <c r="BS173" i="1" s="1"/>
  <c r="O298" i="1"/>
  <c r="BR297" i="1" s="1"/>
  <c r="BS297" i="1" s="1"/>
  <c r="O313" i="1"/>
  <c r="BR312" i="1" s="1"/>
  <c r="BS312" i="1" s="1"/>
  <c r="O323" i="1"/>
  <c r="BR322" i="1" s="1"/>
  <c r="BS322" i="1" s="1"/>
  <c r="O406" i="1"/>
  <c r="BR405" i="1" s="1"/>
  <c r="BS405" i="1" s="1"/>
  <c r="O469" i="1"/>
  <c r="BR468" i="1" s="1"/>
  <c r="BS468" i="1" s="1"/>
  <c r="O312" i="1"/>
  <c r="BR311" i="1" s="1"/>
  <c r="BS311" i="1" s="1"/>
  <c r="O437" i="1"/>
  <c r="BR436" i="1" s="1"/>
  <c r="BS436" i="1" s="1"/>
  <c r="O122" i="1"/>
  <c r="BR121" i="1" s="1"/>
  <c r="BS121" i="1" s="1"/>
  <c r="O195" i="1"/>
  <c r="BR194" i="1" s="1"/>
  <c r="BS194" i="1" s="1"/>
  <c r="O105" i="1"/>
  <c r="BR104" i="1" s="1"/>
  <c r="BS104" i="1" s="1"/>
  <c r="O126" i="1"/>
  <c r="BR125" i="1" s="1"/>
  <c r="BS125" i="1" s="1"/>
  <c r="O444" i="1"/>
  <c r="BR443" i="1" s="1"/>
  <c r="BS443" i="1" s="1"/>
  <c r="O327" i="1"/>
  <c r="BR326" i="1" s="1"/>
  <c r="BS326" i="1" s="1"/>
  <c r="O337" i="1"/>
  <c r="BR336" i="1" s="1"/>
  <c r="BS336" i="1" s="1"/>
  <c r="O433" i="1"/>
  <c r="BR432" i="1" s="1"/>
  <c r="BS432" i="1" s="1"/>
  <c r="O201" i="1"/>
  <c r="BR200" i="1" s="1"/>
  <c r="BS200" i="1" s="1"/>
  <c r="O243" i="1"/>
  <c r="BR242" i="1" s="1"/>
  <c r="BS242" i="1" s="1"/>
  <c r="O324" i="1"/>
  <c r="BR323" i="1" s="1"/>
  <c r="BS323" i="1" s="1"/>
  <c r="O40" i="1"/>
  <c r="BR39" i="1" s="1"/>
  <c r="BS39" i="1" s="1"/>
  <c r="O22" i="1"/>
  <c r="BR21" i="1" s="1"/>
  <c r="BS21" i="1" s="1"/>
  <c r="O251" i="1"/>
  <c r="BR250" i="1" s="1"/>
  <c r="BS250" i="1" s="1"/>
  <c r="O107" i="1"/>
  <c r="BR106" i="1" s="1"/>
  <c r="BS106" i="1" s="1"/>
  <c r="O402" i="1"/>
  <c r="BR401" i="1" s="1"/>
  <c r="BS401" i="1" s="1"/>
  <c r="O30" i="1"/>
  <c r="BR29" i="1" s="1"/>
  <c r="BS29" i="1" s="1"/>
  <c r="O442" i="1"/>
  <c r="BR441" i="1" s="1"/>
  <c r="BS441" i="1" s="1"/>
  <c r="O18" i="1"/>
  <c r="BR17" i="1" s="1"/>
  <c r="BS17" i="1" s="1"/>
  <c r="O344" i="1"/>
  <c r="BR343" i="1" s="1"/>
  <c r="BS343" i="1" s="1"/>
  <c r="O494" i="1"/>
  <c r="BR493" i="1" s="1"/>
  <c r="BS493" i="1" s="1"/>
  <c r="O167" i="1"/>
  <c r="BR166" i="1" s="1"/>
  <c r="BS166" i="1" s="1"/>
  <c r="O165" i="1"/>
  <c r="BR164" i="1" s="1"/>
  <c r="BS164" i="1" s="1"/>
  <c r="O505" i="1"/>
  <c r="BR504" i="1" s="1"/>
  <c r="BS504" i="1" s="1"/>
  <c r="O146" i="1"/>
  <c r="BR145" i="1" s="1"/>
  <c r="BS145" i="1" s="1"/>
  <c r="O278" i="1"/>
  <c r="BR277" i="1" s="1"/>
  <c r="BS277" i="1" s="1"/>
  <c r="O59" i="1"/>
  <c r="BR58" i="1" s="1"/>
  <c r="BS58" i="1" s="1"/>
  <c r="O142" i="1"/>
  <c r="BR141" i="1" s="1"/>
  <c r="BS141" i="1" s="1"/>
  <c r="O70" i="1"/>
  <c r="BR69" i="1" s="1"/>
  <c r="BS69" i="1" s="1"/>
  <c r="O265" i="1"/>
  <c r="BR264" i="1" s="1"/>
  <c r="BS264" i="1" s="1"/>
  <c r="O143" i="1"/>
  <c r="BR142" i="1" s="1"/>
  <c r="BS142" i="1" s="1"/>
  <c r="O215" i="1"/>
  <c r="BR214" i="1" s="1"/>
  <c r="BS214" i="1" s="1"/>
  <c r="O279" i="1"/>
  <c r="BR278" i="1" s="1"/>
  <c r="BS278" i="1" s="1"/>
  <c r="O275" i="1"/>
  <c r="BR274" i="1" s="1"/>
  <c r="BS274" i="1" s="1"/>
  <c r="O169" i="1"/>
  <c r="BR168" i="1" s="1"/>
  <c r="BS168" i="1" s="1"/>
  <c r="O485" i="1"/>
  <c r="BR484" i="1" s="1"/>
  <c r="BS484" i="1" s="1"/>
  <c r="O108" i="1"/>
  <c r="BR107" i="1" s="1"/>
  <c r="BS107" i="1" s="1"/>
  <c r="O173" i="1"/>
  <c r="BR172" i="1" s="1"/>
  <c r="BS172" i="1" s="1"/>
  <c r="O100" i="1"/>
  <c r="BR99" i="1" s="1"/>
  <c r="BS99" i="1" s="1"/>
  <c r="O205" i="1"/>
  <c r="BR204" i="1" s="1"/>
  <c r="BS204" i="1" s="1"/>
  <c r="O230" i="1"/>
  <c r="BR229" i="1" s="1"/>
  <c r="BS229" i="1" s="1"/>
  <c r="O267" i="1"/>
  <c r="BR266" i="1" s="1"/>
  <c r="BS266" i="1" s="1"/>
  <c r="O336" i="1"/>
  <c r="BR335" i="1" s="1"/>
  <c r="BS335" i="1" s="1"/>
  <c r="O473" i="1"/>
  <c r="BR472" i="1" s="1"/>
  <c r="BS472" i="1" s="1"/>
  <c r="O311" i="1"/>
  <c r="BR310" i="1" s="1"/>
  <c r="BS310" i="1" s="1"/>
  <c r="O328" i="1"/>
  <c r="BR327" i="1" s="1"/>
  <c r="BS327" i="1" s="1"/>
  <c r="O453" i="1"/>
  <c r="BR452" i="1" s="1"/>
  <c r="BS452" i="1" s="1"/>
  <c r="O401" i="1"/>
  <c r="BR400" i="1" s="1"/>
  <c r="BS400" i="1" s="1"/>
  <c r="O489" i="1"/>
  <c r="BR488" i="1" s="1"/>
  <c r="BS488" i="1" s="1"/>
  <c r="O38" i="1"/>
  <c r="BR37" i="1" s="1"/>
  <c r="BS37" i="1" s="1"/>
  <c r="O49" i="1"/>
  <c r="BR48" i="1" s="1"/>
  <c r="BS48" i="1" s="1"/>
  <c r="O118" i="1"/>
  <c r="BR117" i="1" s="1"/>
  <c r="BS117" i="1" s="1"/>
  <c r="O218" i="1"/>
  <c r="BR217" i="1" s="1"/>
  <c r="BS217" i="1" s="1"/>
  <c r="O16" i="1"/>
  <c r="BR15" i="1" s="1"/>
  <c r="BS15" i="1" s="1"/>
  <c r="O50" i="1"/>
  <c r="BR49" i="1" s="1"/>
  <c r="BS49" i="1" s="1"/>
  <c r="O149" i="1"/>
  <c r="BR148" i="1" s="1"/>
  <c r="BS148" i="1" s="1"/>
  <c r="O209" i="1"/>
  <c r="BR208" i="1" s="1"/>
  <c r="BS208" i="1" s="1"/>
  <c r="O89" i="1"/>
  <c r="BR88" i="1" s="1"/>
  <c r="BS88" i="1" s="1"/>
  <c r="O381" i="1"/>
  <c r="BR380" i="1" s="1"/>
  <c r="BS380" i="1" s="1"/>
  <c r="O315" i="1"/>
  <c r="BR314" i="1" s="1"/>
  <c r="BS314" i="1" s="1"/>
  <c r="O214" i="1"/>
  <c r="BR213" i="1" s="1"/>
  <c r="BS213" i="1" s="1"/>
  <c r="O257" i="1"/>
  <c r="BR256" i="1" s="1"/>
  <c r="BS256" i="1" s="1"/>
  <c r="O400" i="1"/>
  <c r="BR399" i="1" s="1"/>
  <c r="BS399" i="1" s="1"/>
  <c r="O373" i="1"/>
  <c r="BR372" i="1" s="1"/>
  <c r="BS372" i="1" s="1"/>
  <c r="O339" i="1"/>
  <c r="BR338" i="1" s="1"/>
  <c r="BS338" i="1" s="1"/>
  <c r="O446" i="1"/>
  <c r="BR445" i="1" s="1"/>
  <c r="BS445" i="1" s="1"/>
  <c r="O408" i="1"/>
  <c r="BR407" i="1" s="1"/>
  <c r="BS407" i="1" s="1"/>
  <c r="O76" i="1"/>
  <c r="BR75" i="1" s="1"/>
  <c r="BS75" i="1" s="1"/>
  <c r="O134" i="1"/>
  <c r="BR133" i="1" s="1"/>
  <c r="BS133" i="1" s="1"/>
  <c r="O438" i="1"/>
  <c r="BR437" i="1" s="1"/>
  <c r="BS437" i="1" s="1"/>
  <c r="O161" i="1"/>
  <c r="BR160" i="1" s="1"/>
  <c r="BS160" i="1" s="1"/>
  <c r="O481" i="1"/>
  <c r="BR480" i="1" s="1"/>
  <c r="BS480" i="1" s="1"/>
  <c r="O284" i="1"/>
  <c r="BR283" i="1" s="1"/>
  <c r="BS283" i="1" s="1"/>
  <c r="O116" i="1"/>
  <c r="BR115" i="1" s="1"/>
  <c r="BS115" i="1" s="1"/>
  <c r="O497" i="1"/>
  <c r="BR496" i="1" s="1"/>
  <c r="BS496" i="1" s="1"/>
  <c r="O273" i="1"/>
  <c r="BR272" i="1" s="1"/>
  <c r="BS272" i="1" s="1"/>
  <c r="O263" i="1"/>
  <c r="BR262" i="1" s="1"/>
  <c r="BS262" i="1" s="1"/>
  <c r="O288" i="1"/>
  <c r="BR287" i="1" s="1"/>
  <c r="BS287" i="1" s="1"/>
  <c r="O470" i="1"/>
  <c r="BR469" i="1" s="1"/>
  <c r="BS469" i="1" s="1"/>
  <c r="O404" i="1"/>
  <c r="BR403" i="1" s="1"/>
  <c r="BS403" i="1" s="1"/>
  <c r="O507" i="1"/>
  <c r="BR506" i="1" s="1"/>
  <c r="BS506" i="1" s="1"/>
  <c r="O53" i="1"/>
  <c r="BR52" i="1" s="1"/>
  <c r="BS52" i="1" s="1"/>
  <c r="O65" i="1"/>
  <c r="BR64" i="1" s="1"/>
  <c r="BS64" i="1" s="1"/>
  <c r="O461" i="1"/>
  <c r="BR460" i="1" s="1"/>
  <c r="BS460" i="1" s="1"/>
  <c r="O375" i="1"/>
  <c r="BR374" i="1" s="1"/>
  <c r="BS374" i="1" s="1"/>
  <c r="O347" i="1"/>
  <c r="BR346" i="1" s="1"/>
  <c r="BS346" i="1" s="1"/>
  <c r="O219" i="1"/>
  <c r="BR218" i="1" s="1"/>
  <c r="BS218" i="1" s="1"/>
  <c r="O80" i="1"/>
  <c r="BR79" i="1" s="1"/>
  <c r="BS79" i="1" s="1"/>
  <c r="O51" i="1"/>
  <c r="BR50" i="1" s="1"/>
  <c r="BS50" i="1" s="1"/>
  <c r="O222" i="1"/>
  <c r="BR221" i="1" s="1"/>
  <c r="BS221" i="1" s="1"/>
  <c r="O369" i="1"/>
  <c r="BR368" i="1" s="1"/>
  <c r="BS368" i="1" s="1"/>
  <c r="O420" i="1"/>
  <c r="BR419" i="1" s="1"/>
  <c r="BS419" i="1" s="1"/>
  <c r="O27" i="1"/>
  <c r="BR26" i="1" s="1"/>
  <c r="BS26" i="1" s="1"/>
  <c r="O171" i="1"/>
  <c r="BR170" i="1" s="1"/>
  <c r="BS170" i="1" s="1"/>
  <c r="O72" i="1"/>
  <c r="BR71" i="1" s="1"/>
  <c r="BS71" i="1" s="1"/>
  <c r="O277" i="1"/>
  <c r="BR276" i="1" s="1"/>
  <c r="BS276" i="1" s="1"/>
  <c r="O221" i="1"/>
  <c r="BR220" i="1" s="1"/>
  <c r="BS220" i="1" s="1"/>
  <c r="O410" i="1"/>
  <c r="BR409" i="1" s="1"/>
  <c r="BS409" i="1" s="1"/>
  <c r="O131" i="1"/>
  <c r="BR130" i="1" s="1"/>
  <c r="BS130" i="1" s="1"/>
  <c r="O421" i="1"/>
  <c r="BR420" i="1" s="1"/>
  <c r="BS420" i="1" s="1"/>
  <c r="O320" i="1"/>
  <c r="BR319" i="1" s="1"/>
  <c r="BS319" i="1" s="1"/>
  <c r="O61" i="1"/>
  <c r="BR60" i="1" s="1"/>
  <c r="BS60" i="1" s="1"/>
  <c r="O63" i="1"/>
  <c r="BR62" i="1" s="1"/>
  <c r="BS62" i="1" s="1"/>
  <c r="O95" i="1"/>
  <c r="BR94" i="1" s="1"/>
  <c r="BS94" i="1" s="1"/>
  <c r="O26" i="1"/>
  <c r="BR25" i="1" s="1"/>
  <c r="BS25" i="1" s="1"/>
  <c r="O135" i="1"/>
  <c r="BR134" i="1" s="1"/>
  <c r="BS134" i="1" s="1"/>
  <c r="O178" i="1"/>
  <c r="BR177" i="1" s="1"/>
  <c r="BS177" i="1" s="1"/>
  <c r="O229" i="1"/>
  <c r="BR228" i="1" s="1"/>
  <c r="BS228" i="1" s="1"/>
  <c r="O84" i="1"/>
  <c r="BR83" i="1" s="1"/>
  <c r="BS83" i="1" s="1"/>
  <c r="O137" i="1"/>
  <c r="BR136" i="1" s="1"/>
  <c r="BS136" i="1" s="1"/>
  <c r="O387" i="1"/>
  <c r="BR386" i="1" s="1"/>
  <c r="BS386" i="1" s="1"/>
  <c r="O493" i="1"/>
  <c r="BR492" i="1" s="1"/>
  <c r="BS492" i="1" s="1"/>
  <c r="O417" i="1"/>
  <c r="BR416" i="1" s="1"/>
  <c r="BS416" i="1" s="1"/>
  <c r="O445" i="1"/>
  <c r="BR444" i="1" s="1"/>
  <c r="BS444" i="1" s="1"/>
  <c r="O441" i="1"/>
  <c r="BR440" i="1" s="1"/>
  <c r="BS440" i="1" s="1"/>
  <c r="O42" i="1"/>
  <c r="BR41" i="1" s="1"/>
  <c r="BS41" i="1" s="1"/>
  <c r="O82" i="1"/>
  <c r="BR81" i="1" s="1"/>
  <c r="BS81" i="1" s="1"/>
  <c r="O101" i="1"/>
  <c r="BR100" i="1" s="1"/>
  <c r="BS100" i="1" s="1"/>
  <c r="O125" i="1"/>
  <c r="BR124" i="1" s="1"/>
  <c r="BS124" i="1" s="1"/>
  <c r="O157" i="1"/>
  <c r="BR156" i="1" s="1"/>
  <c r="BS156" i="1" s="1"/>
  <c r="O181" i="1"/>
  <c r="BR180" i="1" s="1"/>
  <c r="BS180" i="1" s="1"/>
  <c r="O261" i="1"/>
  <c r="BR260" i="1" s="1"/>
  <c r="BS260" i="1" s="1"/>
  <c r="O189" i="1"/>
  <c r="BR188" i="1" s="1"/>
  <c r="BS188" i="1" s="1"/>
  <c r="O281" i="1"/>
  <c r="BR280" i="1" s="1"/>
  <c r="BS280" i="1" s="1"/>
  <c r="O412" i="1"/>
  <c r="BR411" i="1" s="1"/>
  <c r="BS411" i="1" s="1"/>
  <c r="O359" i="1"/>
  <c r="BR358" i="1" s="1"/>
  <c r="BS358" i="1" s="1"/>
  <c r="O398" i="1"/>
  <c r="BR397" i="1" s="1"/>
  <c r="BS397" i="1" s="1"/>
  <c r="O418" i="1"/>
  <c r="BR417" i="1" s="1"/>
  <c r="BS417" i="1" s="1"/>
  <c r="O333" i="1"/>
  <c r="BR332" i="1" s="1"/>
  <c r="BS332" i="1" s="1"/>
  <c r="O393" i="1"/>
  <c r="BR392" i="1" s="1"/>
  <c r="BS392" i="1" s="1"/>
  <c r="O225" i="1"/>
  <c r="BR224" i="1" s="1"/>
  <c r="BS224" i="1" s="1"/>
  <c r="O213" i="1"/>
  <c r="BR212" i="1" s="1"/>
  <c r="BS212" i="1" s="1"/>
  <c r="O68" i="1"/>
  <c r="BR67" i="1" s="1"/>
  <c r="BS67" i="1" s="1"/>
  <c r="O356" i="1"/>
  <c r="BR355" i="1" s="1"/>
  <c r="BS355" i="1" s="1"/>
  <c r="O396" i="1"/>
  <c r="BR395" i="1" s="1"/>
  <c r="BS395" i="1" s="1"/>
  <c r="O353" i="1"/>
  <c r="BR352" i="1" s="1"/>
  <c r="BS352" i="1" s="1"/>
  <c r="O428" i="1"/>
  <c r="BR427" i="1" s="1"/>
  <c r="BS427" i="1" s="1"/>
  <c r="O300" i="1"/>
  <c r="BR299" i="1" s="1"/>
  <c r="BS299" i="1" s="1"/>
  <c r="O78" i="1"/>
  <c r="BR77" i="1" s="1"/>
  <c r="BS77" i="1" s="1"/>
  <c r="O503" i="1"/>
  <c r="BR502" i="1" s="1"/>
  <c r="BS502" i="1" s="1"/>
  <c r="BR90" i="1"/>
  <c r="BS90" i="1" s="1"/>
  <c r="O187" i="1"/>
  <c r="O259" i="1"/>
  <c r="O271" i="1"/>
  <c r="O355" i="1"/>
  <c r="O235" i="1"/>
  <c r="O379" i="1"/>
  <c r="O367" i="1"/>
  <c r="BR30" i="1"/>
  <c r="BS30" i="1" s="1"/>
  <c r="BR330" i="1"/>
  <c r="BS330" i="1" s="1"/>
  <c r="O103" i="1"/>
  <c r="O319" i="1"/>
  <c r="BR114" i="1"/>
  <c r="BS114" i="1" s="1"/>
  <c r="O175" i="1"/>
  <c r="O163" i="1"/>
  <c r="O343" i="1"/>
  <c r="BR66" i="1"/>
  <c r="BS66" i="1" s="1"/>
  <c r="BR282" i="1"/>
  <c r="BS282" i="1" s="1"/>
  <c r="O19" i="1"/>
  <c r="BR42" i="1"/>
  <c r="BS42" i="1" s="1"/>
  <c r="BR390" i="1"/>
  <c r="BS390" i="1" s="1"/>
  <c r="O55" i="1"/>
  <c r="O151" i="1"/>
  <c r="O247" i="1"/>
  <c r="O139" i="1"/>
  <c r="O223" i="1"/>
  <c r="BR210" i="1"/>
  <c r="BS210" i="1" s="1"/>
  <c r="O7" i="1"/>
  <c r="U12" i="1"/>
  <c r="BV510" i="1"/>
  <c r="D51" i="2" s="1"/>
  <c r="BL5" i="1"/>
  <c r="U11" i="1"/>
  <c r="Q342" i="1"/>
  <c r="BL340" i="1"/>
  <c r="Q46" i="1"/>
  <c r="BL44" i="1"/>
  <c r="Q66" i="1"/>
  <c r="BL64" i="1"/>
  <c r="Q75" i="1"/>
  <c r="BL73" i="1"/>
  <c r="Q81" i="1"/>
  <c r="BL79" i="1"/>
  <c r="Q87" i="1"/>
  <c r="BL85" i="1"/>
  <c r="Q94" i="1"/>
  <c r="BL92" i="1"/>
  <c r="Q117" i="1"/>
  <c r="BL115" i="1"/>
  <c r="Q144" i="1"/>
  <c r="BL142" i="1"/>
  <c r="Q150" i="1"/>
  <c r="BL148" i="1"/>
  <c r="Q186" i="1"/>
  <c r="U186" i="1" s="1"/>
  <c r="BL184" i="1"/>
  <c r="Q218" i="1"/>
  <c r="BL216" i="1"/>
  <c r="Q148" i="1"/>
  <c r="BL146" i="1"/>
  <c r="Q216" i="1"/>
  <c r="BL214" i="1"/>
  <c r="Q196" i="1"/>
  <c r="BL194" i="1"/>
  <c r="Q286" i="1"/>
  <c r="BL284" i="1"/>
  <c r="Q312" i="1"/>
  <c r="BL310" i="1"/>
  <c r="Q326" i="1"/>
  <c r="BL324" i="1"/>
  <c r="Q388" i="1"/>
  <c r="BL386" i="1"/>
  <c r="Q480" i="1"/>
  <c r="BL478" i="1"/>
  <c r="Q415" i="1"/>
  <c r="BL413" i="1"/>
  <c r="Q18" i="1"/>
  <c r="BL16" i="1"/>
  <c r="Q135" i="1"/>
  <c r="BL133" i="1"/>
  <c r="Q177" i="1"/>
  <c r="BL175" i="1"/>
  <c r="Q298" i="1"/>
  <c r="BL296" i="1"/>
  <c r="Q449" i="1"/>
  <c r="U449" i="1" s="1"/>
  <c r="BL447" i="1"/>
  <c r="Q477" i="1"/>
  <c r="BL475" i="1"/>
  <c r="Q27" i="1"/>
  <c r="BL25" i="1"/>
  <c r="Q82" i="1"/>
  <c r="U82" i="1" s="1"/>
  <c r="BL80" i="1"/>
  <c r="Q19" i="1"/>
  <c r="BL17" i="1"/>
  <c r="Q322" i="1"/>
  <c r="BL320" i="1"/>
  <c r="Q413" i="1"/>
  <c r="U413" i="1" s="1"/>
  <c r="BL411" i="1"/>
  <c r="Q245" i="1"/>
  <c r="BL243" i="1"/>
  <c r="Q93" i="1"/>
  <c r="U93" i="1" s="1"/>
  <c r="BL91" i="1"/>
  <c r="Q169" i="1"/>
  <c r="BL167" i="1"/>
  <c r="Q335" i="1"/>
  <c r="U335" i="1" s="1"/>
  <c r="BL333" i="1"/>
  <c r="Q108" i="1"/>
  <c r="U108" i="1" s="1"/>
  <c r="BL106" i="1"/>
  <c r="Q357" i="1"/>
  <c r="U357" i="1" s="1"/>
  <c r="BL355" i="1"/>
  <c r="Q45" i="1"/>
  <c r="U45" i="1" s="1"/>
  <c r="BL43" i="1"/>
  <c r="Q386" i="1"/>
  <c r="BL384" i="1"/>
  <c r="Q171" i="1"/>
  <c r="BL169" i="1"/>
  <c r="Q458" i="1"/>
  <c r="BL456" i="1"/>
  <c r="Q56" i="1"/>
  <c r="BL54" i="1"/>
  <c r="Q118" i="1"/>
  <c r="BL116" i="1"/>
  <c r="Q170" i="1"/>
  <c r="BL168" i="1"/>
  <c r="Q268" i="1"/>
  <c r="BL266" i="1"/>
  <c r="Q331" i="1"/>
  <c r="BL329" i="1"/>
  <c r="Q31" i="1"/>
  <c r="BL29" i="1"/>
  <c r="Q57" i="1"/>
  <c r="BL55" i="1"/>
  <c r="Q103" i="1"/>
  <c r="BL101" i="1"/>
  <c r="Q137" i="1"/>
  <c r="BL135" i="1"/>
  <c r="Q28" i="1"/>
  <c r="BL26" i="1"/>
  <c r="Q229" i="1"/>
  <c r="BL227" i="1"/>
  <c r="Q100" i="1"/>
  <c r="U100" i="1" s="1"/>
  <c r="BL98" i="1"/>
  <c r="Q32" i="1"/>
  <c r="BL30" i="1"/>
  <c r="Q197" i="1"/>
  <c r="BL195" i="1"/>
  <c r="Q232" i="1"/>
  <c r="BL230" i="1"/>
  <c r="Q273" i="1"/>
  <c r="BL271" i="1"/>
  <c r="Q239" i="1"/>
  <c r="BL237" i="1"/>
  <c r="Q306" i="1"/>
  <c r="U306" i="1" s="1"/>
  <c r="BL304" i="1"/>
  <c r="Q383" i="1"/>
  <c r="U383" i="1" s="1"/>
  <c r="BL381" i="1"/>
  <c r="Q409" i="1"/>
  <c r="U409" i="1" s="1"/>
  <c r="BL407" i="1"/>
  <c r="Q179" i="1"/>
  <c r="BL177" i="1"/>
  <c r="Q311" i="1"/>
  <c r="BL309" i="1"/>
  <c r="Q285" i="1"/>
  <c r="BL283" i="1"/>
  <c r="Q408" i="1"/>
  <c r="U408" i="1" s="1"/>
  <c r="BL406" i="1"/>
  <c r="Q457" i="1"/>
  <c r="U457" i="1" s="1"/>
  <c r="BL455" i="1"/>
  <c r="Q313" i="1"/>
  <c r="U313" i="1" s="1"/>
  <c r="BL311" i="1"/>
  <c r="Q403" i="1"/>
  <c r="BL401" i="1"/>
  <c r="Q418" i="1"/>
  <c r="BL416" i="1"/>
  <c r="Q444" i="1"/>
  <c r="U444" i="1" s="1"/>
  <c r="BL442" i="1"/>
  <c r="Q469" i="1"/>
  <c r="BL467" i="1"/>
  <c r="Q473" i="1"/>
  <c r="BL471" i="1"/>
  <c r="Q375" i="1"/>
  <c r="BL373" i="1"/>
  <c r="Q437" i="1"/>
  <c r="BL435" i="1"/>
  <c r="Q22" i="1"/>
  <c r="BL20" i="1"/>
  <c r="Q30" i="1"/>
  <c r="U30" i="1" s="1"/>
  <c r="BL28" i="1"/>
  <c r="Q116" i="1"/>
  <c r="BL114" i="1"/>
  <c r="Q89" i="1"/>
  <c r="BL87" i="1"/>
  <c r="Q159" i="1"/>
  <c r="U159" i="1" s="1"/>
  <c r="BL157" i="1"/>
  <c r="Q192" i="1"/>
  <c r="BL190" i="1"/>
  <c r="Q20" i="1"/>
  <c r="U20" i="1" s="1"/>
  <c r="BL18" i="1"/>
  <c r="Q44" i="1"/>
  <c r="BL42" i="1"/>
  <c r="Q211" i="1"/>
  <c r="BL209" i="1"/>
  <c r="Q91" i="1"/>
  <c r="BL89" i="1"/>
  <c r="Q288" i="1"/>
  <c r="BL286" i="1"/>
  <c r="Q341" i="1"/>
  <c r="U341" i="1" s="1"/>
  <c r="BL339" i="1"/>
  <c r="Q157" i="1"/>
  <c r="BL155" i="1"/>
  <c r="Q261" i="1"/>
  <c r="BL259" i="1"/>
  <c r="Q292" i="1"/>
  <c r="BL290" i="1"/>
  <c r="Q367" i="1"/>
  <c r="BL365" i="1"/>
  <c r="Q394" i="1"/>
  <c r="BL392" i="1"/>
  <c r="Q416" i="1"/>
  <c r="BL414" i="1"/>
  <c r="Q359" i="1"/>
  <c r="BL357" i="1"/>
  <c r="Q471" i="1"/>
  <c r="BL469" i="1"/>
  <c r="Q479" i="1"/>
  <c r="BL477" i="1"/>
  <c r="Q490" i="1"/>
  <c r="U490" i="1" s="1"/>
  <c r="BL488" i="1"/>
  <c r="Q487" i="1"/>
  <c r="BL485" i="1"/>
  <c r="Q259" i="1"/>
  <c r="BL257" i="1"/>
  <c r="Q337" i="1"/>
  <c r="U337" i="1" s="1"/>
  <c r="BL335" i="1"/>
  <c r="Q128" i="1"/>
  <c r="BL126" i="1"/>
  <c r="Q107" i="1"/>
  <c r="U107" i="1" s="1"/>
  <c r="BL105" i="1"/>
  <c r="Q221" i="1"/>
  <c r="U221" i="1" s="1"/>
  <c r="BL219" i="1"/>
  <c r="Q249" i="1"/>
  <c r="BL247" i="1"/>
  <c r="Q455" i="1"/>
  <c r="BL453" i="1"/>
  <c r="Q494" i="1"/>
  <c r="BL492" i="1"/>
  <c r="Q301" i="1"/>
  <c r="BL299" i="1"/>
  <c r="Q356" i="1"/>
  <c r="BL354" i="1"/>
  <c r="Q391" i="1"/>
  <c r="BL389" i="1"/>
  <c r="Q466" i="1"/>
  <c r="BL464" i="1"/>
  <c r="Q374" i="1"/>
  <c r="BL372" i="1"/>
  <c r="Q136" i="1"/>
  <c r="BL134" i="1"/>
  <c r="Q320" i="1"/>
  <c r="U320" i="1" s="1"/>
  <c r="BL318" i="1"/>
  <c r="Q338" i="1"/>
  <c r="BL336" i="1"/>
  <c r="Q405" i="1"/>
  <c r="U405" i="1" s="1"/>
  <c r="BL403" i="1"/>
  <c r="Q147" i="1"/>
  <c r="U147" i="1" s="1"/>
  <c r="BL145" i="1"/>
  <c r="Q274" i="1"/>
  <c r="BL272" i="1"/>
  <c r="Q447" i="1"/>
  <c r="BL445" i="1"/>
  <c r="Q227" i="1"/>
  <c r="U227" i="1" s="1"/>
  <c r="BL225" i="1"/>
  <c r="Q483" i="1"/>
  <c r="BL481" i="1"/>
  <c r="Q217" i="1"/>
  <c r="U217" i="1" s="1"/>
  <c r="BL215" i="1"/>
  <c r="Q434" i="1"/>
  <c r="U434" i="1" s="1"/>
  <c r="BL432" i="1"/>
  <c r="Q223" i="1"/>
  <c r="BL221" i="1"/>
  <c r="Q76" i="1"/>
  <c r="BL74" i="1"/>
  <c r="Q429" i="1"/>
  <c r="U429" i="1" s="1"/>
  <c r="BL427" i="1"/>
  <c r="Q92" i="1"/>
  <c r="U92" i="1" s="1"/>
  <c r="BL90" i="1"/>
  <c r="Q463" i="1"/>
  <c r="BL461" i="1"/>
  <c r="Q504" i="1"/>
  <c r="U504" i="1" s="1"/>
  <c r="BL502" i="1"/>
  <c r="Q501" i="1"/>
  <c r="U501" i="1" s="1"/>
  <c r="BL499" i="1"/>
  <c r="Q507" i="1"/>
  <c r="BL505" i="1"/>
  <c r="Q15" i="1"/>
  <c r="U15" i="1" s="1"/>
  <c r="BL13" i="1"/>
  <c r="Q10" i="1"/>
  <c r="U10" i="1" s="1"/>
  <c r="BL8" i="1"/>
  <c r="Q25" i="1"/>
  <c r="BL23" i="1"/>
  <c r="Q60" i="1"/>
  <c r="BL58" i="1"/>
  <c r="Q52" i="1"/>
  <c r="BL50" i="1"/>
  <c r="Q102" i="1"/>
  <c r="BL100" i="1"/>
  <c r="Q164" i="1"/>
  <c r="BL162" i="1"/>
  <c r="Q166" i="1"/>
  <c r="BL164" i="1"/>
  <c r="Q202" i="1"/>
  <c r="U202" i="1" s="1"/>
  <c r="BL200" i="1"/>
  <c r="Q246" i="1"/>
  <c r="BL244" i="1"/>
  <c r="Q140" i="1"/>
  <c r="BL138" i="1"/>
  <c r="Q228" i="1"/>
  <c r="BL226" i="1"/>
  <c r="Q264" i="1"/>
  <c r="BL262" i="1"/>
  <c r="Q295" i="1"/>
  <c r="BL293" i="1"/>
  <c r="Q282" i="1"/>
  <c r="BL280" i="1"/>
  <c r="Q310" i="1"/>
  <c r="BL308" i="1"/>
  <c r="Q355" i="1"/>
  <c r="BL353" i="1"/>
  <c r="Q372" i="1"/>
  <c r="BL370" i="1"/>
  <c r="Q496" i="1"/>
  <c r="U496" i="1" s="1"/>
  <c r="BL494" i="1"/>
  <c r="Q53" i="1"/>
  <c r="BL51" i="1"/>
  <c r="Q104" i="1"/>
  <c r="U104" i="1" s="1"/>
  <c r="BL102" i="1"/>
  <c r="Q55" i="1"/>
  <c r="BL53" i="1"/>
  <c r="Q65" i="1"/>
  <c r="BL63" i="1"/>
  <c r="Q175" i="1"/>
  <c r="BL173" i="1"/>
  <c r="Q252" i="1"/>
  <c r="BL250" i="1"/>
  <c r="Q237" i="1"/>
  <c r="BL235" i="1"/>
  <c r="Q270" i="1"/>
  <c r="BL268" i="1"/>
  <c r="Q293" i="1"/>
  <c r="BL291" i="1"/>
  <c r="Q351" i="1"/>
  <c r="U351" i="1" s="1"/>
  <c r="BL349" i="1"/>
  <c r="Q404" i="1"/>
  <c r="BL402" i="1"/>
  <c r="Q461" i="1"/>
  <c r="BL459" i="1"/>
  <c r="Q493" i="1"/>
  <c r="BL491" i="1"/>
  <c r="Q309" i="1"/>
  <c r="BL307" i="1"/>
  <c r="Q354" i="1"/>
  <c r="BL352" i="1"/>
  <c r="Q406" i="1"/>
  <c r="U406" i="1" s="1"/>
  <c r="BL404" i="1"/>
  <c r="Q125" i="1"/>
  <c r="U125" i="1" s="1"/>
  <c r="BL123" i="1"/>
  <c r="Q189" i="1"/>
  <c r="BL187" i="1"/>
  <c r="Q70" i="1"/>
  <c r="BL68" i="1"/>
  <c r="Q265" i="1"/>
  <c r="BL263" i="1"/>
  <c r="Q345" i="1"/>
  <c r="BL343" i="1"/>
  <c r="Q495" i="1"/>
  <c r="BL493" i="1"/>
  <c r="Q69" i="1"/>
  <c r="BL67" i="1"/>
  <c r="Q387" i="1"/>
  <c r="BL385" i="1"/>
  <c r="Q478" i="1"/>
  <c r="U478" i="1" s="1"/>
  <c r="BL476" i="1"/>
  <c r="Q106" i="1"/>
  <c r="BL104" i="1"/>
  <c r="Q300" i="1"/>
  <c r="BL298" i="1"/>
  <c r="Q191" i="1"/>
  <c r="U191" i="1" s="1"/>
  <c r="BL189" i="1"/>
  <c r="Q426" i="1"/>
  <c r="U426" i="1" s="1"/>
  <c r="BL424" i="1"/>
  <c r="Q185" i="1"/>
  <c r="U185" i="1" s="1"/>
  <c r="BL183" i="1"/>
  <c r="Q503" i="1"/>
  <c r="BL501" i="1"/>
  <c r="Q21" i="1"/>
  <c r="BL19" i="1"/>
  <c r="Q67" i="1"/>
  <c r="BL65" i="1"/>
  <c r="Q85" i="1"/>
  <c r="BL83" i="1"/>
  <c r="Q110" i="1"/>
  <c r="U110" i="1" s="1"/>
  <c r="BL108" i="1"/>
  <c r="Q134" i="1"/>
  <c r="U134" i="1" s="1"/>
  <c r="BL132" i="1"/>
  <c r="Q113" i="1"/>
  <c r="BL111" i="1"/>
  <c r="Q190" i="1"/>
  <c r="U190" i="1" s="1"/>
  <c r="BL188" i="1"/>
  <c r="Q222" i="1"/>
  <c r="BL220" i="1"/>
  <c r="Q347" i="1"/>
  <c r="BL345" i="1"/>
  <c r="Q376" i="1"/>
  <c r="BL374" i="1"/>
  <c r="Q448" i="1"/>
  <c r="BL446" i="1"/>
  <c r="Q411" i="1"/>
  <c r="BL409" i="1"/>
  <c r="Q432" i="1"/>
  <c r="BL430" i="1"/>
  <c r="Q48" i="1"/>
  <c r="BL46" i="1"/>
  <c r="Q138" i="1"/>
  <c r="U138" i="1" s="1"/>
  <c r="BL136" i="1"/>
  <c r="Q43" i="1"/>
  <c r="BL41" i="1"/>
  <c r="Q17" i="1"/>
  <c r="BL15" i="1"/>
  <c r="Q33" i="1"/>
  <c r="BL31" i="1"/>
  <c r="Q58" i="1"/>
  <c r="BL56" i="1"/>
  <c r="Q71" i="1"/>
  <c r="U71" i="1" s="1"/>
  <c r="BL69" i="1"/>
  <c r="Q83" i="1"/>
  <c r="BL81" i="1"/>
  <c r="Q73" i="1"/>
  <c r="BL71" i="1"/>
  <c r="Q109" i="1"/>
  <c r="BL107" i="1"/>
  <c r="Q156" i="1"/>
  <c r="BL154" i="1"/>
  <c r="Q172" i="1"/>
  <c r="BL170" i="1"/>
  <c r="Q158" i="1"/>
  <c r="BL156" i="1"/>
  <c r="Q178" i="1"/>
  <c r="BL176" i="1"/>
  <c r="Q194" i="1"/>
  <c r="U194" i="1" s="1"/>
  <c r="BL192" i="1"/>
  <c r="Q210" i="1"/>
  <c r="U210" i="1" s="1"/>
  <c r="BL208" i="1"/>
  <c r="Q226" i="1"/>
  <c r="U226" i="1" s="1"/>
  <c r="BL224" i="1"/>
  <c r="Q200" i="1"/>
  <c r="BL198" i="1"/>
  <c r="Q224" i="1"/>
  <c r="BL222" i="1"/>
  <c r="Q238" i="1"/>
  <c r="BL236" i="1"/>
  <c r="Q254" i="1"/>
  <c r="BL252" i="1"/>
  <c r="Q180" i="1"/>
  <c r="BL178" i="1"/>
  <c r="Q212" i="1"/>
  <c r="BL210" i="1"/>
  <c r="Q272" i="1"/>
  <c r="BL270" i="1"/>
  <c r="Q287" i="1"/>
  <c r="BL285" i="1"/>
  <c r="Q303" i="1"/>
  <c r="BL301" i="1"/>
  <c r="Q318" i="1"/>
  <c r="BL316" i="1"/>
  <c r="Q334" i="1"/>
  <c r="BL332" i="1"/>
  <c r="Q350" i="1"/>
  <c r="BL348" i="1"/>
  <c r="Q380" i="1"/>
  <c r="BL378" i="1"/>
  <c r="Q397" i="1"/>
  <c r="U397" i="1" s="1"/>
  <c r="BL395" i="1"/>
  <c r="Q476" i="1"/>
  <c r="BL474" i="1"/>
  <c r="Q484" i="1"/>
  <c r="BL482" i="1"/>
  <c r="Q492" i="1"/>
  <c r="BL490" i="1"/>
  <c r="Q456" i="1"/>
  <c r="BL454" i="1"/>
  <c r="Q407" i="1"/>
  <c r="BL405" i="1"/>
  <c r="Q423" i="1"/>
  <c r="BL421" i="1"/>
  <c r="Q435" i="1"/>
  <c r="BL433" i="1"/>
  <c r="Q35" i="1"/>
  <c r="U35" i="1" s="1"/>
  <c r="BL33" i="1"/>
  <c r="Q49" i="1"/>
  <c r="BL47" i="1"/>
  <c r="Q26" i="1"/>
  <c r="BL24" i="1"/>
  <c r="Q98" i="1"/>
  <c r="BL96" i="1"/>
  <c r="Q115" i="1"/>
  <c r="BL113" i="1"/>
  <c r="Q145" i="1"/>
  <c r="BL143" i="1"/>
  <c r="Q141" i="1"/>
  <c r="BL139" i="1"/>
  <c r="Q236" i="1"/>
  <c r="BL234" i="1"/>
  <c r="Q280" i="1"/>
  <c r="U280" i="1" s="1"/>
  <c r="BL278" i="1"/>
  <c r="Q267" i="1"/>
  <c r="BL265" i="1"/>
  <c r="Q271" i="1"/>
  <c r="BL269" i="1"/>
  <c r="Q336" i="1"/>
  <c r="BL334" i="1"/>
  <c r="Q395" i="1"/>
  <c r="U395" i="1" s="1"/>
  <c r="BL393" i="1"/>
  <c r="Q412" i="1"/>
  <c r="U412" i="1" s="1"/>
  <c r="BL410" i="1"/>
  <c r="Q84" i="1"/>
  <c r="BL82" i="1"/>
  <c r="Q248" i="1"/>
  <c r="BL246" i="1"/>
  <c r="Q319" i="1"/>
  <c r="BL317" i="1"/>
  <c r="Q296" i="1"/>
  <c r="BL294" i="1"/>
  <c r="Q346" i="1"/>
  <c r="BL344" i="1"/>
  <c r="Q467" i="1"/>
  <c r="BL465" i="1"/>
  <c r="Q498" i="1"/>
  <c r="U498" i="1" s="1"/>
  <c r="BL496" i="1"/>
  <c r="Q340" i="1"/>
  <c r="BL338" i="1"/>
  <c r="Q363" i="1"/>
  <c r="BL361" i="1"/>
  <c r="Q430" i="1"/>
  <c r="U430" i="1" s="1"/>
  <c r="BL428" i="1"/>
  <c r="Q453" i="1"/>
  <c r="U453" i="1" s="1"/>
  <c r="BL451" i="1"/>
  <c r="Q460" i="1"/>
  <c r="U460" i="1" s="1"/>
  <c r="BL458" i="1"/>
  <c r="Q465" i="1"/>
  <c r="U465" i="1" s="1"/>
  <c r="BL463" i="1"/>
  <c r="Q253" i="1"/>
  <c r="BL251" i="1"/>
  <c r="Q378" i="1"/>
  <c r="BL376" i="1"/>
  <c r="Q131" i="1"/>
  <c r="BL129" i="1"/>
  <c r="Q101" i="1"/>
  <c r="BL99" i="1"/>
  <c r="Q181" i="1"/>
  <c r="U181" i="1" s="1"/>
  <c r="BL179" i="1"/>
  <c r="Q203" i="1"/>
  <c r="U203" i="1" s="1"/>
  <c r="BL201" i="1"/>
  <c r="Q34" i="1"/>
  <c r="BL32" i="1"/>
  <c r="Q266" i="1"/>
  <c r="BL264" i="1"/>
  <c r="Q302" i="1"/>
  <c r="U302" i="1" s="1"/>
  <c r="BL300" i="1"/>
  <c r="Q16" i="1"/>
  <c r="BL14" i="1"/>
  <c r="Q149" i="1"/>
  <c r="BL147" i="1"/>
  <c r="Q275" i="1"/>
  <c r="BL273" i="1"/>
  <c r="Q324" i="1"/>
  <c r="BL322" i="1"/>
  <c r="Q381" i="1"/>
  <c r="U381" i="1" s="1"/>
  <c r="BL379" i="1"/>
  <c r="Q421" i="1"/>
  <c r="BL419" i="1"/>
  <c r="Q431" i="1"/>
  <c r="BL429" i="1"/>
  <c r="Q451" i="1"/>
  <c r="BL449" i="1"/>
  <c r="Q257" i="1"/>
  <c r="BL255" i="1"/>
  <c r="Q362" i="1"/>
  <c r="BL360" i="1"/>
  <c r="Q373" i="1"/>
  <c r="BL371" i="1"/>
  <c r="Q393" i="1"/>
  <c r="BL391" i="1"/>
  <c r="Q414" i="1"/>
  <c r="U414" i="1" s="1"/>
  <c r="BL412" i="1"/>
  <c r="Q433" i="1"/>
  <c r="BL431" i="1"/>
  <c r="Q470" i="1"/>
  <c r="U470" i="1" s="1"/>
  <c r="BL468" i="1"/>
  <c r="Q482" i="1"/>
  <c r="U482" i="1" s="1"/>
  <c r="BL480" i="1"/>
  <c r="Q475" i="1"/>
  <c r="BL473" i="1"/>
  <c r="Q24" i="1"/>
  <c r="U24" i="1" s="1"/>
  <c r="BL22" i="1"/>
  <c r="Q72" i="1"/>
  <c r="U72" i="1" s="1"/>
  <c r="BL70" i="1"/>
  <c r="Q225" i="1"/>
  <c r="BL223" i="1"/>
  <c r="Q255" i="1"/>
  <c r="BL253" i="1"/>
  <c r="Q382" i="1"/>
  <c r="BL380" i="1"/>
  <c r="Q161" i="1"/>
  <c r="U161" i="1" s="1"/>
  <c r="BL159" i="1"/>
  <c r="Q308" i="1"/>
  <c r="BL306" i="1"/>
  <c r="Q358" i="1"/>
  <c r="BL356" i="1"/>
  <c r="Q396" i="1"/>
  <c r="BL394" i="1"/>
  <c r="Q263" i="1"/>
  <c r="BL261" i="1"/>
  <c r="Q499" i="1"/>
  <c r="BL497" i="1"/>
  <c r="Q47" i="1"/>
  <c r="U47" i="1" s="1"/>
  <c r="BL45" i="1"/>
  <c r="Q360" i="1"/>
  <c r="U360" i="1" s="1"/>
  <c r="BL358" i="1"/>
  <c r="Q39" i="1"/>
  <c r="U39" i="1" s="1"/>
  <c r="BL37" i="1"/>
  <c r="Q74" i="1"/>
  <c r="BL72" i="1"/>
  <c r="Q183" i="1"/>
  <c r="U183" i="1" s="1"/>
  <c r="BL181" i="1"/>
  <c r="Q305" i="1"/>
  <c r="BL303" i="1"/>
  <c r="Q78" i="1"/>
  <c r="U78" i="1" s="1"/>
  <c r="BL76" i="1"/>
  <c r="Q129" i="1"/>
  <c r="U129" i="1" s="1"/>
  <c r="BL127" i="1"/>
  <c r="Q173" i="1"/>
  <c r="BL171" i="1"/>
  <c r="Q349" i="1"/>
  <c r="BL347" i="1"/>
  <c r="Q304" i="1"/>
  <c r="U304" i="1" s="1"/>
  <c r="BL302" i="1"/>
  <c r="Q163" i="1"/>
  <c r="BL161" i="1"/>
  <c r="Q377" i="1"/>
  <c r="U377" i="1" s="1"/>
  <c r="BL375" i="1"/>
  <c r="Q235" i="1"/>
  <c r="BL233" i="1"/>
  <c r="Q97" i="1"/>
  <c r="U97" i="1" s="1"/>
  <c r="BL95" i="1"/>
  <c r="Q283" i="1"/>
  <c r="BL281" i="1"/>
  <c r="Q508" i="1"/>
  <c r="U508" i="1" s="1"/>
  <c r="BL506" i="1"/>
  <c r="Q505" i="1"/>
  <c r="BL503" i="1"/>
  <c r="Q488" i="1"/>
  <c r="BL486" i="1"/>
  <c r="Q464" i="1"/>
  <c r="BL462" i="1"/>
  <c r="Q443" i="1"/>
  <c r="BL441" i="1"/>
  <c r="Q42" i="1"/>
  <c r="BL40" i="1"/>
  <c r="Q96" i="1"/>
  <c r="U96" i="1" s="1"/>
  <c r="BL94" i="1"/>
  <c r="Q127" i="1"/>
  <c r="BL125" i="1"/>
  <c r="Q153" i="1"/>
  <c r="BL151" i="1"/>
  <c r="Q207" i="1"/>
  <c r="BL205" i="1"/>
  <c r="Q321" i="1"/>
  <c r="U321" i="1" s="1"/>
  <c r="BL319" i="1"/>
  <c r="Q400" i="1"/>
  <c r="BL398" i="1"/>
  <c r="Q59" i="1"/>
  <c r="U59" i="1" s="1"/>
  <c r="BL57" i="1"/>
  <c r="Q241" i="1"/>
  <c r="BL239" i="1"/>
  <c r="Q352" i="1"/>
  <c r="U352" i="1" s="1"/>
  <c r="BL350" i="1"/>
  <c r="Q420" i="1"/>
  <c r="BL418" i="1"/>
  <c r="Q489" i="1"/>
  <c r="BL487" i="1"/>
  <c r="Q389" i="1"/>
  <c r="BL387" i="1"/>
  <c r="Q452" i="1"/>
  <c r="U452" i="1" s="1"/>
  <c r="BL450" i="1"/>
  <c r="Q366" i="1"/>
  <c r="BL364" i="1"/>
  <c r="Q151" i="1"/>
  <c r="BL149" i="1"/>
  <c r="Q278" i="1"/>
  <c r="BL276" i="1"/>
  <c r="Q80" i="1"/>
  <c r="BL78" i="1"/>
  <c r="Q143" i="1"/>
  <c r="BL141" i="1"/>
  <c r="Q258" i="1"/>
  <c r="BL256" i="1"/>
  <c r="Q281" i="1"/>
  <c r="BL279" i="1"/>
  <c r="Q247" i="1"/>
  <c r="BL245" i="1"/>
  <c r="Q364" i="1"/>
  <c r="U364" i="1" s="1"/>
  <c r="BL362" i="1"/>
  <c r="Q390" i="1"/>
  <c r="BL388" i="1"/>
  <c r="Q428" i="1"/>
  <c r="U428" i="1" s="1"/>
  <c r="BL426" i="1"/>
  <c r="Q51" i="1"/>
  <c r="BL49" i="1"/>
  <c r="Q369" i="1"/>
  <c r="BL367" i="1"/>
  <c r="Q422" i="1"/>
  <c r="U422" i="1" s="1"/>
  <c r="BL420" i="1"/>
  <c r="Q486" i="1"/>
  <c r="U486" i="1" s="1"/>
  <c r="BL484" i="1"/>
  <c r="Q139" i="1"/>
  <c r="BL137" i="1"/>
  <c r="Q427" i="1"/>
  <c r="BL425" i="1"/>
  <c r="Q88" i="1"/>
  <c r="U88" i="1" s="1"/>
  <c r="BL86" i="1"/>
  <c r="Q233" i="1"/>
  <c r="U233" i="1" s="1"/>
  <c r="BL231" i="1"/>
  <c r="Q269" i="1"/>
  <c r="U269" i="1" s="1"/>
  <c r="BL267" i="1"/>
  <c r="Q371" i="1"/>
  <c r="U371" i="1" s="1"/>
  <c r="BL369" i="1"/>
  <c r="Q474" i="1"/>
  <c r="U474" i="1" s="1"/>
  <c r="BL472" i="1"/>
  <c r="Q343" i="1"/>
  <c r="BL341" i="1"/>
  <c r="Q442" i="1"/>
  <c r="BL440" i="1"/>
  <c r="Q454" i="1"/>
  <c r="U454" i="1" s="1"/>
  <c r="BL452" i="1"/>
  <c r="Q90" i="1"/>
  <c r="BL88" i="1"/>
  <c r="Q167" i="1"/>
  <c r="BL165" i="1"/>
  <c r="Q123" i="1"/>
  <c r="U123" i="1" s="1"/>
  <c r="BL121" i="1"/>
  <c r="Q506" i="1"/>
  <c r="U506" i="1" s="1"/>
  <c r="BL504" i="1"/>
  <c r="Q14" i="1"/>
  <c r="U14" i="1" s="1"/>
  <c r="BL12" i="1"/>
  <c r="Q13" i="1"/>
  <c r="U13" i="1" s="1"/>
  <c r="BL11" i="1"/>
  <c r="Q37" i="1"/>
  <c r="BL35" i="1"/>
  <c r="Q54" i="1"/>
  <c r="BL52" i="1"/>
  <c r="Q41" i="1"/>
  <c r="BL39" i="1"/>
  <c r="Q126" i="1"/>
  <c r="BL124" i="1"/>
  <c r="Q160" i="1"/>
  <c r="BL158" i="1"/>
  <c r="Q154" i="1"/>
  <c r="BL152" i="1"/>
  <c r="Q206" i="1"/>
  <c r="U206" i="1" s="1"/>
  <c r="BL204" i="1"/>
  <c r="Q242" i="1"/>
  <c r="BL240" i="1"/>
  <c r="Q256" i="1"/>
  <c r="BL254" i="1"/>
  <c r="Q204" i="1"/>
  <c r="BL202" i="1"/>
  <c r="Q290" i="1"/>
  <c r="BL288" i="1"/>
  <c r="Q299" i="1"/>
  <c r="BL297" i="1"/>
  <c r="Q315" i="1"/>
  <c r="BL313" i="1"/>
  <c r="Q392" i="1"/>
  <c r="BL390" i="1"/>
  <c r="Q472" i="1"/>
  <c r="BL470" i="1"/>
  <c r="Q23" i="1"/>
  <c r="BL21" i="1"/>
  <c r="Q111" i="1"/>
  <c r="U111" i="1" s="1"/>
  <c r="BL109" i="1"/>
  <c r="Q201" i="1"/>
  <c r="U201" i="1" s="1"/>
  <c r="BL199" i="1"/>
  <c r="Q29" i="1"/>
  <c r="BL27" i="1"/>
  <c r="Q64" i="1"/>
  <c r="BL62" i="1"/>
  <c r="Q62" i="1"/>
  <c r="BL60" i="1"/>
  <c r="Q79" i="1"/>
  <c r="BL77" i="1"/>
  <c r="Q77" i="1"/>
  <c r="BL75" i="1"/>
  <c r="Q114" i="1"/>
  <c r="U114" i="1" s="1"/>
  <c r="BL112" i="1"/>
  <c r="Q122" i="1"/>
  <c r="BL120" i="1"/>
  <c r="Q130" i="1"/>
  <c r="U130" i="1" s="1"/>
  <c r="BL128" i="1"/>
  <c r="Q121" i="1"/>
  <c r="BL119" i="1"/>
  <c r="Q152" i="1"/>
  <c r="BL150" i="1"/>
  <c r="Q168" i="1"/>
  <c r="BL166" i="1"/>
  <c r="Q162" i="1"/>
  <c r="BL160" i="1"/>
  <c r="Q182" i="1"/>
  <c r="U182" i="1" s="1"/>
  <c r="BL180" i="1"/>
  <c r="Q198" i="1"/>
  <c r="BL196" i="1"/>
  <c r="Q214" i="1"/>
  <c r="BL212" i="1"/>
  <c r="Q230" i="1"/>
  <c r="U230" i="1" s="1"/>
  <c r="BL228" i="1"/>
  <c r="Q208" i="1"/>
  <c r="BL206" i="1"/>
  <c r="Q234" i="1"/>
  <c r="BL232" i="1"/>
  <c r="Q250" i="1"/>
  <c r="BL248" i="1"/>
  <c r="Q188" i="1"/>
  <c r="BL186" i="1"/>
  <c r="Q220" i="1"/>
  <c r="BL218" i="1"/>
  <c r="Q260" i="1"/>
  <c r="BL258" i="1"/>
  <c r="Q276" i="1"/>
  <c r="BL274" i="1"/>
  <c r="Q291" i="1"/>
  <c r="BL289" i="1"/>
  <c r="Q307" i="1"/>
  <c r="BL305" i="1"/>
  <c r="Q323" i="1"/>
  <c r="BL321" i="1"/>
  <c r="Q339" i="1"/>
  <c r="BL337" i="1"/>
  <c r="Q368" i="1"/>
  <c r="BL366" i="1"/>
  <c r="Q384" i="1"/>
  <c r="BL382" i="1"/>
  <c r="Q401" i="1"/>
  <c r="BL399" i="1"/>
  <c r="Q459" i="1"/>
  <c r="BL457" i="1"/>
  <c r="Q419" i="1"/>
  <c r="BL417" i="1"/>
  <c r="Q424" i="1"/>
  <c r="BL422" i="1"/>
  <c r="Q440" i="1"/>
  <c r="BL438" i="1"/>
  <c r="Q38" i="1"/>
  <c r="BL36" i="1"/>
  <c r="Q50" i="1"/>
  <c r="BL48" i="1"/>
  <c r="Q61" i="1"/>
  <c r="BL59" i="1"/>
  <c r="Q99" i="1"/>
  <c r="U99" i="1" s="1"/>
  <c r="BL97" i="1"/>
  <c r="Q119" i="1"/>
  <c r="U119" i="1" s="1"/>
  <c r="BL117" i="1"/>
  <c r="Q146" i="1"/>
  <c r="U146" i="1" s="1"/>
  <c r="BL144" i="1"/>
  <c r="Q63" i="1"/>
  <c r="U63" i="1" s="1"/>
  <c r="BL61" i="1"/>
  <c r="Q86" i="1"/>
  <c r="U86" i="1" s="1"/>
  <c r="BL84" i="1"/>
  <c r="Q95" i="1"/>
  <c r="BL93" i="1"/>
  <c r="Q142" i="1"/>
  <c r="BL140" i="1"/>
  <c r="Q209" i="1"/>
  <c r="BL207" i="1"/>
  <c r="Q174" i="1"/>
  <c r="U174" i="1" s="1"/>
  <c r="BL172" i="1"/>
  <c r="Q205" i="1"/>
  <c r="BL203" i="1"/>
  <c r="Q240" i="1"/>
  <c r="BL238" i="1"/>
  <c r="Q199" i="1"/>
  <c r="BL197" i="1"/>
  <c r="Q284" i="1"/>
  <c r="U284" i="1" s="1"/>
  <c r="BL282" i="1"/>
  <c r="Q289" i="1"/>
  <c r="U289" i="1" s="1"/>
  <c r="BL287" i="1"/>
  <c r="Q244" i="1"/>
  <c r="BL242" i="1"/>
  <c r="Q316" i="1"/>
  <c r="U316" i="1" s="1"/>
  <c r="BL314" i="1"/>
  <c r="Q327" i="1"/>
  <c r="BL325" i="1"/>
  <c r="Q399" i="1"/>
  <c r="BL397" i="1"/>
  <c r="Q328" i="1"/>
  <c r="BL326" i="1"/>
  <c r="Q317" i="1"/>
  <c r="BL315" i="1"/>
  <c r="Q481" i="1"/>
  <c r="BL479" i="1"/>
  <c r="Q500" i="1"/>
  <c r="BL498" i="1"/>
  <c r="Q361" i="1"/>
  <c r="BL359" i="1"/>
  <c r="Q385" i="1"/>
  <c r="U385" i="1" s="1"/>
  <c r="BL383" i="1"/>
  <c r="Q417" i="1"/>
  <c r="U417" i="1" s="1"/>
  <c r="BL415" i="1"/>
  <c r="Q445" i="1"/>
  <c r="BL443" i="1"/>
  <c r="Q468" i="1"/>
  <c r="U468" i="1" s="1"/>
  <c r="BL466" i="1"/>
  <c r="Q231" i="1"/>
  <c r="BL229" i="1"/>
  <c r="Q436" i="1"/>
  <c r="U436" i="1" s="1"/>
  <c r="BL434" i="1"/>
  <c r="Q441" i="1"/>
  <c r="U441" i="1" s="1"/>
  <c r="BL439" i="1"/>
  <c r="Q155" i="1"/>
  <c r="U155" i="1" s="1"/>
  <c r="BL153" i="1"/>
  <c r="Q105" i="1"/>
  <c r="U105" i="1" s="1"/>
  <c r="BL103" i="1"/>
  <c r="Q184" i="1"/>
  <c r="BL182" i="1"/>
  <c r="Q219" i="1"/>
  <c r="U219" i="1" s="1"/>
  <c r="BL217" i="1"/>
  <c r="Q262" i="1"/>
  <c r="BL260" i="1"/>
  <c r="Q277" i="1"/>
  <c r="BL275" i="1"/>
  <c r="Q314" i="1"/>
  <c r="BL312" i="1"/>
  <c r="Q279" i="1"/>
  <c r="BL277" i="1"/>
  <c r="Q410" i="1"/>
  <c r="BL408" i="1"/>
  <c r="Q425" i="1"/>
  <c r="U425" i="1" s="1"/>
  <c r="BL423" i="1"/>
  <c r="Q333" i="1"/>
  <c r="U333" i="1" s="1"/>
  <c r="BL331" i="1"/>
  <c r="Q379" i="1"/>
  <c r="BL377" i="1"/>
  <c r="Q446" i="1"/>
  <c r="BL444" i="1"/>
  <c r="Q485" i="1"/>
  <c r="BL483" i="1"/>
  <c r="Q497" i="1"/>
  <c r="BL495" i="1"/>
  <c r="Q398" i="1"/>
  <c r="U398" i="1" s="1"/>
  <c r="BL396" i="1"/>
  <c r="Q491" i="1"/>
  <c r="BL489" i="1"/>
  <c r="Q215" i="1"/>
  <c r="BL213" i="1"/>
  <c r="Q133" i="1"/>
  <c r="U133" i="1" s="1"/>
  <c r="BL131" i="1"/>
  <c r="Q187" i="1"/>
  <c r="BL185" i="1"/>
  <c r="Q213" i="1"/>
  <c r="BL211" i="1"/>
  <c r="Q243" i="1"/>
  <c r="BL241" i="1"/>
  <c r="Q294" i="1"/>
  <c r="U294" i="1" s="1"/>
  <c r="BL292" i="1"/>
  <c r="Q365" i="1"/>
  <c r="BL363" i="1"/>
  <c r="Q40" i="1"/>
  <c r="BL38" i="1"/>
  <c r="Q332" i="1"/>
  <c r="BL330" i="1"/>
  <c r="Q370" i="1"/>
  <c r="BL368" i="1"/>
  <c r="Q438" i="1"/>
  <c r="BL436" i="1"/>
  <c r="Q402" i="1"/>
  <c r="BL400" i="1"/>
  <c r="Q68" i="1"/>
  <c r="BL66" i="1"/>
  <c r="Q450" i="1"/>
  <c r="BL448" i="1"/>
  <c r="Q330" i="1"/>
  <c r="BL328" i="1"/>
  <c r="Q353" i="1"/>
  <c r="BL351" i="1"/>
  <c r="Q439" i="1"/>
  <c r="BL437" i="1"/>
  <c r="Q124" i="1"/>
  <c r="BL122" i="1"/>
  <c r="Q193" i="1"/>
  <c r="U193" i="1" s="1"/>
  <c r="BL191" i="1"/>
  <c r="Q251" i="1"/>
  <c r="BL249" i="1"/>
  <c r="Q297" i="1"/>
  <c r="BL295" i="1"/>
  <c r="Q325" i="1"/>
  <c r="BL323" i="1"/>
  <c r="Q195" i="1"/>
  <c r="BL193" i="1"/>
  <c r="Q348" i="1"/>
  <c r="U348" i="1" s="1"/>
  <c r="BL346" i="1"/>
  <c r="Q132" i="1"/>
  <c r="BL130" i="1"/>
  <c r="Q176" i="1"/>
  <c r="BL174" i="1"/>
  <c r="Q329" i="1"/>
  <c r="BL327" i="1"/>
  <c r="Q165" i="1"/>
  <c r="BL163" i="1"/>
  <c r="Q120" i="1"/>
  <c r="U120" i="1" s="1"/>
  <c r="BL118" i="1"/>
  <c r="Q36" i="1"/>
  <c r="U36" i="1" s="1"/>
  <c r="BL34" i="1"/>
  <c r="Q462" i="1"/>
  <c r="U462" i="1" s="1"/>
  <c r="BL460" i="1"/>
  <c r="Q509" i="1"/>
  <c r="U509" i="1" s="1"/>
  <c r="BL507" i="1"/>
  <c r="Q502" i="1"/>
  <c r="U502" i="1" s="1"/>
  <c r="BL500" i="1"/>
  <c r="Q9" i="1"/>
  <c r="U9" i="1" s="1"/>
  <c r="BL7" i="1"/>
  <c r="Q344" i="1"/>
  <c r="Q8" i="1"/>
  <c r="U8" i="1" s="1"/>
  <c r="Q7" i="1"/>
  <c r="T10" i="1"/>
  <c r="T13" i="1"/>
  <c r="BH6" i="1"/>
  <c r="R10" i="2" s="1"/>
  <c r="BI6" i="1"/>
  <c r="T10" i="2" s="1"/>
  <c r="BJ6" i="1"/>
  <c r="V10" i="2" s="1"/>
  <c r="BF6" i="1"/>
  <c r="N10" i="2" s="1"/>
  <c r="BG6" i="1"/>
  <c r="P10" i="2" s="1"/>
  <c r="BE6" i="1"/>
  <c r="L10" i="2" s="1"/>
  <c r="T9" i="1"/>
  <c r="T15" i="1"/>
  <c r="AU7" i="1"/>
  <c r="D11" i="2" s="1"/>
  <c r="AV7" i="1"/>
  <c r="F11" i="2" s="1"/>
  <c r="T503" i="1"/>
  <c r="T506" i="1"/>
  <c r="T8" i="1"/>
  <c r="T507" i="1"/>
  <c r="T502" i="1"/>
  <c r="T36" i="1"/>
  <c r="T505" i="1"/>
  <c r="T501" i="1"/>
  <c r="T191" i="1"/>
  <c r="T509" i="1"/>
  <c r="T422" i="1"/>
  <c r="T269" i="1"/>
  <c r="T88" i="1"/>
  <c r="T123" i="1"/>
  <c r="T193" i="1"/>
  <c r="T294" i="1"/>
  <c r="T438" i="1"/>
  <c r="T133" i="1"/>
  <c r="T462" i="1"/>
  <c r="T504" i="1"/>
  <c r="T508" i="1"/>
  <c r="T353" i="1"/>
  <c r="T97" i="1"/>
  <c r="T93" i="1"/>
  <c r="T163" i="1"/>
  <c r="T371" i="1"/>
  <c r="T498" i="1"/>
  <c r="T300" i="1"/>
  <c r="T426" i="1"/>
  <c r="T343" i="1"/>
  <c r="T171" i="1"/>
  <c r="T474" i="1"/>
  <c r="T112" i="1"/>
  <c r="T329" i="1"/>
  <c r="T120" i="1"/>
  <c r="T497" i="1"/>
  <c r="T335" i="1"/>
  <c r="T454" i="1"/>
  <c r="T68" i="1"/>
  <c r="T45" i="1"/>
  <c r="T119" i="1"/>
  <c r="T185" i="1"/>
  <c r="T76" i="1"/>
  <c r="Q112" i="1"/>
  <c r="U112" i="1" s="1"/>
  <c r="T367" i="1"/>
  <c r="T108" i="1"/>
  <c r="T155" i="1"/>
  <c r="T221" i="1"/>
  <c r="T223" i="1"/>
  <c r="T434" i="1"/>
  <c r="T429" i="1"/>
  <c r="T348" i="1"/>
  <c r="T490" i="1"/>
  <c r="T217" i="1"/>
  <c r="T391" i="1"/>
  <c r="T405" i="1"/>
  <c r="T485" i="1"/>
  <c r="T356" i="1"/>
  <c r="T167" i="1"/>
  <c r="T283" i="1"/>
  <c r="T165" i="1"/>
  <c r="T173" i="1"/>
  <c r="T377" i="1"/>
  <c r="T477" i="1"/>
  <c r="T187" i="1"/>
  <c r="T357" i="1"/>
  <c r="T284" i="1"/>
  <c r="T414" i="1"/>
  <c r="T74" i="1"/>
  <c r="T229" i="1"/>
  <c r="O329" i="1"/>
  <c r="BR328" i="1" s="1"/>
  <c r="BS328" i="1" s="1"/>
  <c r="T289" i="1"/>
  <c r="T311" i="1"/>
  <c r="T352" i="1"/>
  <c r="T461" i="1"/>
  <c r="T92" i="1"/>
  <c r="T387" i="1"/>
  <c r="T416" i="1"/>
  <c r="T404" i="1"/>
  <c r="T304" i="1"/>
  <c r="T31" i="1"/>
  <c r="T364" i="1"/>
  <c r="T169" i="1"/>
  <c r="T213" i="1"/>
  <c r="T332" i="1"/>
  <c r="T320" i="1"/>
  <c r="T147" i="1"/>
  <c r="T227" i="1"/>
  <c r="T428" i="1"/>
  <c r="T233" i="1"/>
  <c r="T408" i="1"/>
  <c r="O74" i="1"/>
  <c r="T39" i="1"/>
  <c r="T445" i="1"/>
  <c r="T63" i="1"/>
  <c r="T288" i="1"/>
  <c r="T86" i="1"/>
  <c r="T30" i="1"/>
  <c r="T159" i="1"/>
  <c r="T211" i="1"/>
  <c r="T341" i="1"/>
  <c r="T494" i="1"/>
  <c r="T111" i="1"/>
  <c r="T91" i="1"/>
  <c r="T47" i="1"/>
  <c r="T129" i="1"/>
  <c r="T151" i="1"/>
  <c r="T143" i="1"/>
  <c r="T157" i="1"/>
  <c r="T319" i="1"/>
  <c r="T351" i="1"/>
  <c r="T78" i="1"/>
  <c r="T292" i="1"/>
  <c r="T265" i="1"/>
  <c r="T20" i="1"/>
  <c r="T215" i="1"/>
  <c r="T181" i="1"/>
  <c r="T302" i="1"/>
  <c r="T360" i="1"/>
  <c r="T55" i="1"/>
  <c r="T131" i="1"/>
  <c r="T203" i="1"/>
  <c r="T195" i="1"/>
  <c r="T275" i="1"/>
  <c r="T23" i="1"/>
  <c r="T16" i="1"/>
  <c r="T22" i="1"/>
  <c r="T38" i="1"/>
  <c r="T141" i="1"/>
  <c r="T105" i="1"/>
  <c r="T344" i="1"/>
  <c r="T18" i="1"/>
  <c r="T115" i="1"/>
  <c r="T219" i="1"/>
  <c r="T243" i="1"/>
  <c r="T225" i="1"/>
  <c r="T280" i="1"/>
  <c r="T481" i="1"/>
  <c r="T153" i="1"/>
  <c r="T70" i="1"/>
  <c r="T107" i="1"/>
  <c r="T201" i="1"/>
  <c r="T259" i="1"/>
  <c r="T205" i="1"/>
  <c r="T306" i="1"/>
  <c r="T328" i="1"/>
  <c r="T340" i="1"/>
  <c r="T433" i="1"/>
  <c r="T400" i="1"/>
  <c r="T469" i="1"/>
  <c r="T437" i="1"/>
  <c r="T40" i="1"/>
  <c r="T103" i="1"/>
  <c r="T146" i="1"/>
  <c r="T59" i="1"/>
  <c r="T271" i="1"/>
  <c r="T473" i="1"/>
  <c r="T489" i="1"/>
  <c r="T116" i="1"/>
  <c r="T251" i="1"/>
  <c r="T35" i="1"/>
  <c r="T19" i="1"/>
  <c r="T177" i="1"/>
  <c r="T72" i="1"/>
  <c r="T161" i="1"/>
  <c r="T261" i="1"/>
  <c r="T197" i="1"/>
  <c r="T281" i="1"/>
  <c r="T383" i="1"/>
  <c r="T298" i="1"/>
  <c r="T396" i="1"/>
  <c r="T470" i="1"/>
  <c r="T482" i="1"/>
  <c r="T324" i="1"/>
  <c r="T95" i="1"/>
  <c r="T337" i="1"/>
  <c r="T442" i="1"/>
  <c r="T279" i="1"/>
  <c r="T413" i="1"/>
  <c r="T425" i="1"/>
  <c r="T500" i="1"/>
  <c r="T420" i="1"/>
  <c r="T263" i="1"/>
  <c r="T189" i="1"/>
  <c r="T379" i="1"/>
  <c r="T457" i="1"/>
  <c r="T446" i="1"/>
  <c r="T410" i="1"/>
  <c r="T99" i="1"/>
  <c r="T24" i="1"/>
  <c r="T373" i="1"/>
  <c r="T101" i="1"/>
  <c r="T34" i="1"/>
  <c r="T80" i="1"/>
  <c r="T402" i="1"/>
  <c r="T51" i="1"/>
  <c r="T125" i="1"/>
  <c r="T273" i="1"/>
  <c r="T313" i="1"/>
  <c r="T412" i="1"/>
  <c r="T61" i="1"/>
  <c r="T135" i="1"/>
  <c r="T235" i="1"/>
  <c r="T369" i="1"/>
  <c r="T393" i="1"/>
  <c r="T247" i="1"/>
  <c r="T104" i="1"/>
  <c r="T27" i="1"/>
  <c r="T42" i="1"/>
  <c r="T49" i="1"/>
  <c r="T175" i="1"/>
  <c r="T209" i="1"/>
  <c r="T312" i="1"/>
  <c r="T336" i="1"/>
  <c r="T359" i="1"/>
  <c r="T417" i="1"/>
  <c r="T486" i="1"/>
  <c r="T398" i="1"/>
  <c r="T418" i="1"/>
  <c r="T26" i="1"/>
  <c r="T381" i="1"/>
  <c r="T363" i="1"/>
  <c r="T444" i="1"/>
  <c r="T82" i="1"/>
  <c r="T89" i="1"/>
  <c r="T142" i="1"/>
  <c r="T174" i="1"/>
  <c r="T277" i="1"/>
  <c r="T149" i="1"/>
  <c r="T375" i="1"/>
  <c r="T421" i="1"/>
  <c r="T139" i="1"/>
  <c r="T333" i="1"/>
  <c r="T321" i="1"/>
  <c r="T409" i="1"/>
  <c r="T257" i="1"/>
  <c r="O207" i="1"/>
  <c r="T207" i="1"/>
  <c r="O179" i="1"/>
  <c r="T179" i="1"/>
  <c r="O365" i="1"/>
  <c r="BR364" i="1" s="1"/>
  <c r="BS364" i="1" s="1"/>
  <c r="T365" i="1"/>
  <c r="O389" i="1"/>
  <c r="T389" i="1"/>
  <c r="O361" i="1"/>
  <c r="T361" i="1"/>
  <c r="O253" i="1"/>
  <c r="T253" i="1"/>
  <c r="O317" i="1"/>
  <c r="BR316" i="1" s="1"/>
  <c r="BS316" i="1" s="1"/>
  <c r="T317" i="1"/>
  <c r="T460" i="1"/>
  <c r="T53" i="1"/>
  <c r="T65" i="1"/>
  <c r="T84" i="1"/>
  <c r="T267" i="1"/>
  <c r="T130" i="1"/>
  <c r="T178" i="1"/>
  <c r="T210" i="1"/>
  <c r="O363" i="1"/>
  <c r="BR362" i="1" s="1"/>
  <c r="BS362" i="1" s="1"/>
  <c r="T449" i="1"/>
  <c r="T316" i="1"/>
  <c r="T493" i="1"/>
  <c r="T453" i="1"/>
  <c r="T430" i="1"/>
  <c r="T496" i="1"/>
  <c r="O28" i="1"/>
  <c r="BR27" i="1" s="1"/>
  <c r="BS27" i="1" s="1"/>
  <c r="T28" i="1"/>
  <c r="O255" i="1"/>
  <c r="BR254" i="1" s="1"/>
  <c r="BS254" i="1" s="1"/>
  <c r="T255" i="1"/>
  <c r="O249" i="1"/>
  <c r="BR248" i="1" s="1"/>
  <c r="BS248" i="1" s="1"/>
  <c r="T249" i="1"/>
  <c r="T278" i="1"/>
  <c r="O296" i="1"/>
  <c r="T296" i="1"/>
  <c r="O349" i="1"/>
  <c r="T349" i="1"/>
  <c r="T100" i="1"/>
  <c r="T57" i="1"/>
  <c r="T145" i="1"/>
  <c r="T122" i="1"/>
  <c r="T96" i="1"/>
  <c r="T138" i="1"/>
  <c r="T327" i="1"/>
  <c r="T441" i="1"/>
  <c r="O325" i="1"/>
  <c r="BR324" i="1" s="1"/>
  <c r="BS324" i="1" s="1"/>
  <c r="T325" i="1"/>
  <c r="O458" i="1"/>
  <c r="BR457" i="1" s="1"/>
  <c r="BS457" i="1" s="1"/>
  <c r="T458" i="1"/>
  <c r="O231" i="1"/>
  <c r="BR230" i="1" s="1"/>
  <c r="BS230" i="1" s="1"/>
  <c r="T231" i="1"/>
  <c r="O345" i="1"/>
  <c r="BR344" i="1" s="1"/>
  <c r="BS344" i="1" s="1"/>
  <c r="T345" i="1"/>
  <c r="T436" i="1"/>
  <c r="O32" i="1"/>
  <c r="T32" i="1"/>
  <c r="O237" i="1"/>
  <c r="BR236" i="1" s="1"/>
  <c r="BS236" i="1" s="1"/>
  <c r="T237" i="1"/>
  <c r="O239" i="1"/>
  <c r="T239" i="1"/>
  <c r="O241" i="1"/>
  <c r="T241" i="1"/>
  <c r="O466" i="1"/>
  <c r="BR465" i="1" s="1"/>
  <c r="BS465" i="1" s="1"/>
  <c r="T466" i="1"/>
  <c r="T50" i="1"/>
  <c r="T137" i="1"/>
  <c r="T395" i="1"/>
  <c r="T465" i="1"/>
  <c r="T406" i="1"/>
  <c r="O127" i="1"/>
  <c r="T127" i="1"/>
  <c r="O199" i="1"/>
  <c r="T199" i="1"/>
  <c r="O245" i="1"/>
  <c r="T245" i="1"/>
  <c r="O308" i="1"/>
  <c r="T308" i="1"/>
  <c r="O285" i="1"/>
  <c r="T285" i="1"/>
  <c r="O450" i="1"/>
  <c r="BR449" i="1" s="1"/>
  <c r="BS449" i="1" s="1"/>
  <c r="T450" i="1"/>
  <c r="T385" i="1"/>
  <c r="T452" i="1"/>
  <c r="T468" i="1"/>
  <c r="T17" i="1"/>
  <c r="O17" i="1"/>
  <c r="T25" i="1"/>
  <c r="O25" i="1"/>
  <c r="T48" i="1"/>
  <c r="O48" i="1"/>
  <c r="BR47" i="1" s="1"/>
  <c r="BS47" i="1" s="1"/>
  <c r="T102" i="1"/>
  <c r="O102" i="1"/>
  <c r="BR101" i="1" s="1"/>
  <c r="BS101" i="1" s="1"/>
  <c r="T117" i="1"/>
  <c r="O117" i="1"/>
  <c r="T160" i="1"/>
  <c r="O160" i="1"/>
  <c r="BR159" i="1" s="1"/>
  <c r="BS159" i="1" s="1"/>
  <c r="O176" i="1"/>
  <c r="BR175" i="1" s="1"/>
  <c r="BS175" i="1" s="1"/>
  <c r="T176" i="1"/>
  <c r="O274" i="1"/>
  <c r="T274" i="1"/>
  <c r="T297" i="1"/>
  <c r="O297" i="1"/>
  <c r="BR296" i="1" s="1"/>
  <c r="BS296" i="1" s="1"/>
  <c r="T218" i="1"/>
  <c r="T322" i="1"/>
  <c r="O322" i="1"/>
  <c r="O386" i="1"/>
  <c r="T386" i="1"/>
  <c r="T303" i="1"/>
  <c r="O303" i="1"/>
  <c r="O334" i="1"/>
  <c r="T334" i="1"/>
  <c r="T475" i="1"/>
  <c r="O475" i="1"/>
  <c r="T21" i="1"/>
  <c r="O21" i="1"/>
  <c r="T37" i="1"/>
  <c r="O37" i="1"/>
  <c r="BR36" i="1" s="1"/>
  <c r="BS36" i="1" s="1"/>
  <c r="T44" i="1"/>
  <c r="O44" i="1"/>
  <c r="T66" i="1"/>
  <c r="O66" i="1"/>
  <c r="T83" i="1"/>
  <c r="O83" i="1"/>
  <c r="T81" i="1"/>
  <c r="O81" i="1"/>
  <c r="T106" i="1"/>
  <c r="O106" i="1"/>
  <c r="O132" i="1"/>
  <c r="T132" i="1"/>
  <c r="T113" i="1"/>
  <c r="O113" i="1"/>
  <c r="BR112" i="1" s="1"/>
  <c r="BS112" i="1" s="1"/>
  <c r="T156" i="1"/>
  <c r="O156" i="1"/>
  <c r="BR155" i="1" s="1"/>
  <c r="BS155" i="1" s="1"/>
  <c r="T172" i="1"/>
  <c r="O172" i="1"/>
  <c r="T118" i="1"/>
  <c r="T242" i="1"/>
  <c r="O242" i="1"/>
  <c r="T134" i="1"/>
  <c r="T184" i="1"/>
  <c r="O184" i="1"/>
  <c r="T192" i="1"/>
  <c r="O192" i="1"/>
  <c r="T200" i="1"/>
  <c r="O200" i="1"/>
  <c r="T208" i="1"/>
  <c r="O208" i="1"/>
  <c r="BR207" i="1" s="1"/>
  <c r="BS207" i="1" s="1"/>
  <c r="T216" i="1"/>
  <c r="O216" i="1"/>
  <c r="BR215" i="1" s="1"/>
  <c r="BS215" i="1" s="1"/>
  <c r="T224" i="1"/>
  <c r="O224" i="1"/>
  <c r="BR223" i="1" s="1"/>
  <c r="BS223" i="1" s="1"/>
  <c r="T154" i="1"/>
  <c r="O154" i="1"/>
  <c r="T236" i="1"/>
  <c r="O236" i="1"/>
  <c r="T244" i="1"/>
  <c r="O244" i="1"/>
  <c r="T252" i="1"/>
  <c r="O252" i="1"/>
  <c r="T188" i="1"/>
  <c r="O188" i="1"/>
  <c r="O305" i="1"/>
  <c r="T305" i="1"/>
  <c r="T268" i="1"/>
  <c r="O268" i="1"/>
  <c r="BR267" i="1" s="1"/>
  <c r="BS267" i="1" s="1"/>
  <c r="T286" i="1"/>
  <c r="O286" i="1"/>
  <c r="BR285" i="1" s="1"/>
  <c r="BS285" i="1" s="1"/>
  <c r="T166" i="1"/>
  <c r="O166" i="1"/>
  <c r="BR165" i="1" s="1"/>
  <c r="BS165" i="1" s="1"/>
  <c r="T314" i="1"/>
  <c r="O314" i="1"/>
  <c r="T346" i="1"/>
  <c r="O346" i="1"/>
  <c r="BR345" i="1" s="1"/>
  <c r="BS345" i="1" s="1"/>
  <c r="O366" i="1"/>
  <c r="T366" i="1"/>
  <c r="O382" i="1"/>
  <c r="T382" i="1"/>
  <c r="T287" i="1"/>
  <c r="O287" i="1"/>
  <c r="BR286" i="1" s="1"/>
  <c r="BS286" i="1" s="1"/>
  <c r="T315" i="1"/>
  <c r="T347" i="1"/>
  <c r="T388" i="1"/>
  <c r="O388" i="1"/>
  <c r="T401" i="1"/>
  <c r="T295" i="1"/>
  <c r="O295" i="1"/>
  <c r="T480" i="1"/>
  <c r="O480" i="1"/>
  <c r="BR479" i="1" s="1"/>
  <c r="BS479" i="1" s="1"/>
  <c r="T307" i="1"/>
  <c r="O307" i="1"/>
  <c r="T397" i="1"/>
  <c r="T419" i="1"/>
  <c r="O419" i="1"/>
  <c r="T443" i="1"/>
  <c r="O443" i="1"/>
  <c r="BR442" i="1" s="1"/>
  <c r="BS442" i="1" s="1"/>
  <c r="T85" i="1"/>
  <c r="O85" i="1"/>
  <c r="O136" i="1"/>
  <c r="BR135" i="1" s="1"/>
  <c r="BS135" i="1" s="1"/>
  <c r="T136" i="1"/>
  <c r="O258" i="1"/>
  <c r="BR257" i="1" s="1"/>
  <c r="BS257" i="1" s="1"/>
  <c r="T258" i="1"/>
  <c r="O326" i="1"/>
  <c r="BR325" i="1" s="1"/>
  <c r="BS325" i="1" s="1"/>
  <c r="T326" i="1"/>
  <c r="O350" i="1"/>
  <c r="BR349" i="1" s="1"/>
  <c r="BS349" i="1" s="1"/>
  <c r="T350" i="1"/>
  <c r="T380" i="1"/>
  <c r="O380" i="1"/>
  <c r="T403" i="1"/>
  <c r="O403" i="1"/>
  <c r="O483" i="1"/>
  <c r="BR482" i="1" s="1"/>
  <c r="BS482" i="1" s="1"/>
  <c r="T483" i="1"/>
  <c r="T492" i="1"/>
  <c r="O492" i="1"/>
  <c r="T33" i="1"/>
  <c r="O33" i="1"/>
  <c r="BR32" i="1" s="1"/>
  <c r="BS32" i="1" s="1"/>
  <c r="T43" i="1"/>
  <c r="T64" i="1"/>
  <c r="O64" i="1"/>
  <c r="T52" i="1"/>
  <c r="O52" i="1"/>
  <c r="T69" i="1"/>
  <c r="O69" i="1"/>
  <c r="BR68" i="1" s="1"/>
  <c r="BS68" i="1" s="1"/>
  <c r="T62" i="1"/>
  <c r="O62" i="1"/>
  <c r="BR61" i="1" s="1"/>
  <c r="BS61" i="1" s="1"/>
  <c r="T79" i="1"/>
  <c r="O79" i="1"/>
  <c r="T71" i="1"/>
  <c r="T73" i="1"/>
  <c r="O73" i="1"/>
  <c r="BR72" i="1" s="1"/>
  <c r="BS72" i="1" s="1"/>
  <c r="O128" i="1"/>
  <c r="T128" i="1"/>
  <c r="T109" i="1"/>
  <c r="O109" i="1"/>
  <c r="T152" i="1"/>
  <c r="O152" i="1"/>
  <c r="T168" i="1"/>
  <c r="O168" i="1"/>
  <c r="BR167" i="1" s="1"/>
  <c r="BS167" i="1" s="1"/>
  <c r="T114" i="1"/>
  <c r="T148" i="1"/>
  <c r="O148" i="1"/>
  <c r="T162" i="1"/>
  <c r="O162" i="1"/>
  <c r="T238" i="1"/>
  <c r="O238" i="1"/>
  <c r="T254" i="1"/>
  <c r="O254" i="1"/>
  <c r="BR253" i="1" s="1"/>
  <c r="BS253" i="1" s="1"/>
  <c r="T262" i="1"/>
  <c r="O262" i="1"/>
  <c r="T270" i="1"/>
  <c r="O270" i="1"/>
  <c r="T182" i="1"/>
  <c r="T190" i="1"/>
  <c r="T198" i="1"/>
  <c r="T206" i="1"/>
  <c r="T214" i="1"/>
  <c r="T222" i="1"/>
  <c r="T230" i="1"/>
  <c r="T140" i="1"/>
  <c r="O140" i="1"/>
  <c r="T150" i="1"/>
  <c r="O150" i="1"/>
  <c r="BR149" i="1" s="1"/>
  <c r="BS149" i="1" s="1"/>
  <c r="T170" i="1"/>
  <c r="O170" i="1"/>
  <c r="T220" i="1"/>
  <c r="O220" i="1"/>
  <c r="BR219" i="1" s="1"/>
  <c r="BS219" i="1" s="1"/>
  <c r="T293" i="1"/>
  <c r="O293" i="1"/>
  <c r="BR292" i="1" s="1"/>
  <c r="BS292" i="1" s="1"/>
  <c r="O301" i="1"/>
  <c r="T301" i="1"/>
  <c r="T260" i="1"/>
  <c r="O260" i="1"/>
  <c r="T194" i="1"/>
  <c r="T338" i="1"/>
  <c r="O338" i="1"/>
  <c r="BR337" i="1" s="1"/>
  <c r="BS337" i="1" s="1"/>
  <c r="O378" i="1"/>
  <c r="BR377" i="1" s="1"/>
  <c r="BS377" i="1" s="1"/>
  <c r="T378" i="1"/>
  <c r="O394" i="1"/>
  <c r="BR393" i="1" s="1"/>
  <c r="BS393" i="1" s="1"/>
  <c r="T394" i="1"/>
  <c r="T282" i="1"/>
  <c r="O282" i="1"/>
  <c r="T180" i="1"/>
  <c r="O180" i="1"/>
  <c r="T310" i="1"/>
  <c r="O310" i="1"/>
  <c r="BR309" i="1" s="1"/>
  <c r="BS309" i="1" s="1"/>
  <c r="T272" i="1"/>
  <c r="O272" i="1"/>
  <c r="O479" i="1"/>
  <c r="BR478" i="1" s="1"/>
  <c r="BS478" i="1" s="1"/>
  <c r="T479" i="1"/>
  <c r="O487" i="1"/>
  <c r="T487" i="1"/>
  <c r="O495" i="1"/>
  <c r="T495" i="1"/>
  <c r="T339" i="1"/>
  <c r="T427" i="1"/>
  <c r="O427" i="1"/>
  <c r="T451" i="1"/>
  <c r="O451" i="1"/>
  <c r="T467" i="1"/>
  <c r="O467" i="1"/>
  <c r="T323" i="1"/>
  <c r="T355" i="1"/>
  <c r="O431" i="1"/>
  <c r="BR430" i="1" s="1"/>
  <c r="BS430" i="1" s="1"/>
  <c r="T431" i="1"/>
  <c r="O439" i="1"/>
  <c r="T439" i="1"/>
  <c r="O447" i="1"/>
  <c r="BR446" i="1" s="1"/>
  <c r="BS446" i="1" s="1"/>
  <c r="T447" i="1"/>
  <c r="T455" i="1"/>
  <c r="O455" i="1"/>
  <c r="T463" i="1"/>
  <c r="O463" i="1"/>
  <c r="O471" i="1"/>
  <c r="T471" i="1"/>
  <c r="T484" i="1"/>
  <c r="O484" i="1"/>
  <c r="BR483" i="1" s="1"/>
  <c r="BS483" i="1" s="1"/>
  <c r="T264" i="1"/>
  <c r="O264" i="1"/>
  <c r="T299" i="1"/>
  <c r="O299" i="1"/>
  <c r="T331" i="1"/>
  <c r="T368" i="1"/>
  <c r="O368" i="1"/>
  <c r="T384" i="1"/>
  <c r="O384" i="1"/>
  <c r="BR383" i="1" s="1"/>
  <c r="BS383" i="1" s="1"/>
  <c r="T399" i="1"/>
  <c r="O399" i="1"/>
  <c r="BR398" i="1" s="1"/>
  <c r="BS398" i="1" s="1"/>
  <c r="T407" i="1"/>
  <c r="O407" i="1"/>
  <c r="O423" i="1"/>
  <c r="BR422" i="1" s="1"/>
  <c r="BS422" i="1" s="1"/>
  <c r="T423" i="1"/>
  <c r="T56" i="1"/>
  <c r="O56" i="1"/>
  <c r="T90" i="1"/>
  <c r="O90" i="1"/>
  <c r="BR89" i="1" s="1"/>
  <c r="BS89" i="1" s="1"/>
  <c r="T77" i="1"/>
  <c r="O77" i="1"/>
  <c r="BR76" i="1" s="1"/>
  <c r="BS76" i="1" s="1"/>
  <c r="T246" i="1"/>
  <c r="O246" i="1"/>
  <c r="BR245" i="1" s="1"/>
  <c r="BS245" i="1" s="1"/>
  <c r="O266" i="1"/>
  <c r="BR265" i="1" s="1"/>
  <c r="BS265" i="1" s="1"/>
  <c r="T266" i="1"/>
  <c r="O309" i="1"/>
  <c r="T309" i="1"/>
  <c r="T276" i="1"/>
  <c r="O276" i="1"/>
  <c r="BR275" i="1" s="1"/>
  <c r="BS275" i="1" s="1"/>
  <c r="T186" i="1"/>
  <c r="T354" i="1"/>
  <c r="O354" i="1"/>
  <c r="BR353" i="1" s="1"/>
  <c r="BS353" i="1" s="1"/>
  <c r="O370" i="1"/>
  <c r="BR369" i="1" s="1"/>
  <c r="BS369" i="1" s="1"/>
  <c r="T370" i="1"/>
  <c r="T212" i="1"/>
  <c r="O212" i="1"/>
  <c r="BR211" i="1" s="1"/>
  <c r="BS211" i="1" s="1"/>
  <c r="T291" i="1"/>
  <c r="O291" i="1"/>
  <c r="O318" i="1"/>
  <c r="BR317" i="1" s="1"/>
  <c r="BS317" i="1" s="1"/>
  <c r="T318" i="1"/>
  <c r="O342" i="1"/>
  <c r="T342" i="1"/>
  <c r="O358" i="1"/>
  <c r="BR357" i="1" s="1"/>
  <c r="BS357" i="1" s="1"/>
  <c r="T358" i="1"/>
  <c r="T491" i="1"/>
  <c r="O491" i="1"/>
  <c r="BR490" i="1" s="1"/>
  <c r="BS490" i="1" s="1"/>
  <c r="T476" i="1"/>
  <c r="O476" i="1"/>
  <c r="T376" i="1"/>
  <c r="O376" i="1"/>
  <c r="BR375" i="1" s="1"/>
  <c r="BS375" i="1" s="1"/>
  <c r="T392" i="1"/>
  <c r="O392" i="1"/>
  <c r="T415" i="1"/>
  <c r="O415" i="1"/>
  <c r="T29" i="1"/>
  <c r="O29" i="1"/>
  <c r="BR28" i="1" s="1"/>
  <c r="BS28" i="1" s="1"/>
  <c r="T46" i="1"/>
  <c r="T60" i="1"/>
  <c r="O60" i="1"/>
  <c r="BR59" i="1" s="1"/>
  <c r="BS59" i="1" s="1"/>
  <c r="T67" i="1"/>
  <c r="O41" i="1"/>
  <c r="BR40" i="1" s="1"/>
  <c r="BS40" i="1" s="1"/>
  <c r="T41" i="1"/>
  <c r="T75" i="1"/>
  <c r="O75" i="1"/>
  <c r="T58" i="1"/>
  <c r="O58" i="1"/>
  <c r="T98" i="1"/>
  <c r="O98" i="1"/>
  <c r="O87" i="1"/>
  <c r="BR86" i="1" s="1"/>
  <c r="BS86" i="1" s="1"/>
  <c r="T87" i="1"/>
  <c r="O124" i="1"/>
  <c r="BR123" i="1" s="1"/>
  <c r="BS123" i="1" s="1"/>
  <c r="T124" i="1"/>
  <c r="T94" i="1"/>
  <c r="O94" i="1"/>
  <c r="T121" i="1"/>
  <c r="O121" i="1"/>
  <c r="BR120" i="1" s="1"/>
  <c r="BS120" i="1" s="1"/>
  <c r="T144" i="1"/>
  <c r="O144" i="1"/>
  <c r="T164" i="1"/>
  <c r="O164" i="1"/>
  <c r="T54" i="1"/>
  <c r="O54" i="1"/>
  <c r="T110" i="1"/>
  <c r="T234" i="1"/>
  <c r="O234" i="1"/>
  <c r="T250" i="1"/>
  <c r="O250" i="1"/>
  <c r="BR249" i="1" s="1"/>
  <c r="BS249" i="1" s="1"/>
  <c r="T158" i="1"/>
  <c r="O158" i="1"/>
  <c r="BR157" i="1" s="1"/>
  <c r="BS157" i="1" s="1"/>
  <c r="T232" i="1"/>
  <c r="O232" i="1"/>
  <c r="T240" i="1"/>
  <c r="O240" i="1"/>
  <c r="T248" i="1"/>
  <c r="O248" i="1"/>
  <c r="T256" i="1"/>
  <c r="O256" i="1"/>
  <c r="BR255" i="1" s="1"/>
  <c r="BS255" i="1" s="1"/>
  <c r="T202" i="1"/>
  <c r="T126" i="1"/>
  <c r="T196" i="1"/>
  <c r="O196" i="1"/>
  <c r="T228" i="1"/>
  <c r="O228" i="1"/>
  <c r="BR227" i="1" s="1"/>
  <c r="BS227" i="1" s="1"/>
  <c r="T290" i="1"/>
  <c r="O290" i="1"/>
  <c r="BR289" i="1" s="1"/>
  <c r="BS289" i="1" s="1"/>
  <c r="T204" i="1"/>
  <c r="O204" i="1"/>
  <c r="T330" i="1"/>
  <c r="O330" i="1"/>
  <c r="T362" i="1"/>
  <c r="O362" i="1"/>
  <c r="O374" i="1"/>
  <c r="T374" i="1"/>
  <c r="T390" i="1"/>
  <c r="O390" i="1"/>
  <c r="BR389" i="1" s="1"/>
  <c r="BS389" i="1" s="1"/>
  <c r="T372" i="1"/>
  <c r="O372" i="1"/>
  <c r="BR371" i="1" s="1"/>
  <c r="BS371" i="1" s="1"/>
  <c r="O499" i="1"/>
  <c r="T499" i="1"/>
  <c r="T424" i="1"/>
  <c r="O424" i="1"/>
  <c r="BR423" i="1" s="1"/>
  <c r="BS423" i="1" s="1"/>
  <c r="T432" i="1"/>
  <c r="O432" i="1"/>
  <c r="T440" i="1"/>
  <c r="O440" i="1"/>
  <c r="T448" i="1"/>
  <c r="O448" i="1"/>
  <c r="T456" i="1"/>
  <c r="O456" i="1"/>
  <c r="BR455" i="1" s="1"/>
  <c r="BS455" i="1" s="1"/>
  <c r="T464" i="1"/>
  <c r="O464" i="1"/>
  <c r="T472" i="1"/>
  <c r="O472" i="1"/>
  <c r="BR471" i="1" s="1"/>
  <c r="BS471" i="1" s="1"/>
  <c r="T488" i="1"/>
  <c r="O488" i="1"/>
  <c r="BR487" i="1" s="1"/>
  <c r="BS487" i="1" s="1"/>
  <c r="T226" i="1"/>
  <c r="T459" i="1"/>
  <c r="O459" i="1"/>
  <c r="BR458" i="1" s="1"/>
  <c r="BS458" i="1" s="1"/>
  <c r="T411" i="1"/>
  <c r="O411" i="1"/>
  <c r="BR410" i="1" s="1"/>
  <c r="BS410" i="1" s="1"/>
  <c r="T435" i="1"/>
  <c r="O435" i="1"/>
  <c r="T7" i="1"/>
  <c r="U18" i="1" l="1"/>
  <c r="U165" i="1"/>
  <c r="CN164" i="1" s="1"/>
  <c r="U50" i="1"/>
  <c r="CN49" i="1" s="1"/>
  <c r="U497" i="1"/>
  <c r="CN496" i="1" s="1"/>
  <c r="U369" i="1"/>
  <c r="BN368" i="1" s="1"/>
  <c r="U143" i="1"/>
  <c r="BN142" i="1" s="1"/>
  <c r="U400" i="1"/>
  <c r="CN399" i="1" s="1"/>
  <c r="U396" i="1"/>
  <c r="BN395" i="1" s="1"/>
  <c r="U225" i="1"/>
  <c r="BN224" i="1" s="1"/>
  <c r="U324" i="1"/>
  <c r="BN323" i="1" s="1"/>
  <c r="U131" i="1"/>
  <c r="V131" i="1" s="1"/>
  <c r="CP130" i="1" s="1"/>
  <c r="U336" i="1"/>
  <c r="CN335" i="1" s="1"/>
  <c r="U49" i="1"/>
  <c r="BN48" i="1" s="1"/>
  <c r="U178" i="1"/>
  <c r="BN177" i="1" s="1"/>
  <c r="U387" i="1"/>
  <c r="CN386" i="1" s="1"/>
  <c r="U189" i="1"/>
  <c r="CN188" i="1" s="1"/>
  <c r="U65" i="1"/>
  <c r="CN64" i="1" s="1"/>
  <c r="U416" i="1"/>
  <c r="BN415" i="1" s="1"/>
  <c r="U57" i="1"/>
  <c r="CN56" i="1" s="1"/>
  <c r="U169" i="1"/>
  <c r="CN168" i="1" s="1"/>
  <c r="U477" i="1"/>
  <c r="CN476" i="1" s="1"/>
  <c r="U312" i="1"/>
  <c r="CN311" i="1" s="1"/>
  <c r="BN35" i="1"/>
  <c r="CN35" i="1"/>
  <c r="BN154" i="1"/>
  <c r="CN154" i="1"/>
  <c r="BN416" i="1"/>
  <c r="CN416" i="1"/>
  <c r="BN85" i="1"/>
  <c r="CN85" i="1"/>
  <c r="BN49" i="1"/>
  <c r="BN129" i="1"/>
  <c r="CN129" i="1"/>
  <c r="BN200" i="1"/>
  <c r="CN200" i="1"/>
  <c r="BN505" i="1"/>
  <c r="CN505" i="1"/>
  <c r="BN427" i="1"/>
  <c r="CN427" i="1"/>
  <c r="BN128" i="1"/>
  <c r="CN128" i="1"/>
  <c r="BN301" i="1"/>
  <c r="CN301" i="1"/>
  <c r="BN459" i="1"/>
  <c r="CN459" i="1"/>
  <c r="BN411" i="1"/>
  <c r="CN411" i="1"/>
  <c r="BN209" i="1"/>
  <c r="CN209" i="1"/>
  <c r="BN189" i="1"/>
  <c r="CN189" i="1"/>
  <c r="BN184" i="1"/>
  <c r="CN184" i="1"/>
  <c r="BN350" i="1"/>
  <c r="CN350" i="1"/>
  <c r="BN428" i="1"/>
  <c r="CN428" i="1"/>
  <c r="BN226" i="1"/>
  <c r="CN226" i="1"/>
  <c r="BN319" i="1"/>
  <c r="CN319" i="1"/>
  <c r="BN220" i="1"/>
  <c r="CN220" i="1"/>
  <c r="BN29" i="1"/>
  <c r="CN29" i="1"/>
  <c r="BN443" i="1"/>
  <c r="CN443" i="1"/>
  <c r="BN382" i="1"/>
  <c r="CN382" i="1"/>
  <c r="BN44" i="1"/>
  <c r="CN44" i="1"/>
  <c r="BN185" i="1"/>
  <c r="CN185" i="1"/>
  <c r="BN11" i="1"/>
  <c r="CN11" i="1"/>
  <c r="BN7" i="1"/>
  <c r="CN7" i="1"/>
  <c r="BN10" i="1"/>
  <c r="CN10" i="1"/>
  <c r="BN8" i="1"/>
  <c r="CN8" i="1"/>
  <c r="BN132" i="1"/>
  <c r="CN132" i="1"/>
  <c r="BN332" i="1"/>
  <c r="CN332" i="1"/>
  <c r="BN435" i="1"/>
  <c r="CN435" i="1"/>
  <c r="BN283" i="1"/>
  <c r="CN283" i="1"/>
  <c r="BN98" i="1"/>
  <c r="CN98" i="1"/>
  <c r="BN229" i="1"/>
  <c r="CN229" i="1"/>
  <c r="BN453" i="1"/>
  <c r="CN453" i="1"/>
  <c r="BN232" i="1"/>
  <c r="CN232" i="1"/>
  <c r="BN359" i="1"/>
  <c r="CN359" i="1"/>
  <c r="BN23" i="1"/>
  <c r="CN23" i="1"/>
  <c r="BN133" i="1"/>
  <c r="CN133" i="1"/>
  <c r="BN495" i="1"/>
  <c r="CN495" i="1"/>
  <c r="BN201" i="1"/>
  <c r="CN201" i="1"/>
  <c r="BN14" i="1"/>
  <c r="CN14" i="1"/>
  <c r="BN489" i="1"/>
  <c r="CN489" i="1"/>
  <c r="BN107" i="1"/>
  <c r="CN107" i="1"/>
  <c r="BN461" i="1"/>
  <c r="CN461" i="1"/>
  <c r="BN397" i="1"/>
  <c r="CN397" i="1"/>
  <c r="BN424" i="1"/>
  <c r="CN424" i="1"/>
  <c r="BN104" i="1"/>
  <c r="CN104" i="1"/>
  <c r="BN440" i="1"/>
  <c r="CN440" i="1"/>
  <c r="BN384" i="1"/>
  <c r="CN384" i="1"/>
  <c r="BN315" i="1"/>
  <c r="CN315" i="1"/>
  <c r="BN288" i="1"/>
  <c r="CN288" i="1"/>
  <c r="BN62" i="1"/>
  <c r="CN62" i="1"/>
  <c r="BN118" i="1"/>
  <c r="CN118" i="1"/>
  <c r="BN181" i="1"/>
  <c r="CN181" i="1"/>
  <c r="BN110" i="1"/>
  <c r="CN110" i="1"/>
  <c r="BN205" i="1"/>
  <c r="CN205" i="1"/>
  <c r="BN13" i="1"/>
  <c r="CN13" i="1"/>
  <c r="BN122" i="1"/>
  <c r="CN122" i="1"/>
  <c r="BN473" i="1"/>
  <c r="CN473" i="1"/>
  <c r="BN268" i="1"/>
  <c r="CN268" i="1"/>
  <c r="BN87" i="1"/>
  <c r="CN87" i="1"/>
  <c r="BN421" i="1"/>
  <c r="CN421" i="1"/>
  <c r="BN451" i="1"/>
  <c r="CN451" i="1"/>
  <c r="BN351" i="1"/>
  <c r="CN351" i="1"/>
  <c r="BN58" i="1"/>
  <c r="CN58" i="1"/>
  <c r="BN320" i="1"/>
  <c r="CN320" i="1"/>
  <c r="BN95" i="1"/>
  <c r="CN95" i="1"/>
  <c r="BN507" i="1"/>
  <c r="CN507" i="1"/>
  <c r="BN96" i="1"/>
  <c r="CN96" i="1"/>
  <c r="BN376" i="1"/>
  <c r="CN376" i="1"/>
  <c r="BN303" i="1"/>
  <c r="CN303" i="1"/>
  <c r="BN77" i="1"/>
  <c r="CN77" i="1"/>
  <c r="BN182" i="1"/>
  <c r="CN182" i="1"/>
  <c r="BN38" i="1"/>
  <c r="CN38" i="1"/>
  <c r="BN46" i="1"/>
  <c r="CN46" i="1"/>
  <c r="BN160" i="1"/>
  <c r="CN160" i="1"/>
  <c r="BN71" i="1"/>
  <c r="CN71" i="1"/>
  <c r="BN469" i="1"/>
  <c r="CN469" i="1"/>
  <c r="BN413" i="1"/>
  <c r="CN413" i="1"/>
  <c r="BN380" i="1"/>
  <c r="CN380" i="1"/>
  <c r="BN202" i="1"/>
  <c r="CN202" i="1"/>
  <c r="BN464" i="1"/>
  <c r="CN464" i="1"/>
  <c r="BN452" i="1"/>
  <c r="CN452" i="1"/>
  <c r="BN497" i="1"/>
  <c r="CN497" i="1"/>
  <c r="BN394" i="1"/>
  <c r="CN394" i="1"/>
  <c r="BN279" i="1"/>
  <c r="CN279" i="1"/>
  <c r="BN34" i="1"/>
  <c r="CN34" i="1"/>
  <c r="BN396" i="1"/>
  <c r="CN396" i="1"/>
  <c r="BN225" i="1"/>
  <c r="CN225" i="1"/>
  <c r="BN193" i="1"/>
  <c r="CN193" i="1"/>
  <c r="BN70" i="1"/>
  <c r="CN70" i="1"/>
  <c r="BN109" i="1"/>
  <c r="CN109" i="1"/>
  <c r="BN425" i="1"/>
  <c r="CN425" i="1"/>
  <c r="BN477" i="1"/>
  <c r="CN477" i="1"/>
  <c r="BN124" i="1"/>
  <c r="CN124" i="1"/>
  <c r="BN9" i="1"/>
  <c r="CN9" i="1"/>
  <c r="BN503" i="1"/>
  <c r="CN503" i="1"/>
  <c r="BN91" i="1"/>
  <c r="CN91" i="1"/>
  <c r="BN433" i="1"/>
  <c r="CN433" i="1"/>
  <c r="BN146" i="1"/>
  <c r="CN146" i="1"/>
  <c r="BN106" i="1"/>
  <c r="CN106" i="1"/>
  <c r="BN336" i="1"/>
  <c r="CN336" i="1"/>
  <c r="BN19" i="1"/>
  <c r="CN19" i="1"/>
  <c r="BN158" i="1"/>
  <c r="CN158" i="1"/>
  <c r="BN312" i="1"/>
  <c r="CN312" i="1"/>
  <c r="BN407" i="1"/>
  <c r="CN407" i="1"/>
  <c r="BN408" i="1"/>
  <c r="CN408" i="1"/>
  <c r="BN305" i="1"/>
  <c r="CN305" i="1"/>
  <c r="BN99" i="1"/>
  <c r="CN99" i="1"/>
  <c r="BN356" i="1"/>
  <c r="CN356" i="1"/>
  <c r="BN334" i="1"/>
  <c r="CN334" i="1"/>
  <c r="BN92" i="1"/>
  <c r="CN92" i="1"/>
  <c r="BN412" i="1"/>
  <c r="CN412" i="1"/>
  <c r="BN448" i="1"/>
  <c r="CN448" i="1"/>
  <c r="BN17" i="1"/>
  <c r="CN17" i="1"/>
  <c r="BN111" i="1"/>
  <c r="CN111" i="1"/>
  <c r="BN508" i="1"/>
  <c r="CN508" i="1"/>
  <c r="BN347" i="1"/>
  <c r="CN347" i="1"/>
  <c r="BN293" i="1"/>
  <c r="CN293" i="1"/>
  <c r="BN467" i="1"/>
  <c r="CN467" i="1"/>
  <c r="BN173" i="1"/>
  <c r="CN173" i="1"/>
  <c r="BN145" i="1"/>
  <c r="CN145" i="1"/>
  <c r="BN113" i="1"/>
  <c r="CN113" i="1"/>
  <c r="BN12" i="1"/>
  <c r="CN12" i="1"/>
  <c r="BN370" i="1"/>
  <c r="CN370" i="1"/>
  <c r="BN485" i="1"/>
  <c r="CN485" i="1"/>
  <c r="BN363" i="1"/>
  <c r="CN363" i="1"/>
  <c r="BN481" i="1"/>
  <c r="CN481" i="1"/>
  <c r="BN180" i="1"/>
  <c r="CN180" i="1"/>
  <c r="BN429" i="1"/>
  <c r="CN429" i="1"/>
  <c r="BN137" i="1"/>
  <c r="CN137" i="1"/>
  <c r="BN190" i="1"/>
  <c r="CN190" i="1"/>
  <c r="BN405" i="1"/>
  <c r="CN405" i="1"/>
  <c r="BN103" i="1"/>
  <c r="CN103" i="1"/>
  <c r="BN500" i="1"/>
  <c r="CN500" i="1"/>
  <c r="BN216" i="1"/>
  <c r="CN216" i="1"/>
  <c r="BN404" i="1"/>
  <c r="CN404" i="1"/>
  <c r="BN340" i="1"/>
  <c r="CN340" i="1"/>
  <c r="BN456" i="1"/>
  <c r="CN456" i="1"/>
  <c r="BN81" i="1"/>
  <c r="CN81" i="1"/>
  <c r="BN501" i="1"/>
  <c r="CN501" i="1"/>
  <c r="BN119" i="1"/>
  <c r="CN119" i="1"/>
  <c r="BN192" i="1"/>
  <c r="CN192" i="1"/>
  <c r="BN218" i="1"/>
  <c r="CN218" i="1"/>
  <c r="U353" i="1"/>
  <c r="V353" i="1" s="1"/>
  <c r="CP352" i="1" s="1"/>
  <c r="U402" i="1"/>
  <c r="V402" i="1" s="1"/>
  <c r="CP401" i="1" s="1"/>
  <c r="U40" i="1"/>
  <c r="V40" i="1" s="1"/>
  <c r="CP39" i="1" s="1"/>
  <c r="U213" i="1"/>
  <c r="U481" i="1"/>
  <c r="V481" i="1" s="1"/>
  <c r="CP480" i="1" s="1"/>
  <c r="U142" i="1"/>
  <c r="U401" i="1"/>
  <c r="V401" i="1" s="1"/>
  <c r="CP400" i="1" s="1"/>
  <c r="U323" i="1"/>
  <c r="U198" i="1"/>
  <c r="V198" i="1" s="1"/>
  <c r="CP197" i="1" s="1"/>
  <c r="U126" i="1"/>
  <c r="U281" i="1"/>
  <c r="V281" i="1" s="1"/>
  <c r="CP280" i="1" s="1"/>
  <c r="U420" i="1"/>
  <c r="V420" i="1" s="1"/>
  <c r="CP419" i="1" s="1"/>
  <c r="U42" i="1"/>
  <c r="V42" i="1" s="1"/>
  <c r="CP41" i="1" s="1"/>
  <c r="U505" i="1"/>
  <c r="U433" i="1"/>
  <c r="V433" i="1" s="1"/>
  <c r="CP432" i="1" s="1"/>
  <c r="U421" i="1"/>
  <c r="U149" i="1"/>
  <c r="V149" i="1" s="1"/>
  <c r="CP148" i="1" s="1"/>
  <c r="U34" i="1"/>
  <c r="V34" i="1" s="1"/>
  <c r="CP33" i="1" s="1"/>
  <c r="U145" i="1"/>
  <c r="V145" i="1" s="1"/>
  <c r="CP144" i="1" s="1"/>
  <c r="U461" i="1"/>
  <c r="U437" i="1"/>
  <c r="V437" i="1" s="1"/>
  <c r="CP436" i="1" s="1"/>
  <c r="U473" i="1"/>
  <c r="U229" i="1"/>
  <c r="V229" i="1" s="1"/>
  <c r="CP228" i="1" s="1"/>
  <c r="U332" i="1"/>
  <c r="U215" i="1"/>
  <c r="V215" i="1" s="1"/>
  <c r="CP214" i="1" s="1"/>
  <c r="U485" i="1"/>
  <c r="U277" i="1"/>
  <c r="U205" i="1"/>
  <c r="U95" i="1"/>
  <c r="U315" i="1"/>
  <c r="U80" i="1"/>
  <c r="U373" i="1"/>
  <c r="U141" i="1"/>
  <c r="V141" i="1" s="1"/>
  <c r="CP140" i="1" s="1"/>
  <c r="U344" i="1"/>
  <c r="U446" i="1"/>
  <c r="U410" i="1"/>
  <c r="U328" i="1"/>
  <c r="V328" i="1" s="1"/>
  <c r="CP327" i="1" s="1"/>
  <c r="U327" i="1"/>
  <c r="U23" i="1"/>
  <c r="U167" i="1"/>
  <c r="U278" i="1"/>
  <c r="U393" i="1"/>
  <c r="U340" i="1"/>
  <c r="U267" i="1"/>
  <c r="U347" i="1"/>
  <c r="U265" i="1"/>
  <c r="U261" i="1"/>
  <c r="U89" i="1"/>
  <c r="U137" i="1"/>
  <c r="V137" i="1" s="1"/>
  <c r="CP136" i="1" s="1"/>
  <c r="U171" i="1"/>
  <c r="U298" i="1"/>
  <c r="U135" i="1"/>
  <c r="U251" i="1"/>
  <c r="U195" i="1"/>
  <c r="U438" i="1"/>
  <c r="U243" i="1"/>
  <c r="U445" i="1"/>
  <c r="U61" i="1"/>
  <c r="U38" i="1"/>
  <c r="U442" i="1"/>
  <c r="U173" i="1"/>
  <c r="U257" i="1"/>
  <c r="U275" i="1"/>
  <c r="U16" i="1"/>
  <c r="U101" i="1"/>
  <c r="U222" i="1"/>
  <c r="U300" i="1"/>
  <c r="U53" i="1"/>
  <c r="U356" i="1"/>
  <c r="U359" i="1"/>
  <c r="U288" i="1"/>
  <c r="U116" i="1"/>
  <c r="U469" i="1"/>
  <c r="V469" i="1" s="1"/>
  <c r="CP468" i="1" s="1"/>
  <c r="U177" i="1"/>
  <c r="U46" i="1"/>
  <c r="U503" i="1"/>
  <c r="U493" i="1"/>
  <c r="U404" i="1"/>
  <c r="U76" i="1"/>
  <c r="U157" i="1"/>
  <c r="U418" i="1"/>
  <c r="V418" i="1" s="1"/>
  <c r="CP417" i="1" s="1"/>
  <c r="U273" i="1"/>
  <c r="U118" i="1"/>
  <c r="V12" i="1"/>
  <c r="CP11" i="1" s="1"/>
  <c r="U68" i="1"/>
  <c r="U279" i="1"/>
  <c r="U500" i="1"/>
  <c r="U209" i="1"/>
  <c r="U339" i="1"/>
  <c r="U214" i="1"/>
  <c r="U122" i="1"/>
  <c r="U51" i="1"/>
  <c r="U489" i="1"/>
  <c r="U153" i="1"/>
  <c r="U263" i="1"/>
  <c r="U84" i="1"/>
  <c r="U26" i="1"/>
  <c r="U70" i="1"/>
  <c r="U507" i="1"/>
  <c r="U494" i="1"/>
  <c r="U292" i="1"/>
  <c r="V292" i="1" s="1"/>
  <c r="CP291" i="1" s="1"/>
  <c r="U22" i="1"/>
  <c r="U375" i="1"/>
  <c r="U311" i="1"/>
  <c r="U197" i="1"/>
  <c r="V197" i="1" s="1"/>
  <c r="CP196" i="1" s="1"/>
  <c r="U27" i="1"/>
  <c r="U218" i="1"/>
  <c r="U283" i="1"/>
  <c r="U235" i="1"/>
  <c r="CN234" i="1" s="1"/>
  <c r="U163" i="1"/>
  <c r="U355" i="1"/>
  <c r="U223" i="1"/>
  <c r="U391" i="1"/>
  <c r="U259" i="1"/>
  <c r="U367" i="1"/>
  <c r="U91" i="1"/>
  <c r="U331" i="1"/>
  <c r="BR198" i="1"/>
  <c r="BS198" i="1" s="1"/>
  <c r="U343" i="1"/>
  <c r="BR222" i="1"/>
  <c r="BS222" i="1" s="1"/>
  <c r="BR246" i="1"/>
  <c r="BS246" i="1" s="1"/>
  <c r="BR54" i="1"/>
  <c r="BS54" i="1" s="1"/>
  <c r="BR342" i="1"/>
  <c r="BS342" i="1" s="1"/>
  <c r="BR174" i="1"/>
  <c r="BS174" i="1" s="1"/>
  <c r="BR318" i="1"/>
  <c r="BS318" i="1" s="1"/>
  <c r="BR366" i="1"/>
  <c r="BS366" i="1" s="1"/>
  <c r="BR234" i="1"/>
  <c r="BS234" i="1" s="1"/>
  <c r="BR270" i="1"/>
  <c r="BS270" i="1" s="1"/>
  <c r="BR186" i="1"/>
  <c r="BS186" i="1" s="1"/>
  <c r="BR294" i="1"/>
  <c r="BS294" i="1" s="1"/>
  <c r="U187" i="1"/>
  <c r="U379" i="1"/>
  <c r="U139" i="1"/>
  <c r="U247" i="1"/>
  <c r="U151" i="1"/>
  <c r="U319" i="1"/>
  <c r="CN318" i="1" s="1"/>
  <c r="U271" i="1"/>
  <c r="U115" i="1"/>
  <c r="U43" i="1"/>
  <c r="U67" i="1"/>
  <c r="U175" i="1"/>
  <c r="U55" i="1"/>
  <c r="U211" i="1"/>
  <c r="U103" i="1"/>
  <c r="U31" i="1"/>
  <c r="CN30" i="1" s="1"/>
  <c r="U19" i="1"/>
  <c r="BR306" i="1"/>
  <c r="BS306" i="1" s="1"/>
  <c r="BR486" i="1"/>
  <c r="BS486" i="1" s="1"/>
  <c r="BR474" i="1"/>
  <c r="BS474" i="1" s="1"/>
  <c r="BR138" i="1"/>
  <c r="BS138" i="1" s="1"/>
  <c r="BR150" i="1"/>
  <c r="BS150" i="1" s="1"/>
  <c r="BR18" i="1"/>
  <c r="BS18" i="1" s="1"/>
  <c r="BR162" i="1"/>
  <c r="BS162" i="1" s="1"/>
  <c r="BR102" i="1"/>
  <c r="BS102" i="1" s="1"/>
  <c r="BR378" i="1"/>
  <c r="BS378" i="1" s="1"/>
  <c r="BR354" i="1"/>
  <c r="BS354" i="1" s="1"/>
  <c r="BR258" i="1"/>
  <c r="BS258" i="1" s="1"/>
  <c r="BR6" i="1"/>
  <c r="BS6" i="1" s="1"/>
  <c r="U7" i="1"/>
  <c r="CN6" i="1" s="1"/>
  <c r="V11" i="1"/>
  <c r="CP10" i="1" s="1"/>
  <c r="U392" i="1"/>
  <c r="BR391" i="1"/>
  <c r="BS391" i="1" s="1"/>
  <c r="U407" i="1"/>
  <c r="BR406" i="1"/>
  <c r="BS406" i="1" s="1"/>
  <c r="U128" i="1"/>
  <c r="BR127" i="1"/>
  <c r="BS127" i="1" s="1"/>
  <c r="U25" i="1"/>
  <c r="BR24" i="1"/>
  <c r="BS24" i="1" s="1"/>
  <c r="U308" i="1"/>
  <c r="BR307" i="1"/>
  <c r="BS307" i="1" s="1"/>
  <c r="U448" i="1"/>
  <c r="BR447" i="1"/>
  <c r="BS447" i="1" s="1"/>
  <c r="U164" i="1"/>
  <c r="BR163" i="1"/>
  <c r="BS163" i="1" s="1"/>
  <c r="U368" i="1"/>
  <c r="BR367" i="1"/>
  <c r="BS367" i="1" s="1"/>
  <c r="U260" i="1"/>
  <c r="BR259" i="1"/>
  <c r="BS259" i="1" s="1"/>
  <c r="U262" i="1"/>
  <c r="BR261" i="1"/>
  <c r="BS261" i="1" s="1"/>
  <c r="U148" i="1"/>
  <c r="BR147" i="1"/>
  <c r="BS147" i="1" s="1"/>
  <c r="U184" i="1"/>
  <c r="BR183" i="1"/>
  <c r="BS183" i="1" s="1"/>
  <c r="U117" i="1"/>
  <c r="V117" i="1" s="1"/>
  <c r="CP116" i="1" s="1"/>
  <c r="BR116" i="1"/>
  <c r="BS116" i="1" s="1"/>
  <c r="U17" i="1"/>
  <c r="BR16" i="1"/>
  <c r="BS16" i="1" s="1"/>
  <c r="U285" i="1"/>
  <c r="BR284" i="1"/>
  <c r="BS284" i="1" s="1"/>
  <c r="U245" i="1"/>
  <c r="BR244" i="1"/>
  <c r="BS244" i="1" s="1"/>
  <c r="U74" i="1"/>
  <c r="BR73" i="1"/>
  <c r="BS73" i="1" s="1"/>
  <c r="U440" i="1"/>
  <c r="BR439" i="1"/>
  <c r="BS439" i="1" s="1"/>
  <c r="U54" i="1"/>
  <c r="BR53" i="1"/>
  <c r="BS53" i="1" s="1"/>
  <c r="U162" i="1"/>
  <c r="BR161" i="1"/>
  <c r="BS161" i="1" s="1"/>
  <c r="U79" i="1"/>
  <c r="BR78" i="1"/>
  <c r="BS78" i="1" s="1"/>
  <c r="U64" i="1"/>
  <c r="BR63" i="1"/>
  <c r="BS63" i="1" s="1"/>
  <c r="U330" i="1"/>
  <c r="V330" i="1" s="1"/>
  <c r="CP329" i="1" s="1"/>
  <c r="BR329" i="1"/>
  <c r="BS329" i="1" s="1"/>
  <c r="U464" i="1"/>
  <c r="BR463" i="1"/>
  <c r="BS463" i="1" s="1"/>
  <c r="U432" i="1"/>
  <c r="BR431" i="1"/>
  <c r="BS431" i="1" s="1"/>
  <c r="U374" i="1"/>
  <c r="BR373" i="1"/>
  <c r="BS373" i="1" s="1"/>
  <c r="U415" i="1"/>
  <c r="CN414" i="1" s="1"/>
  <c r="BR414" i="1"/>
  <c r="BS414" i="1" s="1"/>
  <c r="U291" i="1"/>
  <c r="BR290" i="1"/>
  <c r="BS290" i="1" s="1"/>
  <c r="U309" i="1"/>
  <c r="BR308" i="1"/>
  <c r="BS308" i="1" s="1"/>
  <c r="U301" i="1"/>
  <c r="BR300" i="1"/>
  <c r="BS300" i="1" s="1"/>
  <c r="U238" i="1"/>
  <c r="BR237" i="1"/>
  <c r="BS237" i="1" s="1"/>
  <c r="U52" i="1"/>
  <c r="BR51" i="1"/>
  <c r="BS51" i="1" s="1"/>
  <c r="U188" i="1"/>
  <c r="BR187" i="1"/>
  <c r="BS187" i="1" s="1"/>
  <c r="U244" i="1"/>
  <c r="BR243" i="1"/>
  <c r="BS243" i="1" s="1"/>
  <c r="U154" i="1"/>
  <c r="BR153" i="1"/>
  <c r="BS153" i="1" s="1"/>
  <c r="U200" i="1"/>
  <c r="BR199" i="1"/>
  <c r="BS199" i="1" s="1"/>
  <c r="U334" i="1"/>
  <c r="BR333" i="1"/>
  <c r="BS333" i="1" s="1"/>
  <c r="U386" i="1"/>
  <c r="BR385" i="1"/>
  <c r="BS385" i="1" s="1"/>
  <c r="U127" i="1"/>
  <c r="CN126" i="1" s="1"/>
  <c r="BR126" i="1"/>
  <c r="BS126" i="1" s="1"/>
  <c r="U435" i="1"/>
  <c r="BR434" i="1"/>
  <c r="BS434" i="1" s="1"/>
  <c r="U499" i="1"/>
  <c r="CN498" i="1" s="1"/>
  <c r="BR498" i="1"/>
  <c r="BS498" i="1" s="1"/>
  <c r="U362" i="1"/>
  <c r="BR361" i="1"/>
  <c r="BS361" i="1" s="1"/>
  <c r="U204" i="1"/>
  <c r="BR203" i="1"/>
  <c r="BS203" i="1" s="1"/>
  <c r="U248" i="1"/>
  <c r="BR247" i="1"/>
  <c r="BS247" i="1" s="1"/>
  <c r="U232" i="1"/>
  <c r="BR231" i="1"/>
  <c r="BS231" i="1" s="1"/>
  <c r="U98" i="1"/>
  <c r="BR97" i="1"/>
  <c r="BS97" i="1" s="1"/>
  <c r="U75" i="1"/>
  <c r="BR74" i="1"/>
  <c r="BS74" i="1" s="1"/>
  <c r="U342" i="1"/>
  <c r="BR341" i="1"/>
  <c r="BS341" i="1" s="1"/>
  <c r="U264" i="1"/>
  <c r="BR263" i="1"/>
  <c r="BS263" i="1" s="1"/>
  <c r="U455" i="1"/>
  <c r="BR454" i="1"/>
  <c r="BS454" i="1" s="1"/>
  <c r="U451" i="1"/>
  <c r="CN450" i="1" s="1"/>
  <c r="BR450" i="1"/>
  <c r="BS450" i="1" s="1"/>
  <c r="U272" i="1"/>
  <c r="BR271" i="1"/>
  <c r="BS271" i="1" s="1"/>
  <c r="U180" i="1"/>
  <c r="BR179" i="1"/>
  <c r="BS179" i="1" s="1"/>
  <c r="U170" i="1"/>
  <c r="BR169" i="1"/>
  <c r="BS169" i="1" s="1"/>
  <c r="U140" i="1"/>
  <c r="BR139" i="1"/>
  <c r="BS139" i="1" s="1"/>
  <c r="U152" i="1"/>
  <c r="BR151" i="1"/>
  <c r="BS151" i="1" s="1"/>
  <c r="U380" i="1"/>
  <c r="BR379" i="1"/>
  <c r="BS379" i="1" s="1"/>
  <c r="U85" i="1"/>
  <c r="BR84" i="1"/>
  <c r="BS84" i="1" s="1"/>
  <c r="U419" i="1"/>
  <c r="BR418" i="1"/>
  <c r="BS418" i="1" s="1"/>
  <c r="U382" i="1"/>
  <c r="BR381" i="1"/>
  <c r="BS381" i="1" s="1"/>
  <c r="U81" i="1"/>
  <c r="BR80" i="1"/>
  <c r="BS80" i="1" s="1"/>
  <c r="U66" i="1"/>
  <c r="BR65" i="1"/>
  <c r="BS65" i="1" s="1"/>
  <c r="U303" i="1"/>
  <c r="BR302" i="1"/>
  <c r="BS302" i="1" s="1"/>
  <c r="U322" i="1"/>
  <c r="BR321" i="1"/>
  <c r="BS321" i="1" s="1"/>
  <c r="U241" i="1"/>
  <c r="BR240" i="1"/>
  <c r="BS240" i="1" s="1"/>
  <c r="U296" i="1"/>
  <c r="BR295" i="1"/>
  <c r="BS295" i="1" s="1"/>
  <c r="U361" i="1"/>
  <c r="BR360" i="1"/>
  <c r="BS360" i="1" s="1"/>
  <c r="U207" i="1"/>
  <c r="BR206" i="1"/>
  <c r="BS206" i="1" s="1"/>
  <c r="U144" i="1"/>
  <c r="V144" i="1" s="1"/>
  <c r="CP143" i="1" s="1"/>
  <c r="BR143" i="1"/>
  <c r="BS143" i="1" s="1"/>
  <c r="U56" i="1"/>
  <c r="BR55" i="1"/>
  <c r="BS55" i="1" s="1"/>
  <c r="U471" i="1"/>
  <c r="BR470" i="1"/>
  <c r="BS470" i="1" s="1"/>
  <c r="U388" i="1"/>
  <c r="BR387" i="1"/>
  <c r="BS387" i="1" s="1"/>
  <c r="U314" i="1"/>
  <c r="BR313" i="1"/>
  <c r="BS313" i="1" s="1"/>
  <c r="U252" i="1"/>
  <c r="BR251" i="1"/>
  <c r="BS251" i="1" s="1"/>
  <c r="U476" i="1"/>
  <c r="BR475" i="1"/>
  <c r="BS475" i="1" s="1"/>
  <c r="U439" i="1"/>
  <c r="CN438" i="1" s="1"/>
  <c r="BR438" i="1"/>
  <c r="BS438" i="1" s="1"/>
  <c r="U270" i="1"/>
  <c r="BR269" i="1"/>
  <c r="BS269" i="1" s="1"/>
  <c r="U236" i="1"/>
  <c r="BR235" i="1"/>
  <c r="BS235" i="1" s="1"/>
  <c r="U192" i="1"/>
  <c r="BR191" i="1"/>
  <c r="BS191" i="1" s="1"/>
  <c r="U132" i="1"/>
  <c r="BR131" i="1"/>
  <c r="BS131" i="1" s="1"/>
  <c r="U196" i="1"/>
  <c r="BR195" i="1"/>
  <c r="BS195" i="1" s="1"/>
  <c r="U240" i="1"/>
  <c r="BR239" i="1"/>
  <c r="BS239" i="1" s="1"/>
  <c r="U234" i="1"/>
  <c r="BR233" i="1"/>
  <c r="BS233" i="1" s="1"/>
  <c r="U94" i="1"/>
  <c r="BR93" i="1"/>
  <c r="BS93" i="1" s="1"/>
  <c r="U58" i="1"/>
  <c r="BR57" i="1"/>
  <c r="BS57" i="1" s="1"/>
  <c r="U299" i="1"/>
  <c r="BR298" i="1"/>
  <c r="BS298" i="1" s="1"/>
  <c r="U463" i="1"/>
  <c r="CN462" i="1" s="1"/>
  <c r="BR462" i="1"/>
  <c r="BS462" i="1" s="1"/>
  <c r="U467" i="1"/>
  <c r="BR466" i="1"/>
  <c r="BS466" i="1" s="1"/>
  <c r="U427" i="1"/>
  <c r="CN426" i="1" s="1"/>
  <c r="BR426" i="1"/>
  <c r="BS426" i="1" s="1"/>
  <c r="U495" i="1"/>
  <c r="BR494" i="1"/>
  <c r="BS494" i="1" s="1"/>
  <c r="U282" i="1"/>
  <c r="BR281" i="1"/>
  <c r="BS281" i="1" s="1"/>
  <c r="U109" i="1"/>
  <c r="BR108" i="1"/>
  <c r="BS108" i="1" s="1"/>
  <c r="U492" i="1"/>
  <c r="BR491" i="1"/>
  <c r="BS491" i="1" s="1"/>
  <c r="U403" i="1"/>
  <c r="CN402" i="1" s="1"/>
  <c r="BR402" i="1"/>
  <c r="BS402" i="1" s="1"/>
  <c r="U366" i="1"/>
  <c r="BR365" i="1"/>
  <c r="BS365" i="1" s="1"/>
  <c r="U305" i="1"/>
  <c r="BR304" i="1"/>
  <c r="BS304" i="1" s="1"/>
  <c r="U242" i="1"/>
  <c r="BR241" i="1"/>
  <c r="BS241" i="1" s="1"/>
  <c r="U172" i="1"/>
  <c r="BR171" i="1"/>
  <c r="BS171" i="1" s="1"/>
  <c r="U106" i="1"/>
  <c r="BR105" i="1"/>
  <c r="BS105" i="1" s="1"/>
  <c r="U83" i="1"/>
  <c r="BR82" i="1"/>
  <c r="BS82" i="1" s="1"/>
  <c r="U44" i="1"/>
  <c r="BR43" i="1"/>
  <c r="BS43" i="1" s="1"/>
  <c r="U21" i="1"/>
  <c r="BR20" i="1"/>
  <c r="BS20" i="1" s="1"/>
  <c r="U274" i="1"/>
  <c r="BR273" i="1"/>
  <c r="BS273" i="1" s="1"/>
  <c r="U239" i="1"/>
  <c r="BR238" i="1"/>
  <c r="BS238" i="1" s="1"/>
  <c r="U32" i="1"/>
  <c r="BR31" i="1"/>
  <c r="BS31" i="1" s="1"/>
  <c r="U349" i="1"/>
  <c r="BR348" i="1"/>
  <c r="BS348" i="1" s="1"/>
  <c r="U253" i="1"/>
  <c r="BR252" i="1"/>
  <c r="BS252" i="1" s="1"/>
  <c r="U389" i="1"/>
  <c r="BR388" i="1"/>
  <c r="BS388" i="1" s="1"/>
  <c r="U179" i="1"/>
  <c r="V179" i="1" s="1"/>
  <c r="CP178" i="1" s="1"/>
  <c r="BR178" i="1"/>
  <c r="BS178" i="1" s="1"/>
  <c r="U365" i="1"/>
  <c r="U329" i="1"/>
  <c r="U297" i="1"/>
  <c r="BM5" i="1"/>
  <c r="U487" i="1"/>
  <c r="CN486" i="1" s="1"/>
  <c r="U370" i="1"/>
  <c r="V14" i="1"/>
  <c r="CP13" i="1" s="1"/>
  <c r="V183" i="1"/>
  <c r="CP182" i="1" s="1"/>
  <c r="V478" i="1"/>
  <c r="CP477" i="1" s="1"/>
  <c r="V155" i="1"/>
  <c r="CP154" i="1" s="1"/>
  <c r="U87" i="1"/>
  <c r="U479" i="1"/>
  <c r="U150" i="1"/>
  <c r="U326" i="1"/>
  <c r="U480" i="1"/>
  <c r="U268" i="1"/>
  <c r="V413" i="1"/>
  <c r="CP412" i="1" s="1"/>
  <c r="U212" i="1"/>
  <c r="U266" i="1"/>
  <c r="U338" i="1"/>
  <c r="U346" i="1"/>
  <c r="U354" i="1"/>
  <c r="U77" i="1"/>
  <c r="U293" i="1"/>
  <c r="U307" i="1"/>
  <c r="CN306" i="1" s="1"/>
  <c r="U113" i="1"/>
  <c r="U60" i="1"/>
  <c r="U345" i="1"/>
  <c r="U73" i="1"/>
  <c r="U411" i="1"/>
  <c r="U121" i="1"/>
  <c r="U168" i="1"/>
  <c r="U37" i="1"/>
  <c r="U475" i="1"/>
  <c r="CN474" i="1" s="1"/>
  <c r="U488" i="1"/>
  <c r="U290" i="1"/>
  <c r="U256" i="1"/>
  <c r="U158" i="1"/>
  <c r="U41" i="1"/>
  <c r="U376" i="1"/>
  <c r="U358" i="1"/>
  <c r="U318" i="1"/>
  <c r="U246" i="1"/>
  <c r="U384" i="1"/>
  <c r="U62" i="1"/>
  <c r="U136" i="1"/>
  <c r="U166" i="1"/>
  <c r="U160" i="1"/>
  <c r="U102" i="1"/>
  <c r="U363" i="1"/>
  <c r="U390" i="1"/>
  <c r="U484" i="1"/>
  <c r="U310" i="1"/>
  <c r="U220" i="1"/>
  <c r="U254" i="1"/>
  <c r="U443" i="1"/>
  <c r="U295" i="1"/>
  <c r="CN294" i="1" s="1"/>
  <c r="U156" i="1"/>
  <c r="U199" i="1"/>
  <c r="CN198" i="1" s="1"/>
  <c r="U317" i="1"/>
  <c r="U459" i="1"/>
  <c r="U90" i="1"/>
  <c r="U399" i="1"/>
  <c r="U33" i="1"/>
  <c r="U350" i="1"/>
  <c r="U287" i="1"/>
  <c r="U472" i="1"/>
  <c r="U456" i="1"/>
  <c r="U424" i="1"/>
  <c r="U372" i="1"/>
  <c r="U228" i="1"/>
  <c r="U250" i="1"/>
  <c r="U29" i="1"/>
  <c r="U276" i="1"/>
  <c r="U423" i="1"/>
  <c r="U447" i="1"/>
  <c r="U431" i="1"/>
  <c r="U378" i="1"/>
  <c r="U69" i="1"/>
  <c r="U483" i="1"/>
  <c r="U258" i="1"/>
  <c r="U224" i="1"/>
  <c r="U208" i="1"/>
  <c r="U48" i="1"/>
  <c r="U237" i="1"/>
  <c r="U231" i="1"/>
  <c r="U255" i="1"/>
  <c r="V357" i="1"/>
  <c r="CP356" i="1" s="1"/>
  <c r="V13" i="1"/>
  <c r="CP12" i="1" s="1"/>
  <c r="U124" i="1"/>
  <c r="U176" i="1"/>
  <c r="U325" i="1"/>
  <c r="U491" i="1"/>
  <c r="U394" i="1"/>
  <c r="U286" i="1"/>
  <c r="U216" i="1"/>
  <c r="U450" i="1"/>
  <c r="U466" i="1"/>
  <c r="U458" i="1"/>
  <c r="U249" i="1"/>
  <c r="U28" i="1"/>
  <c r="V335" i="1"/>
  <c r="CP334" i="1" s="1"/>
  <c r="V320" i="1"/>
  <c r="CP319" i="1" s="1"/>
  <c r="V294" i="1"/>
  <c r="CP293" i="1" s="1"/>
  <c r="V10" i="1"/>
  <c r="CP9" i="1" s="1"/>
  <c r="V501" i="1"/>
  <c r="CP500" i="1" s="1"/>
  <c r="V9" i="1"/>
  <c r="CP8" i="1" s="1"/>
  <c r="V15" i="1"/>
  <c r="CP14" i="1" s="1"/>
  <c r="V506" i="1"/>
  <c r="CP505" i="1" s="1"/>
  <c r="V509" i="1"/>
  <c r="CP508" i="1" s="1"/>
  <c r="V8" i="1"/>
  <c r="V269" i="1"/>
  <c r="CP268" i="1" s="1"/>
  <c r="V502" i="1"/>
  <c r="CP501" i="1" s="1"/>
  <c r="V20" i="1"/>
  <c r="CP19" i="1" s="1"/>
  <c r="V123" i="1"/>
  <c r="CP122" i="1" s="1"/>
  <c r="V422" i="1"/>
  <c r="CP421" i="1" s="1"/>
  <c r="V36" i="1"/>
  <c r="CP35" i="1" s="1"/>
  <c r="V133" i="1"/>
  <c r="CP132" i="1" s="1"/>
  <c r="V193" i="1"/>
  <c r="CP192" i="1" s="1"/>
  <c r="V348" i="1"/>
  <c r="CP347" i="1" s="1"/>
  <c r="V508" i="1"/>
  <c r="CP507" i="1" s="1"/>
  <c r="V191" i="1"/>
  <c r="CP190" i="1" s="1"/>
  <c r="V88" i="1"/>
  <c r="CP87" i="1" s="1"/>
  <c r="V18" i="1"/>
  <c r="CP17" i="1" s="1"/>
  <c r="V185" i="1"/>
  <c r="CP184" i="1" s="1"/>
  <c r="V504" i="1"/>
  <c r="CP503" i="1" s="1"/>
  <c r="V497" i="1"/>
  <c r="CP496" i="1" s="1"/>
  <c r="V97" i="1"/>
  <c r="CP96" i="1" s="1"/>
  <c r="V462" i="1"/>
  <c r="CP461" i="1" s="1"/>
  <c r="V428" i="1"/>
  <c r="CP427" i="1" s="1"/>
  <c r="V112" i="1"/>
  <c r="CP111" i="1" s="1"/>
  <c r="V498" i="1"/>
  <c r="CP497" i="1" s="1"/>
  <c r="V93" i="1"/>
  <c r="CP92" i="1" s="1"/>
  <c r="V371" i="1"/>
  <c r="CP370" i="1" s="1"/>
  <c r="V470" i="1"/>
  <c r="CP469" i="1" s="1"/>
  <c r="V227" i="1"/>
  <c r="CP226" i="1" s="1"/>
  <c r="V474" i="1"/>
  <c r="CP473" i="1" s="1"/>
  <c r="V364" i="1"/>
  <c r="CP363" i="1" s="1"/>
  <c r="V120" i="1"/>
  <c r="CP119" i="1" s="1"/>
  <c r="V490" i="1"/>
  <c r="CP489" i="1" s="1"/>
  <c r="V426" i="1"/>
  <c r="CP425" i="1" s="1"/>
  <c r="V434" i="1"/>
  <c r="CP433" i="1" s="1"/>
  <c r="V377" i="1"/>
  <c r="CP376" i="1" s="1"/>
  <c r="V304" i="1"/>
  <c r="CP303" i="1" s="1"/>
  <c r="V161" i="1"/>
  <c r="CP160" i="1" s="1"/>
  <c r="V108" i="1"/>
  <c r="CP107" i="1" s="1"/>
  <c r="V92" i="1"/>
  <c r="CP91" i="1" s="1"/>
  <c r="V99" i="1"/>
  <c r="CP98" i="1" s="1"/>
  <c r="V454" i="1"/>
  <c r="CP453" i="1" s="1"/>
  <c r="V45" i="1"/>
  <c r="CP44" i="1" s="1"/>
  <c r="V107" i="1"/>
  <c r="CP106" i="1" s="1"/>
  <c r="V119" i="1"/>
  <c r="CP118" i="1" s="1"/>
  <c r="V414" i="1"/>
  <c r="CP413" i="1" s="1"/>
  <c r="V405" i="1"/>
  <c r="CP404" i="1" s="1"/>
  <c r="V430" i="1"/>
  <c r="CP429" i="1" s="1"/>
  <c r="V429" i="1"/>
  <c r="CP428" i="1" s="1"/>
  <c r="V217" i="1"/>
  <c r="CP216" i="1" s="1"/>
  <c r="V221" i="1"/>
  <c r="CP220" i="1" s="1"/>
  <c r="V452" i="1"/>
  <c r="CP451" i="1" s="1"/>
  <c r="V138" i="1"/>
  <c r="CP137" i="1" s="1"/>
  <c r="V24" i="1"/>
  <c r="CP23" i="1" s="1"/>
  <c r="V203" i="1"/>
  <c r="CP202" i="1" s="1"/>
  <c r="V30" i="1"/>
  <c r="CP29" i="1" s="1"/>
  <c r="V147" i="1"/>
  <c r="CP146" i="1" s="1"/>
  <c r="V289" i="1"/>
  <c r="CP288" i="1" s="1"/>
  <c r="V82" i="1"/>
  <c r="CP81" i="1" s="1"/>
  <c r="V159" i="1"/>
  <c r="CP158" i="1" s="1"/>
  <c r="V174" i="1"/>
  <c r="CP173" i="1" s="1"/>
  <c r="V444" i="1"/>
  <c r="CP443" i="1" s="1"/>
  <c r="V72" i="1"/>
  <c r="CP71" i="1" s="1"/>
  <c r="V146" i="1"/>
  <c r="CP145" i="1" s="1"/>
  <c r="V78" i="1"/>
  <c r="CP77" i="1" s="1"/>
  <c r="V337" i="1"/>
  <c r="CP336" i="1" s="1"/>
  <c r="V105" i="1"/>
  <c r="CP104" i="1" s="1"/>
  <c r="V284" i="1"/>
  <c r="CP283" i="1" s="1"/>
  <c r="V111" i="1"/>
  <c r="CP110" i="1" s="1"/>
  <c r="V385" i="1"/>
  <c r="CP384" i="1" s="1"/>
  <c r="V409" i="1"/>
  <c r="CP408" i="1" s="1"/>
  <c r="V130" i="1"/>
  <c r="CP129" i="1" s="1"/>
  <c r="V496" i="1"/>
  <c r="CP495" i="1" s="1"/>
  <c r="V306" i="1"/>
  <c r="CP305" i="1" s="1"/>
  <c r="V408" i="1"/>
  <c r="CP407" i="1" s="1"/>
  <c r="V351" i="1"/>
  <c r="CP350" i="1" s="1"/>
  <c r="V86" i="1"/>
  <c r="CP85" i="1" s="1"/>
  <c r="V406" i="1"/>
  <c r="CP405" i="1" s="1"/>
  <c r="V468" i="1"/>
  <c r="CP467" i="1" s="1"/>
  <c r="V352" i="1"/>
  <c r="CP351" i="1" s="1"/>
  <c r="V313" i="1"/>
  <c r="CP312" i="1" s="1"/>
  <c r="V233" i="1"/>
  <c r="CP232" i="1" s="1"/>
  <c r="V104" i="1"/>
  <c r="CP103" i="1" s="1"/>
  <c r="V59" i="1"/>
  <c r="CP58" i="1" s="1"/>
  <c r="V125" i="1"/>
  <c r="CP124" i="1" s="1"/>
  <c r="V219" i="1"/>
  <c r="CP218" i="1" s="1"/>
  <c r="V63" i="1"/>
  <c r="CP62" i="1" s="1"/>
  <c r="V47" i="1"/>
  <c r="CP46" i="1" s="1"/>
  <c r="V39" i="1"/>
  <c r="CP38" i="1" s="1"/>
  <c r="V441" i="1"/>
  <c r="CP440" i="1" s="1"/>
  <c r="V316" i="1"/>
  <c r="CP315" i="1" s="1"/>
  <c r="V425" i="1"/>
  <c r="CP424" i="1" s="1"/>
  <c r="V35" i="1"/>
  <c r="CP34" i="1" s="1"/>
  <c r="V341" i="1"/>
  <c r="CP340" i="1" s="1"/>
  <c r="V398" i="1"/>
  <c r="CP397" i="1" s="1"/>
  <c r="V360" i="1"/>
  <c r="CP359" i="1" s="1"/>
  <c r="V453" i="1"/>
  <c r="CP452" i="1" s="1"/>
  <c r="V460" i="1"/>
  <c r="CP459" i="1" s="1"/>
  <c r="V280" i="1"/>
  <c r="CP279" i="1" s="1"/>
  <c r="V486" i="1"/>
  <c r="CP485" i="1" s="1"/>
  <c r="V129" i="1"/>
  <c r="CP128" i="1" s="1"/>
  <c r="V181" i="1"/>
  <c r="CP180" i="1" s="1"/>
  <c r="V381" i="1"/>
  <c r="CP380" i="1" s="1"/>
  <c r="V465" i="1"/>
  <c r="CP464" i="1" s="1"/>
  <c r="V482" i="1"/>
  <c r="CP481" i="1" s="1"/>
  <c r="V383" i="1"/>
  <c r="CP382" i="1" s="1"/>
  <c r="V333" i="1"/>
  <c r="CP332" i="1" s="1"/>
  <c r="V457" i="1"/>
  <c r="CP456" i="1" s="1"/>
  <c r="V302" i="1"/>
  <c r="CP301" i="1" s="1"/>
  <c r="V395" i="1"/>
  <c r="CP394" i="1" s="1"/>
  <c r="V201" i="1"/>
  <c r="CP200" i="1" s="1"/>
  <c r="V202" i="1"/>
  <c r="CP201" i="1" s="1"/>
  <c r="V210" i="1"/>
  <c r="CP209" i="1" s="1"/>
  <c r="V134" i="1"/>
  <c r="CP133" i="1" s="1"/>
  <c r="V436" i="1"/>
  <c r="CP435" i="1" s="1"/>
  <c r="V417" i="1"/>
  <c r="CP416" i="1" s="1"/>
  <c r="V412" i="1"/>
  <c r="CP411" i="1" s="1"/>
  <c r="V100" i="1"/>
  <c r="CP99" i="1" s="1"/>
  <c r="V186" i="1"/>
  <c r="CP185" i="1" s="1"/>
  <c r="V226" i="1"/>
  <c r="CP225" i="1" s="1"/>
  <c r="V114" i="1"/>
  <c r="CP113" i="1" s="1"/>
  <c r="V321" i="1"/>
  <c r="CP320" i="1" s="1"/>
  <c r="V96" i="1"/>
  <c r="CP95" i="1" s="1"/>
  <c r="V449" i="1"/>
  <c r="CP448" i="1" s="1"/>
  <c r="V230" i="1"/>
  <c r="CP229" i="1" s="1"/>
  <c r="V110" i="1"/>
  <c r="CP109" i="1" s="1"/>
  <c r="V190" i="1"/>
  <c r="CP189" i="1" s="1"/>
  <c r="V397" i="1"/>
  <c r="CP396" i="1" s="1"/>
  <c r="V194" i="1"/>
  <c r="CP193" i="1" s="1"/>
  <c r="V182" i="1"/>
  <c r="CP181" i="1" s="1"/>
  <c r="V71" i="1"/>
  <c r="CP70" i="1" s="1"/>
  <c r="V206" i="1"/>
  <c r="CP205" i="1" s="1"/>
  <c r="V57" i="1" l="1"/>
  <c r="CP56" i="1" s="1"/>
  <c r="V169" i="1"/>
  <c r="CP168" i="1" s="1"/>
  <c r="BN386" i="1"/>
  <c r="V324" i="1"/>
  <c r="CP323" i="1" s="1"/>
  <c r="BN164" i="1"/>
  <c r="BN130" i="1"/>
  <c r="CN323" i="1"/>
  <c r="BN168" i="1"/>
  <c r="V387" i="1"/>
  <c r="CP386" i="1" s="1"/>
  <c r="BN56" i="1"/>
  <c r="BN399" i="1"/>
  <c r="V50" i="1"/>
  <c r="CP49" i="1" s="1"/>
  <c r="V400" i="1"/>
  <c r="CP399" i="1" s="1"/>
  <c r="CN130" i="1"/>
  <c r="BN335" i="1"/>
  <c r="BN188" i="1"/>
  <c r="V396" i="1"/>
  <c r="CP395" i="1" s="1"/>
  <c r="V336" i="1"/>
  <c r="CP335" i="1" s="1"/>
  <c r="V189" i="1"/>
  <c r="CP188" i="1" s="1"/>
  <c r="BN496" i="1"/>
  <c r="V319" i="1"/>
  <c r="CP318" i="1" s="1"/>
  <c r="CN395" i="1"/>
  <c r="BN64" i="1"/>
  <c r="BN311" i="1"/>
  <c r="V225" i="1"/>
  <c r="CP224" i="1" s="1"/>
  <c r="V369" i="1"/>
  <c r="CP368" i="1" s="1"/>
  <c r="BN476" i="1"/>
  <c r="V312" i="1"/>
  <c r="CP311" i="1" s="1"/>
  <c r="CN415" i="1"/>
  <c r="CN177" i="1"/>
  <c r="CN142" i="1"/>
  <c r="V178" i="1"/>
  <c r="CP177" i="1" s="1"/>
  <c r="V143" i="1"/>
  <c r="CP142" i="1" s="1"/>
  <c r="V416" i="1"/>
  <c r="CP415" i="1" s="1"/>
  <c r="V165" i="1"/>
  <c r="CP164" i="1" s="1"/>
  <c r="V31" i="1"/>
  <c r="CP30" i="1" s="1"/>
  <c r="V65" i="1"/>
  <c r="CP64" i="1" s="1"/>
  <c r="CN48" i="1"/>
  <c r="CN368" i="1"/>
  <c r="CN224" i="1"/>
  <c r="V235" i="1"/>
  <c r="CP234" i="1" s="1"/>
  <c r="V49" i="1"/>
  <c r="CP48" i="1" s="1"/>
  <c r="V477" i="1"/>
  <c r="CP476" i="1" s="1"/>
  <c r="V415" i="1"/>
  <c r="CP414" i="1" s="1"/>
  <c r="BN285" i="1"/>
  <c r="CN285" i="1"/>
  <c r="BN482" i="1"/>
  <c r="CN482" i="1"/>
  <c r="BN249" i="1"/>
  <c r="CN249" i="1"/>
  <c r="BN32" i="1"/>
  <c r="CN32" i="1"/>
  <c r="BN316" i="1"/>
  <c r="CN316" i="1"/>
  <c r="BN483" i="1"/>
  <c r="CN483" i="1"/>
  <c r="BN383" i="1"/>
  <c r="CN383" i="1"/>
  <c r="BN289" i="1"/>
  <c r="CN289" i="1"/>
  <c r="BN344" i="1"/>
  <c r="CN344" i="1"/>
  <c r="BN337" i="1"/>
  <c r="CN337" i="1"/>
  <c r="BN478" i="1"/>
  <c r="CN478" i="1"/>
  <c r="V163" i="1"/>
  <c r="CP162" i="1" s="1"/>
  <c r="CN162" i="1"/>
  <c r="BN69" i="1"/>
  <c r="CN69" i="1"/>
  <c r="BN278" i="1"/>
  <c r="CN278" i="1"/>
  <c r="BN176" i="1"/>
  <c r="CN176" i="1"/>
  <c r="BN221" i="1"/>
  <c r="CN221" i="1"/>
  <c r="BN194" i="1"/>
  <c r="CN194" i="1"/>
  <c r="BN264" i="1"/>
  <c r="CN264" i="1"/>
  <c r="BN343" i="1"/>
  <c r="CN343" i="1"/>
  <c r="BN484" i="1"/>
  <c r="CN484" i="1"/>
  <c r="BN504" i="1"/>
  <c r="CN504" i="1"/>
  <c r="V505" i="1"/>
  <c r="CP504" i="1" s="1"/>
  <c r="BN465" i="1"/>
  <c r="CN465" i="1"/>
  <c r="BN393" i="1"/>
  <c r="CN393" i="1"/>
  <c r="BN123" i="1"/>
  <c r="CN123" i="1"/>
  <c r="BN254" i="1"/>
  <c r="CN254" i="1"/>
  <c r="BN207" i="1"/>
  <c r="CN207" i="1"/>
  <c r="BN68" i="1"/>
  <c r="CN68" i="1"/>
  <c r="BN422" i="1"/>
  <c r="CN422" i="1"/>
  <c r="BN227" i="1"/>
  <c r="CN227" i="1"/>
  <c r="BN471" i="1"/>
  <c r="CN471" i="1"/>
  <c r="BN398" i="1"/>
  <c r="CN398" i="1"/>
  <c r="BN253" i="1"/>
  <c r="CN253" i="1"/>
  <c r="BN389" i="1"/>
  <c r="CN389" i="1"/>
  <c r="BN165" i="1"/>
  <c r="CN165" i="1"/>
  <c r="BN245" i="1"/>
  <c r="CN245" i="1"/>
  <c r="BN40" i="1"/>
  <c r="CN40" i="1"/>
  <c r="BN487" i="1"/>
  <c r="CN487" i="1"/>
  <c r="BN120" i="1"/>
  <c r="CN120" i="1"/>
  <c r="BN59" i="1"/>
  <c r="CN59" i="1"/>
  <c r="BN76" i="1"/>
  <c r="CN76" i="1"/>
  <c r="BN265" i="1"/>
  <c r="CN265" i="1"/>
  <c r="BN479" i="1"/>
  <c r="CN479" i="1"/>
  <c r="BN86" i="1"/>
  <c r="CN86" i="1"/>
  <c r="BN296" i="1"/>
  <c r="CN296" i="1"/>
  <c r="BN178" i="1"/>
  <c r="CN178" i="1"/>
  <c r="BN252" i="1"/>
  <c r="CN252" i="1"/>
  <c r="BN31" i="1"/>
  <c r="CN31" i="1"/>
  <c r="BN273" i="1"/>
  <c r="CN273" i="1"/>
  <c r="BN43" i="1"/>
  <c r="CN43" i="1"/>
  <c r="BN105" i="1"/>
  <c r="CN105" i="1"/>
  <c r="BN241" i="1"/>
  <c r="CN241" i="1"/>
  <c r="BN365" i="1"/>
  <c r="CN365" i="1"/>
  <c r="BN491" i="1"/>
  <c r="CN491" i="1"/>
  <c r="BN281" i="1"/>
  <c r="CN281" i="1"/>
  <c r="BN57" i="1"/>
  <c r="CN57" i="1"/>
  <c r="BN233" i="1"/>
  <c r="CN233" i="1"/>
  <c r="BN195" i="1"/>
  <c r="CN195" i="1"/>
  <c r="BN191" i="1"/>
  <c r="CN191" i="1"/>
  <c r="BN269" i="1"/>
  <c r="CN269" i="1"/>
  <c r="BN475" i="1"/>
  <c r="CN475" i="1"/>
  <c r="BN313" i="1"/>
  <c r="CN313" i="1"/>
  <c r="BN470" i="1"/>
  <c r="CN470" i="1"/>
  <c r="BN143" i="1"/>
  <c r="CN143" i="1"/>
  <c r="BN360" i="1"/>
  <c r="CN360" i="1"/>
  <c r="BN240" i="1"/>
  <c r="CN240" i="1"/>
  <c r="BN302" i="1"/>
  <c r="CN302" i="1"/>
  <c r="BN80" i="1"/>
  <c r="CN80" i="1"/>
  <c r="BN418" i="1"/>
  <c r="CN418" i="1"/>
  <c r="BN379" i="1"/>
  <c r="CN379" i="1"/>
  <c r="BN139" i="1"/>
  <c r="CN139" i="1"/>
  <c r="BN179" i="1"/>
  <c r="CN179" i="1"/>
  <c r="BN263" i="1"/>
  <c r="CN263" i="1"/>
  <c r="BN74" i="1"/>
  <c r="CN74" i="1"/>
  <c r="BN231" i="1"/>
  <c r="CN231" i="1"/>
  <c r="BN203" i="1"/>
  <c r="CN203" i="1"/>
  <c r="BN333" i="1"/>
  <c r="CN333" i="1"/>
  <c r="BN153" i="1"/>
  <c r="CN153" i="1"/>
  <c r="BN187" i="1"/>
  <c r="CN187" i="1"/>
  <c r="BN237" i="1"/>
  <c r="CN237" i="1"/>
  <c r="BN308" i="1"/>
  <c r="CN308" i="1"/>
  <c r="BN431" i="1"/>
  <c r="CN431" i="1"/>
  <c r="BN329" i="1"/>
  <c r="CN329" i="1"/>
  <c r="V79" i="1"/>
  <c r="CP78" i="1" s="1"/>
  <c r="CN78" i="1"/>
  <c r="BN53" i="1"/>
  <c r="CN53" i="1"/>
  <c r="BN73" i="1"/>
  <c r="CN73" i="1"/>
  <c r="BN284" i="1"/>
  <c r="CN284" i="1"/>
  <c r="BN116" i="1"/>
  <c r="CN116" i="1"/>
  <c r="BN147" i="1"/>
  <c r="CN147" i="1"/>
  <c r="BN259" i="1"/>
  <c r="CN259" i="1"/>
  <c r="BN163" i="1"/>
  <c r="CN163" i="1"/>
  <c r="BN307" i="1"/>
  <c r="CN307" i="1"/>
  <c r="BN127" i="1"/>
  <c r="CN127" i="1"/>
  <c r="BN391" i="1"/>
  <c r="CN391" i="1"/>
  <c r="V175" i="1"/>
  <c r="CP174" i="1" s="1"/>
  <c r="CN174" i="1"/>
  <c r="V271" i="1"/>
  <c r="CP270" i="1" s="1"/>
  <c r="CN270" i="1"/>
  <c r="V139" i="1"/>
  <c r="CP138" i="1" s="1"/>
  <c r="CN138" i="1"/>
  <c r="V331" i="1"/>
  <c r="CP330" i="1" s="1"/>
  <c r="CN330" i="1"/>
  <c r="V391" i="1"/>
  <c r="CP390" i="1" s="1"/>
  <c r="CN390" i="1"/>
  <c r="BN196" i="1"/>
  <c r="CN196" i="1"/>
  <c r="BN291" i="1"/>
  <c r="CN291" i="1"/>
  <c r="BN25" i="1"/>
  <c r="CN25" i="1"/>
  <c r="BN488" i="1"/>
  <c r="CN488" i="1"/>
  <c r="BN338" i="1"/>
  <c r="CN338" i="1"/>
  <c r="BN67" i="1"/>
  <c r="CN67" i="1"/>
  <c r="BN417" i="1"/>
  <c r="CN417" i="1"/>
  <c r="BN492" i="1"/>
  <c r="CN492" i="1"/>
  <c r="BN468" i="1"/>
  <c r="CN468" i="1"/>
  <c r="BN355" i="1"/>
  <c r="CN355" i="1"/>
  <c r="BN100" i="1"/>
  <c r="CN100" i="1"/>
  <c r="BN172" i="1"/>
  <c r="CN172" i="1"/>
  <c r="BN444" i="1"/>
  <c r="CN444" i="1"/>
  <c r="BN250" i="1"/>
  <c r="CN250" i="1"/>
  <c r="BN136" i="1"/>
  <c r="CN136" i="1"/>
  <c r="BN346" i="1"/>
  <c r="CN346" i="1"/>
  <c r="BN277" i="1"/>
  <c r="CN277" i="1"/>
  <c r="BN327" i="1"/>
  <c r="CN327" i="1"/>
  <c r="BN140" i="1"/>
  <c r="CN140" i="1"/>
  <c r="BN94" i="1"/>
  <c r="CN94" i="1"/>
  <c r="BN214" i="1"/>
  <c r="CN214" i="1"/>
  <c r="BN436" i="1"/>
  <c r="CN436" i="1"/>
  <c r="BN148" i="1"/>
  <c r="CN148" i="1"/>
  <c r="BN41" i="1"/>
  <c r="CN41" i="1"/>
  <c r="BN197" i="1"/>
  <c r="CN197" i="1"/>
  <c r="BN480" i="1"/>
  <c r="CN480" i="1"/>
  <c r="BN352" i="1"/>
  <c r="CN352" i="1"/>
  <c r="BN457" i="1"/>
  <c r="CN457" i="1"/>
  <c r="BN175" i="1"/>
  <c r="CN175" i="1"/>
  <c r="BN47" i="1"/>
  <c r="CN47" i="1"/>
  <c r="BN446" i="1"/>
  <c r="CN446" i="1"/>
  <c r="BN455" i="1"/>
  <c r="CN455" i="1"/>
  <c r="BN442" i="1"/>
  <c r="CN442" i="1"/>
  <c r="BN159" i="1"/>
  <c r="CN159" i="1"/>
  <c r="BN375" i="1"/>
  <c r="CN375" i="1"/>
  <c r="BN167" i="1"/>
  <c r="CN167" i="1"/>
  <c r="BN292" i="1"/>
  <c r="CN292" i="1"/>
  <c r="BN267" i="1"/>
  <c r="CN267" i="1"/>
  <c r="V19" i="1"/>
  <c r="CP18" i="1" s="1"/>
  <c r="CN18" i="1"/>
  <c r="V247" i="1"/>
  <c r="CP246" i="1" s="1"/>
  <c r="CN246" i="1"/>
  <c r="BN26" i="1"/>
  <c r="CN26" i="1"/>
  <c r="BN152" i="1"/>
  <c r="CN152" i="1"/>
  <c r="BN272" i="1"/>
  <c r="CN272" i="1"/>
  <c r="BN256" i="1"/>
  <c r="CN256" i="1"/>
  <c r="BN170" i="1"/>
  <c r="CN170" i="1"/>
  <c r="BN326" i="1"/>
  <c r="CN326" i="1"/>
  <c r="BN472" i="1"/>
  <c r="CN472" i="1"/>
  <c r="BN141" i="1"/>
  <c r="CN141" i="1"/>
  <c r="V142" i="1"/>
  <c r="CP141" i="1" s="1"/>
  <c r="BN490" i="1"/>
  <c r="CN490" i="1"/>
  <c r="BN377" i="1"/>
  <c r="CN377" i="1"/>
  <c r="BN155" i="1"/>
  <c r="CN155" i="1"/>
  <c r="BN353" i="1"/>
  <c r="CN353" i="1"/>
  <c r="V103" i="1"/>
  <c r="CP102" i="1" s="1"/>
  <c r="CN102" i="1"/>
  <c r="V67" i="1"/>
  <c r="CP66" i="1" s="1"/>
  <c r="CN66" i="1"/>
  <c r="V379" i="1"/>
  <c r="CP378" i="1" s="1"/>
  <c r="CN378" i="1"/>
  <c r="V91" i="1"/>
  <c r="CP90" i="1" s="1"/>
  <c r="CN90" i="1"/>
  <c r="V223" i="1"/>
  <c r="CP222" i="1" s="1"/>
  <c r="CN222" i="1"/>
  <c r="V283" i="1"/>
  <c r="CP282" i="1" s="1"/>
  <c r="CN282" i="1"/>
  <c r="BN310" i="1"/>
  <c r="CN310" i="1"/>
  <c r="BN493" i="1"/>
  <c r="CN493" i="1"/>
  <c r="BN83" i="1"/>
  <c r="CN83" i="1"/>
  <c r="BN50" i="1"/>
  <c r="CN50" i="1"/>
  <c r="BN208" i="1"/>
  <c r="CN208" i="1"/>
  <c r="BN156" i="1"/>
  <c r="CN156" i="1"/>
  <c r="BN502" i="1"/>
  <c r="CN502" i="1"/>
  <c r="BN115" i="1"/>
  <c r="CN115" i="1"/>
  <c r="BN52" i="1"/>
  <c r="CN52" i="1"/>
  <c r="BN15" i="1"/>
  <c r="CN15" i="1"/>
  <c r="BN441" i="1"/>
  <c r="CN441" i="1"/>
  <c r="BN242" i="1"/>
  <c r="CN242" i="1"/>
  <c r="BN134" i="1"/>
  <c r="CN134" i="1"/>
  <c r="BN88" i="1"/>
  <c r="CN88" i="1"/>
  <c r="BN266" i="1"/>
  <c r="CN266" i="1"/>
  <c r="BN166" i="1"/>
  <c r="CN166" i="1"/>
  <c r="BN409" i="1"/>
  <c r="CN409" i="1"/>
  <c r="BN372" i="1"/>
  <c r="CN372" i="1"/>
  <c r="BN204" i="1"/>
  <c r="CN204" i="1"/>
  <c r="BN331" i="1"/>
  <c r="CN331" i="1"/>
  <c r="BN460" i="1"/>
  <c r="CN460" i="1"/>
  <c r="BN420" i="1"/>
  <c r="CN420" i="1"/>
  <c r="BN419" i="1"/>
  <c r="CN419" i="1"/>
  <c r="BN322" i="1"/>
  <c r="CN322" i="1"/>
  <c r="BN212" i="1"/>
  <c r="CN212" i="1"/>
  <c r="V55" i="1"/>
  <c r="CP54" i="1" s="1"/>
  <c r="CN54" i="1"/>
  <c r="V115" i="1"/>
  <c r="CP114" i="1" s="1"/>
  <c r="CN114" i="1"/>
  <c r="V259" i="1"/>
  <c r="CP258" i="1" s="1"/>
  <c r="CN258" i="1"/>
  <c r="BN21" i="1"/>
  <c r="CN21" i="1"/>
  <c r="BN213" i="1"/>
  <c r="CN213" i="1"/>
  <c r="BN403" i="1"/>
  <c r="CN403" i="1"/>
  <c r="BN358" i="1"/>
  <c r="CN358" i="1"/>
  <c r="BN60" i="1"/>
  <c r="CN60" i="1"/>
  <c r="BN392" i="1"/>
  <c r="CN392" i="1"/>
  <c r="BN314" i="1"/>
  <c r="CN314" i="1"/>
  <c r="BN33" i="1"/>
  <c r="CN33" i="1"/>
  <c r="BN125" i="1"/>
  <c r="CN125" i="1"/>
  <c r="BN401" i="1"/>
  <c r="CN401" i="1"/>
  <c r="V126" i="1"/>
  <c r="CP125" i="1" s="1"/>
  <c r="BN27" i="1"/>
  <c r="CN27" i="1"/>
  <c r="BN449" i="1"/>
  <c r="CN449" i="1"/>
  <c r="BN230" i="1"/>
  <c r="CN230" i="1"/>
  <c r="BN223" i="1"/>
  <c r="CN223" i="1"/>
  <c r="BN275" i="1"/>
  <c r="CN275" i="1"/>
  <c r="BN371" i="1"/>
  <c r="CN371" i="1"/>
  <c r="BN286" i="1"/>
  <c r="CN286" i="1"/>
  <c r="BN89" i="1"/>
  <c r="CN89" i="1"/>
  <c r="BN219" i="1"/>
  <c r="CN219" i="1"/>
  <c r="BN362" i="1"/>
  <c r="CN362" i="1"/>
  <c r="BN135" i="1"/>
  <c r="CN135" i="1"/>
  <c r="BN317" i="1"/>
  <c r="CN317" i="1"/>
  <c r="BN157" i="1"/>
  <c r="CN157" i="1"/>
  <c r="BN410" i="1"/>
  <c r="CN410" i="1"/>
  <c r="BN112" i="1"/>
  <c r="CN112" i="1"/>
  <c r="BN211" i="1"/>
  <c r="CN211" i="1"/>
  <c r="BN325" i="1"/>
  <c r="CN325" i="1"/>
  <c r="BN369" i="1"/>
  <c r="CN369" i="1"/>
  <c r="BN328" i="1"/>
  <c r="CN328" i="1"/>
  <c r="V473" i="1"/>
  <c r="CP472" i="1" s="1"/>
  <c r="BN248" i="1"/>
  <c r="CN248" i="1"/>
  <c r="BN215" i="1"/>
  <c r="CN215" i="1"/>
  <c r="BN324" i="1"/>
  <c r="CN324" i="1"/>
  <c r="BN236" i="1"/>
  <c r="CN236" i="1"/>
  <c r="BN257" i="1"/>
  <c r="CN257" i="1"/>
  <c r="BN430" i="1"/>
  <c r="CN430" i="1"/>
  <c r="BN28" i="1"/>
  <c r="CN28" i="1"/>
  <c r="BN423" i="1"/>
  <c r="CN423" i="1"/>
  <c r="BN349" i="1"/>
  <c r="CN349" i="1"/>
  <c r="BN458" i="1"/>
  <c r="CN458" i="1"/>
  <c r="BN309" i="1"/>
  <c r="CN309" i="1"/>
  <c r="BN101" i="1"/>
  <c r="CN101" i="1"/>
  <c r="BN61" i="1"/>
  <c r="CN61" i="1"/>
  <c r="BN357" i="1"/>
  <c r="CN357" i="1"/>
  <c r="BN255" i="1"/>
  <c r="CN255" i="1"/>
  <c r="BN36" i="1"/>
  <c r="CN36" i="1"/>
  <c r="BN72" i="1"/>
  <c r="CN72" i="1"/>
  <c r="BN345" i="1"/>
  <c r="CN345" i="1"/>
  <c r="BN149" i="1"/>
  <c r="CN149" i="1"/>
  <c r="BN364" i="1"/>
  <c r="CN364" i="1"/>
  <c r="BN388" i="1"/>
  <c r="CN388" i="1"/>
  <c r="BN348" i="1"/>
  <c r="CN348" i="1"/>
  <c r="BN238" i="1"/>
  <c r="CN238" i="1"/>
  <c r="BN20" i="1"/>
  <c r="CN20" i="1"/>
  <c r="BN82" i="1"/>
  <c r="CN82" i="1"/>
  <c r="BN171" i="1"/>
  <c r="CN171" i="1"/>
  <c r="BN304" i="1"/>
  <c r="CN304" i="1"/>
  <c r="BN108" i="1"/>
  <c r="CN108" i="1"/>
  <c r="BN494" i="1"/>
  <c r="CN494" i="1"/>
  <c r="BN466" i="1"/>
  <c r="CN466" i="1"/>
  <c r="BN298" i="1"/>
  <c r="CN298" i="1"/>
  <c r="BN93" i="1"/>
  <c r="CN93" i="1"/>
  <c r="BN239" i="1"/>
  <c r="CN239" i="1"/>
  <c r="BN131" i="1"/>
  <c r="CN131" i="1"/>
  <c r="BN235" i="1"/>
  <c r="CN235" i="1"/>
  <c r="BN251" i="1"/>
  <c r="CN251" i="1"/>
  <c r="BN387" i="1"/>
  <c r="CN387" i="1"/>
  <c r="BN55" i="1"/>
  <c r="CN55" i="1"/>
  <c r="BN206" i="1"/>
  <c r="CN206" i="1"/>
  <c r="BN295" i="1"/>
  <c r="CN295" i="1"/>
  <c r="BN321" i="1"/>
  <c r="CN321" i="1"/>
  <c r="BN65" i="1"/>
  <c r="CN65" i="1"/>
  <c r="BN381" i="1"/>
  <c r="CN381" i="1"/>
  <c r="BN84" i="1"/>
  <c r="CN84" i="1"/>
  <c r="BN151" i="1"/>
  <c r="CN151" i="1"/>
  <c r="BN169" i="1"/>
  <c r="CN169" i="1"/>
  <c r="BN271" i="1"/>
  <c r="CN271" i="1"/>
  <c r="BN454" i="1"/>
  <c r="CN454" i="1"/>
  <c r="BN341" i="1"/>
  <c r="CN341" i="1"/>
  <c r="BN97" i="1"/>
  <c r="CN97" i="1"/>
  <c r="BN247" i="1"/>
  <c r="CN247" i="1"/>
  <c r="BN361" i="1"/>
  <c r="CN361" i="1"/>
  <c r="BN434" i="1"/>
  <c r="CN434" i="1"/>
  <c r="BN385" i="1"/>
  <c r="CN385" i="1"/>
  <c r="BN199" i="1"/>
  <c r="CN199" i="1"/>
  <c r="BN243" i="1"/>
  <c r="CN243" i="1"/>
  <c r="BN51" i="1"/>
  <c r="CN51" i="1"/>
  <c r="BN300" i="1"/>
  <c r="CN300" i="1"/>
  <c r="BN290" i="1"/>
  <c r="CN290" i="1"/>
  <c r="BN373" i="1"/>
  <c r="CN373" i="1"/>
  <c r="BN463" i="1"/>
  <c r="CN463" i="1"/>
  <c r="BN63" i="1"/>
  <c r="CN63" i="1"/>
  <c r="BN161" i="1"/>
  <c r="CN161" i="1"/>
  <c r="BN439" i="1"/>
  <c r="CN439" i="1"/>
  <c r="BN244" i="1"/>
  <c r="CN244" i="1"/>
  <c r="BN16" i="1"/>
  <c r="CN16" i="1"/>
  <c r="BN183" i="1"/>
  <c r="CN183" i="1"/>
  <c r="BN261" i="1"/>
  <c r="CN261" i="1"/>
  <c r="BN367" i="1"/>
  <c r="CN367" i="1"/>
  <c r="BN447" i="1"/>
  <c r="CN447" i="1"/>
  <c r="BN24" i="1"/>
  <c r="CN24" i="1"/>
  <c r="BN406" i="1"/>
  <c r="CN406" i="1"/>
  <c r="V211" i="1"/>
  <c r="CP210" i="1" s="1"/>
  <c r="CN210" i="1"/>
  <c r="V43" i="1"/>
  <c r="CP42" i="1" s="1"/>
  <c r="CN42" i="1"/>
  <c r="V151" i="1"/>
  <c r="CP150" i="1" s="1"/>
  <c r="CN150" i="1"/>
  <c r="V187" i="1"/>
  <c r="CP186" i="1" s="1"/>
  <c r="CN186" i="1"/>
  <c r="V343" i="1"/>
  <c r="CP342" i="1" s="1"/>
  <c r="CN342" i="1"/>
  <c r="V367" i="1"/>
  <c r="CP366" i="1" s="1"/>
  <c r="CN366" i="1"/>
  <c r="V355" i="1"/>
  <c r="CP354" i="1" s="1"/>
  <c r="CN354" i="1"/>
  <c r="BN217" i="1"/>
  <c r="CN217" i="1"/>
  <c r="BN374" i="1"/>
  <c r="CN374" i="1"/>
  <c r="BN506" i="1"/>
  <c r="CN506" i="1"/>
  <c r="BN262" i="1"/>
  <c r="CN262" i="1"/>
  <c r="BN121" i="1"/>
  <c r="CN121" i="1"/>
  <c r="BN499" i="1"/>
  <c r="CN499" i="1"/>
  <c r="BN117" i="1"/>
  <c r="CN117" i="1"/>
  <c r="BN75" i="1"/>
  <c r="CN75" i="1"/>
  <c r="BN45" i="1"/>
  <c r="CN45" i="1"/>
  <c r="BN287" i="1"/>
  <c r="CN287" i="1"/>
  <c r="BN299" i="1"/>
  <c r="CN299" i="1"/>
  <c r="BN274" i="1"/>
  <c r="CN274" i="1"/>
  <c r="BN37" i="1"/>
  <c r="CN37" i="1"/>
  <c r="BN437" i="1"/>
  <c r="CN437" i="1"/>
  <c r="BN297" i="1"/>
  <c r="CN297" i="1"/>
  <c r="BN260" i="1"/>
  <c r="CN260" i="1"/>
  <c r="BN339" i="1"/>
  <c r="CN339" i="1"/>
  <c r="BN22" i="1"/>
  <c r="CN22" i="1"/>
  <c r="BN445" i="1"/>
  <c r="CN445" i="1"/>
  <c r="BN79" i="1"/>
  <c r="CN79" i="1"/>
  <c r="BN276" i="1"/>
  <c r="CN276" i="1"/>
  <c r="BN228" i="1"/>
  <c r="CN228" i="1"/>
  <c r="BN144" i="1"/>
  <c r="CN144" i="1"/>
  <c r="BN432" i="1"/>
  <c r="CN432" i="1"/>
  <c r="BN280" i="1"/>
  <c r="CN280" i="1"/>
  <c r="BN400" i="1"/>
  <c r="CN400" i="1"/>
  <c r="BN39" i="1"/>
  <c r="CN39" i="1"/>
  <c r="V157" i="1"/>
  <c r="CP156" i="1" s="1"/>
  <c r="V135" i="1"/>
  <c r="CP134" i="1" s="1"/>
  <c r="V205" i="1"/>
  <c r="CP204" i="1" s="1"/>
  <c r="V332" i="1"/>
  <c r="CP331" i="1" s="1"/>
  <c r="V311" i="1"/>
  <c r="CP310" i="1" s="1"/>
  <c r="V53" i="1"/>
  <c r="CP52" i="1" s="1"/>
  <c r="V209" i="1"/>
  <c r="CP208" i="1" s="1"/>
  <c r="V410" i="1"/>
  <c r="CP409" i="1" s="1"/>
  <c r="V461" i="1"/>
  <c r="CP460" i="1" s="1"/>
  <c r="V421" i="1"/>
  <c r="CP420" i="1" s="1"/>
  <c r="V323" i="1"/>
  <c r="CP322" i="1" s="1"/>
  <c r="V16" i="1"/>
  <c r="CP15" i="1" s="1"/>
  <c r="V442" i="1"/>
  <c r="CP441" i="1" s="1"/>
  <c r="V503" i="1"/>
  <c r="CP502" i="1" s="1"/>
  <c r="V84" i="1"/>
  <c r="CP83" i="1" s="1"/>
  <c r="V89" i="1"/>
  <c r="CP88" i="1" s="1"/>
  <c r="V167" i="1"/>
  <c r="CP166" i="1" s="1"/>
  <c r="V267" i="1"/>
  <c r="CP266" i="1" s="1"/>
  <c r="V494" i="1"/>
  <c r="CP493" i="1" s="1"/>
  <c r="V373" i="1"/>
  <c r="CP372" i="1" s="1"/>
  <c r="V51" i="1"/>
  <c r="CP50" i="1" s="1"/>
  <c r="V243" i="1"/>
  <c r="CP242" i="1" s="1"/>
  <c r="V116" i="1"/>
  <c r="CP115" i="1" s="1"/>
  <c r="V213" i="1"/>
  <c r="CP212" i="1" s="1"/>
  <c r="V347" i="1"/>
  <c r="CP346" i="1" s="1"/>
  <c r="V285" i="1"/>
  <c r="CP284" i="1" s="1"/>
  <c r="V95" i="1"/>
  <c r="CP94" i="1" s="1"/>
  <c r="V74" i="1"/>
  <c r="CP73" i="1" s="1"/>
  <c r="V356" i="1"/>
  <c r="CP355" i="1" s="1"/>
  <c r="V309" i="1"/>
  <c r="CP308" i="1" s="1"/>
  <c r="V128" i="1"/>
  <c r="CP127" i="1" s="1"/>
  <c r="V278" i="1"/>
  <c r="CP277" i="1" s="1"/>
  <c r="V493" i="1"/>
  <c r="CP492" i="1" s="1"/>
  <c r="V54" i="1"/>
  <c r="CP53" i="1" s="1"/>
  <c r="V308" i="1"/>
  <c r="CP307" i="1" s="1"/>
  <c r="V339" i="1"/>
  <c r="CP338" i="1" s="1"/>
  <c r="V68" i="1"/>
  <c r="CP67" i="1" s="1"/>
  <c r="V392" i="1"/>
  <c r="CP391" i="1" s="1"/>
  <c r="V148" i="1"/>
  <c r="CP147" i="1" s="1"/>
  <c r="V101" i="1"/>
  <c r="CP100" i="1" s="1"/>
  <c r="V260" i="1"/>
  <c r="CP259" i="1" s="1"/>
  <c r="V432" i="1"/>
  <c r="CP431" i="1" s="1"/>
  <c r="V164" i="1"/>
  <c r="CP163" i="1" s="1"/>
  <c r="V238" i="1"/>
  <c r="CP237" i="1" s="1"/>
  <c r="V489" i="1"/>
  <c r="CP488" i="1" s="1"/>
  <c r="V242" i="1"/>
  <c r="CP241" i="1" s="1"/>
  <c r="V26" i="1"/>
  <c r="CP25" i="1" s="1"/>
  <c r="V445" i="1"/>
  <c r="CP444" i="1" s="1"/>
  <c r="V173" i="1"/>
  <c r="CP172" i="1" s="1"/>
  <c r="V251" i="1"/>
  <c r="CP250" i="1" s="1"/>
  <c r="V315" i="1"/>
  <c r="CP314" i="1" s="1"/>
  <c r="V485" i="1"/>
  <c r="CP484" i="1" s="1"/>
  <c r="V344" i="1"/>
  <c r="CP343" i="1" s="1"/>
  <c r="V171" i="1"/>
  <c r="CP170" i="1" s="1"/>
  <c r="V340" i="1"/>
  <c r="CP339" i="1" s="1"/>
  <c r="V446" i="1"/>
  <c r="CP445" i="1" s="1"/>
  <c r="V237" i="1"/>
  <c r="CP236" i="1" s="1"/>
  <c r="V298" i="1"/>
  <c r="CP297" i="1" s="1"/>
  <c r="V261" i="1"/>
  <c r="CP260" i="1" s="1"/>
  <c r="V23" i="1"/>
  <c r="CP22" i="1" s="1"/>
  <c r="V438" i="1"/>
  <c r="CP437" i="1" s="1"/>
  <c r="V80" i="1"/>
  <c r="CP79" i="1" s="1"/>
  <c r="V277" i="1"/>
  <c r="CP276" i="1" s="1"/>
  <c r="V300" i="1"/>
  <c r="CP299" i="1" s="1"/>
  <c r="V288" i="1"/>
  <c r="CP287" i="1" s="1"/>
  <c r="V46" i="1"/>
  <c r="CP45" i="1" s="1"/>
  <c r="V275" i="1"/>
  <c r="CP274" i="1" s="1"/>
  <c r="V38" i="1"/>
  <c r="CP37" i="1" s="1"/>
  <c r="V22" i="1"/>
  <c r="CP21" i="1" s="1"/>
  <c r="V257" i="1"/>
  <c r="CP256" i="1" s="1"/>
  <c r="V265" i="1"/>
  <c r="CP264" i="1" s="1"/>
  <c r="V61" i="1"/>
  <c r="CP60" i="1" s="1"/>
  <c r="V222" i="1"/>
  <c r="CP221" i="1" s="1"/>
  <c r="V27" i="1"/>
  <c r="CP26" i="1" s="1"/>
  <c r="V404" i="1"/>
  <c r="CP403" i="1" s="1"/>
  <c r="V279" i="1"/>
  <c r="CP278" i="1" s="1"/>
  <c r="V214" i="1"/>
  <c r="CP213" i="1" s="1"/>
  <c r="V359" i="1"/>
  <c r="CP358" i="1" s="1"/>
  <c r="V153" i="1"/>
  <c r="CP152" i="1" s="1"/>
  <c r="V195" i="1"/>
  <c r="CP194" i="1" s="1"/>
  <c r="V393" i="1"/>
  <c r="CP392" i="1" s="1"/>
  <c r="V177" i="1"/>
  <c r="CP176" i="1" s="1"/>
  <c r="V327" i="1"/>
  <c r="CP326" i="1" s="1"/>
  <c r="V70" i="1"/>
  <c r="CP69" i="1" s="1"/>
  <c r="V273" i="1"/>
  <c r="CP272" i="1" s="1"/>
  <c r="V76" i="1"/>
  <c r="CP75" i="1" s="1"/>
  <c r="V118" i="1"/>
  <c r="CP117" i="1" s="1"/>
  <c r="V500" i="1"/>
  <c r="CP499" i="1" s="1"/>
  <c r="V375" i="1"/>
  <c r="CP374" i="1" s="1"/>
  <c r="V7" i="1"/>
  <c r="CP6" i="1" s="1"/>
  <c r="V263" i="1"/>
  <c r="CP262" i="1" s="1"/>
  <c r="V122" i="1"/>
  <c r="CP121" i="1" s="1"/>
  <c r="V218" i="1"/>
  <c r="CP217" i="1" s="1"/>
  <c r="V507" i="1"/>
  <c r="CP506" i="1" s="1"/>
  <c r="BN294" i="1"/>
  <c r="BN306" i="1"/>
  <c r="BN486" i="1"/>
  <c r="BN402" i="1"/>
  <c r="BN438" i="1"/>
  <c r="BN30" i="1"/>
  <c r="BN210" i="1"/>
  <c r="BN174" i="1"/>
  <c r="BN42" i="1"/>
  <c r="BN270" i="1"/>
  <c r="BN150" i="1"/>
  <c r="BN138" i="1"/>
  <c r="BN186" i="1"/>
  <c r="BN342" i="1"/>
  <c r="BN330" i="1"/>
  <c r="BN366" i="1"/>
  <c r="BN390" i="1"/>
  <c r="BN354" i="1"/>
  <c r="BN234" i="1"/>
  <c r="BN198" i="1"/>
  <c r="BN474" i="1"/>
  <c r="BN426" i="1"/>
  <c r="BN462" i="1"/>
  <c r="BN450" i="1"/>
  <c r="BN498" i="1"/>
  <c r="BN126" i="1"/>
  <c r="BN414" i="1"/>
  <c r="BN78" i="1"/>
  <c r="BN18" i="1"/>
  <c r="BN102" i="1"/>
  <c r="BN54" i="1"/>
  <c r="BN66" i="1"/>
  <c r="BN114" i="1"/>
  <c r="BN318" i="1"/>
  <c r="BN246" i="1"/>
  <c r="BN378" i="1"/>
  <c r="BN90" i="1"/>
  <c r="BN258" i="1"/>
  <c r="BN222" i="1"/>
  <c r="BN162" i="1"/>
  <c r="BN282" i="1"/>
  <c r="V192" i="1"/>
  <c r="CP191" i="1" s="1"/>
  <c r="V297" i="1"/>
  <c r="CP296" i="1" s="1"/>
  <c r="V499" i="1"/>
  <c r="CP498" i="1" s="1"/>
  <c r="V314" i="1"/>
  <c r="CP313" i="1" s="1"/>
  <c r="V253" i="1"/>
  <c r="CP252" i="1" s="1"/>
  <c r="V366" i="1"/>
  <c r="CP365" i="1" s="1"/>
  <c r="V196" i="1"/>
  <c r="CP195" i="1" s="1"/>
  <c r="V463" i="1"/>
  <c r="CP462" i="1" s="1"/>
  <c r="V58" i="1"/>
  <c r="CP57" i="1" s="1"/>
  <c r="V334" i="1"/>
  <c r="CP333" i="1" s="1"/>
  <c r="V204" i="1"/>
  <c r="CP203" i="1" s="1"/>
  <c r="V127" i="1"/>
  <c r="CP126" i="1" s="1"/>
  <c r="V264" i="1"/>
  <c r="CP263" i="1" s="1"/>
  <c r="V274" i="1"/>
  <c r="CP273" i="1" s="1"/>
  <c r="V140" i="1"/>
  <c r="CP139" i="1" s="1"/>
  <c r="V180" i="1"/>
  <c r="CP179" i="1" s="1"/>
  <c r="BN6" i="1"/>
  <c r="V303" i="1"/>
  <c r="CP302" i="1" s="1"/>
  <c r="V44" i="1"/>
  <c r="CP43" i="1" s="1"/>
  <c r="V419" i="1"/>
  <c r="CP418" i="1" s="1"/>
  <c r="V471" i="1"/>
  <c r="CP470" i="1" s="1"/>
  <c r="V380" i="1"/>
  <c r="CP379" i="1" s="1"/>
  <c r="V282" i="1"/>
  <c r="CP281" i="1" s="1"/>
  <c r="V451" i="1"/>
  <c r="CP450" i="1" s="1"/>
  <c r="V241" i="1"/>
  <c r="CP240" i="1" s="1"/>
  <c r="V188" i="1"/>
  <c r="CP187" i="1" s="1"/>
  <c r="V492" i="1"/>
  <c r="CP491" i="1" s="1"/>
  <c r="V234" i="1"/>
  <c r="CP233" i="1" s="1"/>
  <c r="V154" i="1"/>
  <c r="CP153" i="1" s="1"/>
  <c r="V476" i="1"/>
  <c r="CP475" i="1" s="1"/>
  <c r="V232" i="1"/>
  <c r="CP231" i="1" s="1"/>
  <c r="V32" i="1"/>
  <c r="CP31" i="1" s="1"/>
  <c r="V361" i="1"/>
  <c r="CP360" i="1" s="1"/>
  <c r="V270" i="1"/>
  <c r="CP269" i="1" s="1"/>
  <c r="V75" i="1"/>
  <c r="CP74" i="1" s="1"/>
  <c r="V81" i="1"/>
  <c r="CP80" i="1" s="1"/>
  <c r="V427" i="1"/>
  <c r="CP426" i="1" s="1"/>
  <c r="V106" i="1"/>
  <c r="CP105" i="1" s="1"/>
  <c r="V25" i="1"/>
  <c r="CP24" i="1" s="1"/>
  <c r="V305" i="1"/>
  <c r="CP304" i="1" s="1"/>
  <c r="V64" i="1"/>
  <c r="CP63" i="1" s="1"/>
  <c r="V322" i="1"/>
  <c r="CP321" i="1" s="1"/>
  <c r="BU6" i="1"/>
  <c r="H25" i="2" s="1"/>
  <c r="V244" i="1"/>
  <c r="CP243" i="1" s="1"/>
  <c r="V464" i="1"/>
  <c r="CP463" i="1" s="1"/>
  <c r="V382" i="1"/>
  <c r="CP381" i="1" s="1"/>
  <c r="V170" i="1"/>
  <c r="CP169" i="1" s="1"/>
  <c r="V56" i="1"/>
  <c r="CP55" i="1" s="1"/>
  <c r="V262" i="1"/>
  <c r="CP261" i="1" s="1"/>
  <c r="V66" i="1"/>
  <c r="CP65" i="1" s="1"/>
  <c r="V85" i="1"/>
  <c r="CP84" i="1" s="1"/>
  <c r="V374" i="1"/>
  <c r="CP373" i="1" s="1"/>
  <c r="V455" i="1"/>
  <c r="CP454" i="1" s="1"/>
  <c r="V184" i="1"/>
  <c r="CP183" i="1" s="1"/>
  <c r="V124" i="1"/>
  <c r="CP123" i="1" s="1"/>
  <c r="V362" i="1"/>
  <c r="CP361" i="1" s="1"/>
  <c r="V349" i="1"/>
  <c r="CP348" i="1" s="1"/>
  <c r="V403" i="1"/>
  <c r="CP402" i="1" s="1"/>
  <c r="V299" i="1"/>
  <c r="CP298" i="1" s="1"/>
  <c r="V200" i="1"/>
  <c r="CP199" i="1" s="1"/>
  <c r="V435" i="1"/>
  <c r="CP434" i="1" s="1"/>
  <c r="V368" i="1"/>
  <c r="CP367" i="1" s="1"/>
  <c r="V98" i="1"/>
  <c r="CP97" i="1" s="1"/>
  <c r="V109" i="1"/>
  <c r="CP108" i="1" s="1"/>
  <c r="V342" i="1"/>
  <c r="CP341" i="1" s="1"/>
  <c r="V21" i="1"/>
  <c r="CP20" i="1" s="1"/>
  <c r="V236" i="1"/>
  <c r="CP235" i="1" s="1"/>
  <c r="V239" i="1"/>
  <c r="CP238" i="1" s="1"/>
  <c r="V467" i="1"/>
  <c r="CP466" i="1" s="1"/>
  <c r="V407" i="1"/>
  <c r="CP406" i="1" s="1"/>
  <c r="V291" i="1"/>
  <c r="CP290" i="1" s="1"/>
  <c r="V252" i="1"/>
  <c r="CP251" i="1" s="1"/>
  <c r="V207" i="1"/>
  <c r="CP206" i="1" s="1"/>
  <c r="V296" i="1"/>
  <c r="CP295" i="1" s="1"/>
  <c r="V301" i="1"/>
  <c r="CP300" i="1" s="1"/>
  <c r="V329" i="1"/>
  <c r="CP328" i="1" s="1"/>
  <c r="V386" i="1"/>
  <c r="CP385" i="1" s="1"/>
  <c r="V132" i="1"/>
  <c r="CP131" i="1" s="1"/>
  <c r="V152" i="1"/>
  <c r="CP151" i="1" s="1"/>
  <c r="V389" i="1"/>
  <c r="CP388" i="1" s="1"/>
  <c r="V245" i="1"/>
  <c r="CP244" i="1" s="1"/>
  <c r="V272" i="1"/>
  <c r="CP271" i="1" s="1"/>
  <c r="V17" i="1"/>
  <c r="CP16" i="1" s="1"/>
  <c r="V83" i="1"/>
  <c r="CP82" i="1" s="1"/>
  <c r="V52" i="1"/>
  <c r="CP51" i="1" s="1"/>
  <c r="V439" i="1"/>
  <c r="CP438" i="1" s="1"/>
  <c r="V240" i="1"/>
  <c r="CP239" i="1" s="1"/>
  <c r="V448" i="1"/>
  <c r="CP447" i="1" s="1"/>
  <c r="V268" i="1"/>
  <c r="CP267" i="1" s="1"/>
  <c r="V248" i="1"/>
  <c r="CP247" i="1" s="1"/>
  <c r="V440" i="1"/>
  <c r="CP439" i="1" s="1"/>
  <c r="V495" i="1"/>
  <c r="CP494" i="1" s="1"/>
  <c r="V365" i="1"/>
  <c r="CP364" i="1" s="1"/>
  <c r="V162" i="1"/>
  <c r="CP161" i="1" s="1"/>
  <c r="V172" i="1"/>
  <c r="CP171" i="1" s="1"/>
  <c r="V487" i="1"/>
  <c r="CP486" i="1" s="1"/>
  <c r="V388" i="1"/>
  <c r="CP387" i="1" s="1"/>
  <c r="V94" i="1"/>
  <c r="CP93" i="1" s="1"/>
  <c r="V376" i="1"/>
  <c r="CP375" i="1" s="1"/>
  <c r="V290" i="1"/>
  <c r="CP289" i="1" s="1"/>
  <c r="V33" i="1"/>
  <c r="CP32" i="1" s="1"/>
  <c r="V293" i="1"/>
  <c r="CP292" i="1" s="1"/>
  <c r="V370" i="1"/>
  <c r="CP369" i="1" s="1"/>
  <c r="V472" i="1"/>
  <c r="CP471" i="1" s="1"/>
  <c r="V121" i="1"/>
  <c r="CP120" i="1" s="1"/>
  <c r="V69" i="1"/>
  <c r="CP68" i="1" s="1"/>
  <c r="V480" i="1"/>
  <c r="CP479" i="1" s="1"/>
  <c r="V166" i="1"/>
  <c r="CP165" i="1" s="1"/>
  <c r="V423" i="1"/>
  <c r="CP422" i="1" s="1"/>
  <c r="V199" i="1"/>
  <c r="CP198" i="1" s="1"/>
  <c r="V28" i="1"/>
  <c r="CP27" i="1" s="1"/>
  <c r="V60" i="1"/>
  <c r="CP59" i="1" s="1"/>
  <c r="V255" i="1"/>
  <c r="CP254" i="1" s="1"/>
  <c r="V208" i="1"/>
  <c r="CP207" i="1" s="1"/>
  <c r="V266" i="1"/>
  <c r="CP265" i="1" s="1"/>
  <c r="V249" i="1"/>
  <c r="CP248" i="1" s="1"/>
  <c r="V216" i="1"/>
  <c r="CP215" i="1" s="1"/>
  <c r="V325" i="1"/>
  <c r="CP324" i="1" s="1"/>
  <c r="V231" i="1"/>
  <c r="CP230" i="1" s="1"/>
  <c r="V224" i="1"/>
  <c r="CP223" i="1" s="1"/>
  <c r="V378" i="1"/>
  <c r="CP377" i="1" s="1"/>
  <c r="V276" i="1"/>
  <c r="CP275" i="1" s="1"/>
  <c r="V372" i="1"/>
  <c r="CP371" i="1" s="1"/>
  <c r="V287" i="1"/>
  <c r="CP286" i="1" s="1"/>
  <c r="V90" i="1"/>
  <c r="CP89" i="1" s="1"/>
  <c r="V156" i="1"/>
  <c r="CP155" i="1" s="1"/>
  <c r="V220" i="1"/>
  <c r="CP219" i="1" s="1"/>
  <c r="V363" i="1"/>
  <c r="CP362" i="1" s="1"/>
  <c r="V136" i="1"/>
  <c r="CP135" i="1" s="1"/>
  <c r="V318" i="1"/>
  <c r="CP317" i="1" s="1"/>
  <c r="V158" i="1"/>
  <c r="CP157" i="1" s="1"/>
  <c r="V475" i="1"/>
  <c r="CP474" i="1" s="1"/>
  <c r="V411" i="1"/>
  <c r="CP410" i="1" s="1"/>
  <c r="V113" i="1"/>
  <c r="CP112" i="1" s="1"/>
  <c r="V354" i="1"/>
  <c r="CP353" i="1" s="1"/>
  <c r="V212" i="1"/>
  <c r="CP211" i="1" s="1"/>
  <c r="V326" i="1"/>
  <c r="CP325" i="1" s="1"/>
  <c r="V488" i="1"/>
  <c r="CP487" i="1" s="1"/>
  <c r="V390" i="1"/>
  <c r="CP389" i="1" s="1"/>
  <c r="V246" i="1"/>
  <c r="CP245" i="1" s="1"/>
  <c r="V87" i="1"/>
  <c r="CP86" i="1" s="1"/>
  <c r="V450" i="1"/>
  <c r="CP449" i="1" s="1"/>
  <c r="V254" i="1"/>
  <c r="CP253" i="1" s="1"/>
  <c r="V41" i="1"/>
  <c r="CP40" i="1" s="1"/>
  <c r="V458" i="1"/>
  <c r="CP457" i="1" s="1"/>
  <c r="V286" i="1"/>
  <c r="CP285" i="1" s="1"/>
  <c r="V176" i="1"/>
  <c r="CP175" i="1" s="1"/>
  <c r="V258" i="1"/>
  <c r="CP257" i="1" s="1"/>
  <c r="V431" i="1"/>
  <c r="CP430" i="1" s="1"/>
  <c r="V29" i="1"/>
  <c r="CP28" i="1" s="1"/>
  <c r="V424" i="1"/>
  <c r="CP423" i="1" s="1"/>
  <c r="V350" i="1"/>
  <c r="CP349" i="1" s="1"/>
  <c r="V459" i="1"/>
  <c r="CP458" i="1" s="1"/>
  <c r="V295" i="1"/>
  <c r="CP294" i="1" s="1"/>
  <c r="V310" i="1"/>
  <c r="CP309" i="1" s="1"/>
  <c r="V102" i="1"/>
  <c r="CP101" i="1" s="1"/>
  <c r="V62" i="1"/>
  <c r="CP61" i="1" s="1"/>
  <c r="V358" i="1"/>
  <c r="CP357" i="1" s="1"/>
  <c r="V256" i="1"/>
  <c r="CP255" i="1" s="1"/>
  <c r="V37" i="1"/>
  <c r="CP36" i="1" s="1"/>
  <c r="V73" i="1"/>
  <c r="CP72" i="1" s="1"/>
  <c r="V307" i="1"/>
  <c r="CP306" i="1" s="1"/>
  <c r="V346" i="1"/>
  <c r="CP345" i="1" s="1"/>
  <c r="V150" i="1"/>
  <c r="CP149" i="1" s="1"/>
  <c r="V77" i="1"/>
  <c r="CP76" i="1" s="1"/>
  <c r="V491" i="1"/>
  <c r="CP490" i="1" s="1"/>
  <c r="V228" i="1"/>
  <c r="CP227" i="1" s="1"/>
  <c r="V399" i="1"/>
  <c r="CP398" i="1" s="1"/>
  <c r="V466" i="1"/>
  <c r="CP465" i="1" s="1"/>
  <c r="V394" i="1"/>
  <c r="CP393" i="1" s="1"/>
  <c r="V48" i="1"/>
  <c r="CP47" i="1" s="1"/>
  <c r="V483" i="1"/>
  <c r="CP482" i="1" s="1"/>
  <c r="V447" i="1"/>
  <c r="CP446" i="1" s="1"/>
  <c r="V250" i="1"/>
  <c r="CP249" i="1" s="1"/>
  <c r="V456" i="1"/>
  <c r="CP455" i="1" s="1"/>
  <c r="V317" i="1"/>
  <c r="CP316" i="1" s="1"/>
  <c r="V443" i="1"/>
  <c r="CP442" i="1" s="1"/>
  <c r="V484" i="1"/>
  <c r="CP483" i="1" s="1"/>
  <c r="V160" i="1"/>
  <c r="CP159" i="1" s="1"/>
  <c r="V384" i="1"/>
  <c r="CP383" i="1" s="1"/>
  <c r="V168" i="1"/>
  <c r="CP167" i="1" s="1"/>
  <c r="V345" i="1"/>
  <c r="CP344" i="1" s="1"/>
  <c r="V338" i="1"/>
  <c r="CP337" i="1" s="1"/>
  <c r="V479" i="1"/>
  <c r="CP478" i="1" s="1"/>
  <c r="CO4" i="1" l="1"/>
  <c r="H30" i="2" s="1"/>
  <c r="BQ5" i="1"/>
  <c r="H20" i="2" s="1"/>
  <c r="CP7" i="1"/>
  <c r="CP510" i="1" s="1"/>
  <c r="H35" i="2" s="1"/>
</calcChain>
</file>

<file path=xl/sharedStrings.xml><?xml version="1.0" encoding="utf-8"?>
<sst xmlns="http://schemas.openxmlformats.org/spreadsheetml/2006/main" count="144" uniqueCount="84">
  <si>
    <t>Gender</t>
  </si>
  <si>
    <t>Age</t>
  </si>
  <si>
    <t>Field of work</t>
  </si>
  <si>
    <t>Health</t>
  </si>
  <si>
    <t>Construction</t>
  </si>
  <si>
    <t>Teaching</t>
  </si>
  <si>
    <t>IT</t>
  </si>
  <si>
    <t>Agriculture</t>
  </si>
  <si>
    <t>General work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</si>
  <si>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</si>
  <si>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</si>
  <si>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</si>
  <si>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</si>
  <si>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</si>
  <si>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</si>
  <si>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</si>
  <si>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</si>
  <si>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</si>
  <si>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Area</t>
  </si>
  <si>
    <t>Raozan</t>
  </si>
  <si>
    <t>Hathazari</t>
  </si>
  <si>
    <t>Fotikchori</t>
  </si>
  <si>
    <t>Rangamati</t>
  </si>
  <si>
    <t>Chattogram mohonogori</t>
  </si>
  <si>
    <t>Kumilla</t>
  </si>
  <si>
    <t>Feni</t>
  </si>
  <si>
    <t>Potia</t>
  </si>
  <si>
    <t>Rangunia</t>
  </si>
  <si>
    <t>Notun para</t>
  </si>
  <si>
    <t>Kaptai</t>
  </si>
  <si>
    <t>Nazirhat</t>
  </si>
  <si>
    <t>Value of house</t>
  </si>
  <si>
    <t>Mortage left</t>
  </si>
  <si>
    <t>Cars value</t>
  </si>
  <si>
    <t>Left to pay on cars</t>
  </si>
  <si>
    <t>Debts</t>
  </si>
  <si>
    <t>Investments</t>
  </si>
  <si>
    <t>Value of the person</t>
  </si>
  <si>
    <t>Value of debts</t>
  </si>
  <si>
    <t>Net worth of the person($)</t>
  </si>
  <si>
    <t>Column1</t>
  </si>
  <si>
    <t>Column2</t>
  </si>
  <si>
    <t>Column3</t>
  </si>
  <si>
    <t>Column4</t>
  </si>
  <si>
    <t>Column5</t>
  </si>
  <si>
    <t>Column8</t>
  </si>
  <si>
    <t>Column9</t>
  </si>
  <si>
    <t>Column10</t>
  </si>
  <si>
    <t>Column6</t>
  </si>
  <si>
    <t>Column7</t>
  </si>
  <si>
    <t>Column11</t>
  </si>
  <si>
    <t>Column12</t>
  </si>
  <si>
    <t>Column13</t>
  </si>
  <si>
    <t>Column14</t>
  </si>
  <si>
    <t>Men</t>
  </si>
  <si>
    <t>Women</t>
  </si>
  <si>
    <t>Total numbers of men</t>
  </si>
  <si>
    <t>Total numbers of women</t>
  </si>
  <si>
    <t>Men vs Women</t>
  </si>
  <si>
    <t>Average age</t>
  </si>
  <si>
    <t>Average Income</t>
  </si>
  <si>
    <t>Car value</t>
  </si>
  <si>
    <t>Average value of one car</t>
  </si>
  <si>
    <t>Debt amount</t>
  </si>
  <si>
    <t>Percentage left to pay</t>
  </si>
  <si>
    <t>Less than</t>
  </si>
  <si>
    <t>Number of persons that have less than x% left on their mortage</t>
  </si>
  <si>
    <t>Average income per territory</t>
  </si>
  <si>
    <t>Chattogram mohanogori</t>
  </si>
  <si>
    <t>Average incomme per sector</t>
  </si>
  <si>
    <t>% of people having higher depth than their yearly income</t>
  </si>
  <si>
    <t>Average age of people with net worth higher than</t>
  </si>
  <si>
    <t>Basic</t>
  </si>
  <si>
    <t>Number of men vs number of women</t>
  </si>
  <si>
    <t>Number of person in each profession</t>
  </si>
  <si>
    <t>Average income</t>
  </si>
  <si>
    <t>Basics</t>
  </si>
  <si>
    <t>Advanced</t>
  </si>
  <si>
    <t>Average income per sector</t>
  </si>
  <si>
    <t>Average age of people with net worth higher than a certain amount of x(3)</t>
  </si>
  <si>
    <t>Number of person with debt higher than x(1)</t>
  </si>
  <si>
    <t>Variables</t>
  </si>
  <si>
    <t>Number of people with debt greater than x</t>
  </si>
  <si>
    <t>Number of person having less than a certain amount on their mortage(3)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</si>
</sst>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/>
    <xf numFmtId="9" fontId="0" fillId="0" borderId="2" xfId="2" applyFont="1" applyBorder="1"/>
    <xf numFmtId="9" fontId="0" fillId="0" borderId="4" xfId="2" applyFont="1" applyBorder="1"/>
    <xf numFmtId="0" fontId="0" fillId="0" borderId="0" xfId="2" applyNumberFormat="1" applyFont="1" applyBorder="1"/>
    <xf numFmtId="9" fontId="0" fillId="0" borderId="6" xfId="2" applyFont="1" applyBorder="1"/>
    <xf numFmtId="0" fontId="0" fillId="0" borderId="7" xfId="2" applyNumberFormat="1" applyFont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9" fontId="0" fillId="0" borderId="3" xfId="2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Dashboard!$D$11:$G$11</c:f>
              <c:numCache>
                <c:formatCode>General</c:formatCode>
                <c:ptCount val="4"/>
                <c:pt idx="0">
                  <c:v>242</c:v>
                </c:pt>
                <c:pt idx="2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75240"/>
        <c:axId val="1763756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17637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5632"/>
        <c:crosses val="autoZero"/>
        <c:auto val="1"/>
        <c:lblAlgn val="ctr"/>
        <c:lblOffset val="100"/>
        <c:noMultiLvlLbl val="0"/>
      </c:catAx>
      <c:valAx>
        <c:axId val="176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0.95424611300751561"/>
          <c:h val="0.665911836514205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Dashboard!$L$10:$W$10</c:f>
              <c:numCache>
                <c:formatCode>General</c:formatCode>
                <c:ptCount val="12"/>
                <c:pt idx="0">
                  <c:v>83</c:v>
                </c:pt>
                <c:pt idx="2">
                  <c:v>86</c:v>
                </c:pt>
                <c:pt idx="4">
                  <c:v>92</c:v>
                </c:pt>
                <c:pt idx="6">
                  <c:v>77</c:v>
                </c:pt>
                <c:pt idx="8">
                  <c:v>104</c:v>
                </c:pt>
                <c:pt idx="10">
                  <c:v>61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2906616"/>
        <c:axId val="262912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Dashboard!$L$11:$W$11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26290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2496"/>
        <c:crosses val="autoZero"/>
        <c:auto val="1"/>
        <c:lblAlgn val="ctr"/>
        <c:lblOffset val="100"/>
        <c:noMultiLvlLbl val="0"/>
      </c:catAx>
      <c:valAx>
        <c:axId val="262912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29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Dashboard!$L$30:$W$30</c:f>
              <c:numCache>
                <c:formatCode>General</c:formatCode>
                <c:ptCount val="12"/>
                <c:pt idx="0">
                  <c:v>68924.843373493975</c:v>
                </c:pt>
                <c:pt idx="2">
                  <c:v>68888.151162790702</c:v>
                </c:pt>
                <c:pt idx="4">
                  <c:v>71868.978260869568</c:v>
                </c:pt>
                <c:pt idx="6">
                  <c:v>72592.142857142855</c:v>
                </c:pt>
                <c:pt idx="8">
                  <c:v>71434.11538461539</c:v>
                </c:pt>
                <c:pt idx="10">
                  <c:v>69871.295081967211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2911320"/>
        <c:axId val="262911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Dashboard!$L$31:$W$31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Dashboard!$L$32:$W$32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26291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712"/>
        <c:crosses val="autoZero"/>
        <c:auto val="1"/>
        <c:lblAlgn val="ctr"/>
        <c:lblOffset val="100"/>
        <c:noMultiLvlLbl val="0"/>
      </c:catAx>
      <c:valAx>
        <c:axId val="262911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291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Dashboard!$D$49:$AA$49</c:f>
              <c:strCache>
                <c:ptCount val="23"/>
                <c:pt idx="0">
                  <c:v>Raozan</c:v>
                </c:pt>
                <c:pt idx="2">
                  <c:v>Rangunia</c:v>
                </c:pt>
                <c:pt idx="4">
                  <c:v>Rangamati</c:v>
                </c:pt>
                <c:pt idx="6">
                  <c:v>Hathazari</c:v>
                </c:pt>
                <c:pt idx="8">
                  <c:v>Nazirhat</c:v>
                </c:pt>
                <c:pt idx="10">
                  <c:v>Notun para</c:v>
                </c:pt>
                <c:pt idx="12">
                  <c:v>Fotikchori</c:v>
                </c:pt>
                <c:pt idx="14">
                  <c:v>Chattogram mohonogori</c:v>
                </c:pt>
                <c:pt idx="16">
                  <c:v>Potia</c:v>
                </c:pt>
                <c:pt idx="18">
                  <c:v>Feni</c:v>
                </c:pt>
                <c:pt idx="20">
                  <c:v>Kumilla</c:v>
                </c:pt>
                <c:pt idx="22">
                  <c:v>Kaptai</c:v>
                </c:pt>
              </c:strCache>
            </c:strRef>
          </c:cat>
          <c:val>
            <c:numRef>
              <c:f>Dashboard!$D$51:$AA$51</c:f>
              <c:numCache>
                <c:formatCode>General</c:formatCode>
                <c:ptCount val="24"/>
                <c:pt idx="0">
                  <c:v>68242.861111111109</c:v>
                </c:pt>
                <c:pt idx="2">
                  <c:v>73166.511627906977</c:v>
                </c:pt>
                <c:pt idx="4">
                  <c:v>71524.41860465116</c:v>
                </c:pt>
                <c:pt idx="6">
                  <c:v>68253.121212121216</c:v>
                </c:pt>
                <c:pt idx="8">
                  <c:v>69539.435897435891</c:v>
                </c:pt>
                <c:pt idx="10">
                  <c:v>70573.553191489365</c:v>
                </c:pt>
                <c:pt idx="12">
                  <c:v>68798.955555555556</c:v>
                </c:pt>
                <c:pt idx="14">
                  <c:v>71573.478260869568</c:v>
                </c:pt>
                <c:pt idx="16">
                  <c:v>72590.488888888882</c:v>
                </c:pt>
                <c:pt idx="18">
                  <c:v>72340.476190476184</c:v>
                </c:pt>
                <c:pt idx="20">
                  <c:v>70897.833333333328</c:v>
                </c:pt>
                <c:pt idx="22">
                  <c:v>69220.619047619053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08576"/>
        <c:axId val="26290700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Dashboard!$D$49:$AA$49</c15:sqref>
                        </c15:formulaRef>
                      </c:ext>
                    </c:extLst>
                    <c:strCache>
                      <c:ptCount val="23"/>
                      <c:pt idx="0">
                        <c:v>Raozan</c:v>
                      </c:pt>
                      <c:pt idx="2">
                        <c:v>Rangunia</c:v>
                      </c:pt>
                      <c:pt idx="4">
                        <c:v>Rangamati</c:v>
                      </c:pt>
                      <c:pt idx="6">
                        <c:v>Hathazari</c:v>
                      </c:pt>
                      <c:pt idx="8">
                        <c:v>Nazirhat</c:v>
                      </c:pt>
                      <c:pt idx="10">
                        <c:v>Notun para</c:v>
                      </c:pt>
                      <c:pt idx="12">
                        <c:v>Fotikchori</c:v>
                      </c:pt>
                      <c:pt idx="14">
                        <c:v>Chattogram mohonogori</c:v>
                      </c:pt>
                      <c:pt idx="16">
                        <c:v>Potia</c:v>
                      </c:pt>
                      <c:pt idx="18">
                        <c:v>Feni</c:v>
                      </c:pt>
                      <c:pt idx="20">
                        <c:v>Kumilla</c:v>
                      </c:pt>
                      <c:pt idx="22">
                        <c:v>Kaptai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Dashboard!$D$50:$AA$50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Dashboard!$D$49:$AA$49</c15:sqref>
                        </c15:formulaRef>
                      </c:ext>
                    </c:extLst>
                    <c:strCache>
                      <c:ptCount val="23"/>
                      <c:pt idx="0">
                        <c:v>Raozan</c:v>
                      </c:pt>
                      <c:pt idx="2">
                        <c:v>Rangunia</c:v>
                      </c:pt>
                      <c:pt idx="4">
                        <c:v>Rangamati</c:v>
                      </c:pt>
                      <c:pt idx="6">
                        <c:v>Hathazari</c:v>
                      </c:pt>
                      <c:pt idx="8">
                        <c:v>Nazirhat</c:v>
                      </c:pt>
                      <c:pt idx="10">
                        <c:v>Notun para</c:v>
                      </c:pt>
                      <c:pt idx="12">
                        <c:v>Fotikchori</c:v>
                      </c:pt>
                      <c:pt idx="14">
                        <c:v>Chattogram mohonogori</c:v>
                      </c:pt>
                      <c:pt idx="16">
                        <c:v>Potia</c:v>
                      </c:pt>
                      <c:pt idx="18">
                        <c:v>Feni</c:v>
                      </c:pt>
                      <c:pt idx="20">
                        <c:v>Kumilla</c:v>
                      </c:pt>
                      <c:pt idx="22">
                        <c:v>Kaptai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Dashboard!$D$52:$AA$52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</c15:ser>
            </c15:filteredAreaSeries>
          </c:ext>
        </c:extLst>
      </c:areaChart>
      <c:catAx>
        <c:axId val="2629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7008"/>
        <c:crosses val="autoZero"/>
        <c:auto val="1"/>
        <c:lblAlgn val="ctr"/>
        <c:lblOffset val="100"/>
        <c:noMultiLvlLbl val="0"/>
      </c:catAx>
      <c:valAx>
        <c:axId val="262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3177</xdr:colOff>
      <xdr:row>12</xdr:row>
      <xdr:rowOff>63500</xdr:rowOff>
    </xdr:from>
    <xdr:to>
      <xdr:col>6</xdr:col>
      <xdr:colOff>555625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31749</xdr:colOff>
      <xdr:row>12</xdr:row>
      <xdr:rowOff>21167</xdr:rowOff>
    </xdr:from>
    <xdr:to>
      <xdr:col>22</xdr:col>
      <xdr:colOff>571500</xdr:colOff>
      <xdr:row>26</xdr:row>
      <xdr:rowOff>179916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</xdr:colOff>
      <xdr:row>32</xdr:row>
      <xdr:rowOff>54429</xdr:rowOff>
    </xdr:from>
    <xdr:to>
      <xdr:col>22</xdr:col>
      <xdr:colOff>571500</xdr:colOff>
      <xdr:row>46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27214</xdr:colOff>
      <xdr:row>52</xdr:row>
      <xdr:rowOff>43543</xdr:rowOff>
    </xdr:from>
    <xdr:to>
      <xdr:col>26</xdr:col>
      <xdr:colOff>557893</xdr:colOff>
      <xdr:row>65</xdr:row>
      <xdr:rowOff>149679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6:AG509" totalsRowShown="0">
  <autoFilter ref="C6:AG509"/>
  <tableColumns count="31">
    <tableColumn id="1" name="Gender" dataDxfId="3">
      <calculatedColumnFormula>IF(B7=1,"Men","Women")</calculatedColumnFormula>
    </tableColumn>
    <tableColumn id="2" name="Age">
      <calculatedColumnFormula>RANDBETWEEN(25,45)</calculatedColumnFormula>
    </tableColumn>
    <tableColumn id="3" name="Column1">
      <calculatedColumnFormula>RANDBETWEEN(1,6)</calculatedColumnFormula>
    </tableColumn>
    <tableColumn id="4" name="Field of work" dataDxfId="2">
      <calculatedColumnFormula>VLOOKUP(E7,$Y$7:$Z$12,2)</calculatedColumnFormula>
    </tableColumn>
    <tableColumn id="5" name="Column2">
      <calculatedColumnFormula>RANDBETWEEN(1,5)</calculatedColumnFormula>
    </tableColumn>
    <tableColumn id="6" name="Education" dataDxfId="1">
      <calculatedColumnFormula>VLOOKUP(G7,$AA$7:$AB$11,2)</calculatedColumnFormula>
    </tableColumn>
    <tableColumn id="7" name="Kids">
      <calculatedColumnFormula>RANDBETWEEN(0,4)</calculatedColumnFormula>
    </tableColumn>
    <tableColumn id="8" name="Cars">
      <calculatedColumnFormula>RANDBETWEEN(1,3)</calculatedColumnFormula>
    </tableColumn>
    <tableColumn id="9" name="Income">
      <calculatedColumnFormula>RANDBETWEEN(50000,90000)</calculatedColumnFormula>
    </tableColumn>
    <tableColumn id="10" name="Column3">
      <calculatedColumnFormula>RANDBETWEEN(1,12)</calculatedColumnFormula>
    </tableColumn>
    <tableColumn id="11" name="Area" dataDxfId="0">
      <calculatedColumnFormula>VLOOKUP(L7,$AC$7:$AD$18,2)</calculatedColumnFormula>
    </tableColumn>
    <tableColumn id="12" name="Value of house">
      <calculatedColumnFormula>K7*RANDBETWEEN(3,6)</calculatedColumnFormula>
    </tableColumn>
    <tableColumn id="13" name="Mortage left">
      <calculatedColumnFormula>RAND()*N7</calculatedColumnFormula>
    </tableColumn>
    <tableColumn id="14" name="Cars value">
      <calculatedColumnFormula>J7*RAND()*K7</calculatedColumnFormula>
    </tableColumn>
    <tableColumn id="15" name="Left to pay on cars">
      <calculatedColumnFormula>RANDBETWEEN(0,P7)</calculatedColumnFormula>
    </tableColumn>
    <tableColumn id="16" name="Debts">
      <calculatedColumnFormula>RAND()*K7*2</calculatedColumnFormula>
    </tableColumn>
    <tableColumn id="17" name="Investments">
      <calculatedColumnFormula>RAND()*K7*1.5</calculatedColumnFormula>
    </tableColumn>
    <tableColumn id="18" name="Value of the person">
      <calculatedColumnFormula>N7+P7+S7</calculatedColumnFormula>
    </tableColumn>
    <tableColumn id="19" name="Value of debts">
      <calculatedColumnFormula>O7+Q7+R7</calculatedColumnFormula>
    </tableColumn>
    <tableColumn id="20" name="Net worth of the person($)">
      <calculatedColumnFormula>T7-U7</calculatedColumnFormula>
    </tableColumn>
    <tableColumn id="21" name="Column4"/>
    <tableColumn id="22" name="Column5"/>
    <tableColumn id="23" name="Column14"/>
    <tableColumn id="24" name="Column13"/>
    <tableColumn id="25" name="Column12"/>
    <tableColumn id="26" name="Column11"/>
    <tableColumn id="27" name="Column7"/>
    <tableColumn id="28" name="Column6"/>
    <tableColumn id="29" name="Column8"/>
    <tableColumn id="30" name="Column9"/>
    <tableColumn id="31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Q510"/>
  <sheetViews>
    <sheetView tabSelected="1" zoomScale="60" zoomScaleNormal="60" workbookViewId="0">
      <selection activeCell="CP6" sqref="CP6"/>
    </sheetView>
  </sheetViews>
  <sheetFormatPr defaultRowHeight="15" x14ac:dyDescent="0.25"/>
  <cols>
    <col min="2" max="2" width="2" hidden="1" customWidth="1"/>
    <col min="3" max="3" width="9.85546875" customWidth="1"/>
    <col min="4" max="4" width="6.5703125" customWidth="1"/>
    <col min="5" max="5" width="6.42578125" hidden="1" customWidth="1"/>
    <col min="6" max="6" width="14.7109375" customWidth="1"/>
    <col min="7" max="7" width="2.28515625" hidden="1" customWidth="1"/>
    <col min="8" max="8" width="11.85546875" customWidth="1"/>
    <col min="9" max="10" width="6.85546875" customWidth="1"/>
    <col min="11" max="11" width="9.7109375" customWidth="1"/>
    <col min="12" max="12" width="2.7109375" hidden="1" customWidth="1"/>
    <col min="13" max="13" width="23" bestFit="1" customWidth="1"/>
    <col min="14" max="14" width="16.42578125" customWidth="1"/>
    <col min="15" max="15" width="14.28515625" customWidth="1"/>
    <col min="16" max="16" width="12.140625" customWidth="1"/>
    <col min="17" max="17" width="19" customWidth="1"/>
    <col min="19" max="19" width="14.140625" customWidth="1"/>
    <col min="20" max="20" width="20.5703125" customWidth="1"/>
    <col min="21" max="21" width="16" customWidth="1"/>
    <col min="22" max="22" width="22.5703125" customWidth="1"/>
    <col min="23" max="23" width="11.7109375" hidden="1" customWidth="1"/>
    <col min="24" max="24" width="6" hidden="1" customWidth="1"/>
    <col min="25" max="25" width="9.140625" hidden="1" customWidth="1"/>
    <col min="26" max="26" width="12.85546875" hidden="1" customWidth="1"/>
    <col min="27" max="27" width="11.28515625" hidden="1" customWidth="1"/>
    <col min="28" max="28" width="11.140625" hidden="1" customWidth="1"/>
    <col min="29" max="29" width="10" hidden="1" customWidth="1"/>
    <col min="30" max="30" width="9.85546875" hidden="1" customWidth="1"/>
    <col min="31" max="31" width="5.85546875" hidden="1" customWidth="1"/>
    <col min="32" max="32" width="8.5703125" hidden="1" customWidth="1"/>
    <col min="33" max="33" width="11.28515625" hidden="1" customWidth="1"/>
    <col min="34" max="34" width="5.5703125" customWidth="1"/>
    <col min="35" max="35" width="1.7109375" customWidth="1"/>
    <col min="36" max="36" width="5.28515625" hidden="1" customWidth="1"/>
    <col min="37" max="37" width="5.140625" hidden="1" customWidth="1"/>
    <col min="38" max="38" width="3.7109375" hidden="1" customWidth="1"/>
    <col min="39" max="39" width="2.7109375" customWidth="1"/>
    <col min="40" max="40" width="3.85546875" customWidth="1"/>
    <col min="47" max="47" width="20.7109375" bestFit="1" customWidth="1"/>
    <col min="48" max="48" width="23.5703125" bestFit="1" customWidth="1"/>
    <col min="49" max="49" width="11.85546875" bestFit="1" customWidth="1"/>
    <col min="50" max="50" width="6.85546875" bestFit="1" customWidth="1"/>
    <col min="53" max="53" width="4.42578125" customWidth="1"/>
    <col min="54" max="54" width="12.85546875" bestFit="1" customWidth="1"/>
    <col min="55" max="55" width="10.85546875" bestFit="1" customWidth="1"/>
    <col min="56" max="56" width="10.85546875" customWidth="1"/>
    <col min="57" max="57" width="6.85546875" bestFit="1" customWidth="1"/>
    <col min="58" max="58" width="8.85546875" bestFit="1" customWidth="1"/>
    <col min="60" max="60" width="6.42578125" customWidth="1"/>
    <col min="61" max="61" width="12.85546875" bestFit="1" customWidth="1"/>
    <col min="62" max="62" width="10.85546875" bestFit="1" customWidth="1"/>
    <col min="63" max="63" width="15.42578125" bestFit="1" customWidth="1"/>
    <col min="65" max="65" width="23.140625" bestFit="1" customWidth="1"/>
    <col min="66" max="66" width="12.5703125" bestFit="1" customWidth="1"/>
    <col min="68" max="68" width="59.7109375" bestFit="1" customWidth="1"/>
    <col min="70" max="70" width="20.7109375" bestFit="1" customWidth="1"/>
    <col min="71" max="71" width="20.7109375" customWidth="1"/>
    <col min="73" max="73" width="58.42578125" bestFit="1" customWidth="1"/>
    <col min="74" max="74" width="12" bestFit="1" customWidth="1"/>
    <col min="78" max="78" width="10.28515625" bestFit="1" customWidth="1"/>
    <col min="80" max="80" width="10.85546875" bestFit="1" customWidth="1"/>
    <col min="81" max="81" width="9.85546875" bestFit="1" customWidth="1"/>
    <col min="82" max="82" width="7.7109375" customWidth="1"/>
    <col min="83" max="83" width="22.85546875" bestFit="1" customWidth="1"/>
    <col min="84" max="84" width="7.85546875" customWidth="1"/>
    <col min="88" max="88" width="12.28515625" bestFit="1" customWidth="1"/>
    <col min="89" max="89" width="8.7109375" customWidth="1"/>
    <col min="90" max="90" width="12.85546875" bestFit="1" customWidth="1"/>
    <col min="91" max="91" width="12" bestFit="1" customWidth="1"/>
    <col min="92" max="92" width="53.140625" bestFit="1" customWidth="1"/>
    <col min="94" max="94" width="46.28515625" bestFit="1" customWidth="1"/>
  </cols>
  <sheetData>
    <row r="2" spans="2:95" ht="15.75" thickBot="1" x14ac:dyDescent="0.3"/>
    <row r="3" spans="2:95" ht="15.75" thickBot="1" x14ac:dyDescent="0.3">
      <c r="AR3" s="27" t="s">
        <v>76</v>
      </c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9"/>
      <c r="BV3" s="27" t="s">
        <v>77</v>
      </c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9"/>
    </row>
    <row r="4" spans="2:95" ht="15.75" thickBot="1" x14ac:dyDescent="0.3">
      <c r="AR4" s="30" t="s">
        <v>58</v>
      </c>
      <c r="AS4" s="31"/>
      <c r="AT4" s="31"/>
      <c r="AU4" s="31"/>
      <c r="AV4" s="32"/>
      <c r="AW4" s="7" t="s">
        <v>59</v>
      </c>
      <c r="AX4" s="30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2"/>
      <c r="BK4" s="7" t="s">
        <v>60</v>
      </c>
      <c r="BL4" s="7" t="s">
        <v>61</v>
      </c>
      <c r="BM4" s="11" t="s">
        <v>62</v>
      </c>
      <c r="BN4" s="20"/>
      <c r="BO4" s="21"/>
      <c r="BP4" s="21"/>
      <c r="BQ4" s="22"/>
      <c r="BR4" s="20"/>
      <c r="BS4" s="21"/>
      <c r="BT4" s="21"/>
      <c r="BU4" s="21"/>
      <c r="BV4" s="30" t="s">
        <v>67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 t="s">
        <v>69</v>
      </c>
      <c r="CI4" s="31"/>
      <c r="CJ4" s="31"/>
      <c r="CK4" s="31"/>
      <c r="CL4" s="31"/>
      <c r="CM4" s="32"/>
      <c r="CN4" s="7" t="s">
        <v>70</v>
      </c>
      <c r="CO4" s="26">
        <f ca="1">SUM(CN6:CN510)/COUNT(CN6:CN510)</f>
        <v>0.97216699801192841</v>
      </c>
      <c r="CP4" s="7" t="s">
        <v>71</v>
      </c>
      <c r="CQ4" s="11"/>
    </row>
    <row r="5" spans="2:95" ht="15.75" thickBot="1" x14ac:dyDescent="0.3">
      <c r="Z5" t="s">
        <v>2</v>
      </c>
      <c r="AR5" s="1"/>
      <c r="AS5" s="2"/>
      <c r="AT5" s="2"/>
      <c r="AU5" s="2"/>
      <c r="AV5" s="3"/>
      <c r="AW5" s="8">
        <f ca="1">AVERAGE(Table1[Age])</f>
        <v>35.2544731610338</v>
      </c>
      <c r="AX5" s="1" t="s">
        <v>3</v>
      </c>
      <c r="AY5" s="2" t="s">
        <v>5</v>
      </c>
      <c r="AZ5" s="2" t="s">
        <v>4</v>
      </c>
      <c r="BA5" s="9" t="s">
        <v>6</v>
      </c>
      <c r="BB5" s="2" t="s">
        <v>8</v>
      </c>
      <c r="BC5" s="2" t="s">
        <v>7</v>
      </c>
      <c r="BD5" s="2"/>
      <c r="BE5" s="2" t="s">
        <v>3</v>
      </c>
      <c r="BF5" s="2" t="s">
        <v>5</v>
      </c>
      <c r="BG5" s="2" t="s">
        <v>4</v>
      </c>
      <c r="BH5" s="9" t="s">
        <v>6</v>
      </c>
      <c r="BI5" s="2" t="s">
        <v>8</v>
      </c>
      <c r="BJ5" s="3" t="s">
        <v>7</v>
      </c>
      <c r="BK5" s="4">
        <f ca="1">AVERAGE(Table1[Income])</f>
        <v>70652.049701789263</v>
      </c>
      <c r="BL5" s="1">
        <f ca="1">P7/J7</f>
        <v>52735.337647367705</v>
      </c>
      <c r="BM5" s="3">
        <f ca="1">AVERAGE(BL5:BL5090)</f>
        <v>35865.954665028534</v>
      </c>
      <c r="BN5" s="7" t="s">
        <v>63</v>
      </c>
      <c r="BO5" s="12">
        <f>Dashboard!X16</f>
        <v>200000</v>
      </c>
      <c r="BP5" s="13" t="s">
        <v>82</v>
      </c>
      <c r="BQ5" s="11">
        <f ca="1">SUM(BN6:BN509)</f>
        <v>304</v>
      </c>
      <c r="BR5" s="7" t="s">
        <v>64</v>
      </c>
      <c r="BS5" s="12" t="s">
        <v>65</v>
      </c>
      <c r="BT5" s="14">
        <f>Dashboard!Z16</f>
        <v>0.2</v>
      </c>
      <c r="BU5" s="12" t="s">
        <v>66</v>
      </c>
      <c r="BV5" s="1" t="s">
        <v>19</v>
      </c>
      <c r="BW5" s="2" t="s">
        <v>27</v>
      </c>
      <c r="BX5" s="2" t="s">
        <v>20</v>
      </c>
      <c r="BY5" s="2" t="s">
        <v>30</v>
      </c>
      <c r="BZ5" s="2" t="s">
        <v>22</v>
      </c>
      <c r="CA5" s="2" t="s">
        <v>24</v>
      </c>
      <c r="CB5" s="2" t="s">
        <v>28</v>
      </c>
      <c r="CC5" s="2" t="s">
        <v>21</v>
      </c>
      <c r="CD5" s="2" t="s">
        <v>25</v>
      </c>
      <c r="CE5" s="2" t="s">
        <v>68</v>
      </c>
      <c r="CF5" s="2" t="s">
        <v>26</v>
      </c>
      <c r="CG5" s="3" t="s">
        <v>29</v>
      </c>
      <c r="CH5" s="24" t="s">
        <v>3</v>
      </c>
      <c r="CI5" s="19" t="s">
        <v>5</v>
      </c>
      <c r="CJ5" s="19" t="s">
        <v>4</v>
      </c>
      <c r="CK5" s="23" t="s">
        <v>6</v>
      </c>
      <c r="CL5" s="19" t="s">
        <v>8</v>
      </c>
      <c r="CM5" s="25" t="s">
        <v>7</v>
      </c>
      <c r="CN5" s="1"/>
      <c r="CO5" s="3"/>
      <c r="CP5" s="24" t="s">
        <v>17</v>
      </c>
      <c r="CQ5" s="3">
        <f>Dashboard!AB16</f>
        <v>50000</v>
      </c>
    </row>
    <row r="6" spans="2:95" x14ac:dyDescent="0.25">
      <c r="C6" t="s">
        <v>0</v>
      </c>
      <c r="D6" t="s">
        <v>1</v>
      </c>
      <c r="E6" t="s">
        <v>40</v>
      </c>
      <c r="F6" t="s">
        <v>2</v>
      </c>
      <c r="G6" t="s">
        <v>41</v>
      </c>
      <c r="H6" t="s">
        <v>9</v>
      </c>
      <c r="I6" t="s">
        <v>15</v>
      </c>
      <c r="J6" t="s">
        <v>16</v>
      </c>
      <c r="K6" t="s">
        <v>17</v>
      </c>
      <c r="L6" t="s">
        <v>42</v>
      </c>
      <c r="M6" t="s">
        <v>18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  <c r="W6" t="s">
        <v>43</v>
      </c>
      <c r="X6" t="s">
        <v>44</v>
      </c>
      <c r="Y6" t="s">
        <v>53</v>
      </c>
      <c r="Z6" t="s">
        <v>52</v>
      </c>
      <c r="AA6" t="s">
        <v>51</v>
      </c>
      <c r="AB6" t="s">
        <v>50</v>
      </c>
      <c r="AC6" t="s">
        <v>49</v>
      </c>
      <c r="AD6" t="s">
        <v>48</v>
      </c>
      <c r="AE6" t="s">
        <v>45</v>
      </c>
      <c r="AF6" t="s">
        <v>46</v>
      </c>
      <c r="AG6" t="s">
        <v>47</v>
      </c>
      <c r="AR6" s="1" t="s">
        <v>54</v>
      </c>
      <c r="AS6" s="2" t="s">
        <v>55</v>
      </c>
      <c r="AT6" s="2"/>
      <c r="AU6" s="2" t="s">
        <v>56</v>
      </c>
      <c r="AV6" s="3" t="s">
        <v>57</v>
      </c>
      <c r="AX6" s="1">
        <f ca="1">IF(F7="Health",1,0)</f>
        <v>0</v>
      </c>
      <c r="AY6" s="2">
        <f ca="1">IF(F7="Teaching",1,0)</f>
        <v>0</v>
      </c>
      <c r="AZ6" s="2">
        <f ca="1">IF(F7="Construction",1,0)</f>
        <v>0</v>
      </c>
      <c r="BA6" s="2">
        <f ca="1">IF(F7="IT",1,0)</f>
        <v>1</v>
      </c>
      <c r="BB6" s="2">
        <f ca="1">IF(F7="General work",1,0)</f>
        <v>0</v>
      </c>
      <c r="BC6" s="2">
        <f ca="1">IF(F7="Agriculture",1,0)</f>
        <v>0</v>
      </c>
      <c r="BD6" s="2"/>
      <c r="BE6" s="2">
        <f ca="1">SUM(AX6:AX509)</f>
        <v>83</v>
      </c>
      <c r="BF6" s="2">
        <f t="shared" ref="BF6:BG6" ca="1" si="0">SUM(AY6:AY509)</f>
        <v>86</v>
      </c>
      <c r="BG6" s="2">
        <f t="shared" ca="1" si="0"/>
        <v>92</v>
      </c>
      <c r="BH6" s="2">
        <f t="shared" ref="BH6" ca="1" si="1">SUM(BA6:BA509)</f>
        <v>77</v>
      </c>
      <c r="BI6" s="2">
        <f t="shared" ref="BI6" ca="1" si="2">SUM(BB6:BB509)</f>
        <v>104</v>
      </c>
      <c r="BJ6" s="3">
        <f t="shared" ref="BJ6" ca="1" si="3">SUM(BC6:BC509)</f>
        <v>61</v>
      </c>
      <c r="BL6" s="1">
        <f ca="1">P8/J8</f>
        <v>61335.987235887245</v>
      </c>
      <c r="BM6" s="3"/>
      <c r="BN6" s="1">
        <f ca="1">IF(U7&gt;$BO$5,1,0)</f>
        <v>1</v>
      </c>
      <c r="BO6" s="2"/>
      <c r="BP6" s="2"/>
      <c r="BQ6" s="3"/>
      <c r="BR6" s="15">
        <f ca="1">O7/N7</f>
        <v>0.64813668389873547</v>
      </c>
      <c r="BS6" s="16">
        <f ca="1">IF(BR6&lt;$BT$5,1,0)</f>
        <v>0</v>
      </c>
      <c r="BT6" s="2"/>
      <c r="BU6" s="2">
        <f ca="1">SUM(BS6:BS509)</f>
        <v>110</v>
      </c>
      <c r="BV6" s="1"/>
      <c r="BW6" s="2"/>
      <c r="BX6" s="2"/>
      <c r="BY6" s="2"/>
      <c r="BZ6" s="2"/>
      <c r="CA6" s="2"/>
      <c r="CB6" s="2"/>
      <c r="CC6" s="2"/>
      <c r="CD6" s="2"/>
      <c r="CE6" s="2"/>
      <c r="CF6" s="2"/>
      <c r="CG6" s="3"/>
      <c r="CH6" s="1"/>
      <c r="CI6" s="2"/>
      <c r="CJ6" s="2"/>
      <c r="CK6" s="2"/>
      <c r="CL6" s="2"/>
      <c r="CM6" s="3"/>
      <c r="CN6" s="1">
        <f t="shared" ref="CN6:CN69" ca="1" si="4">IF(U7&gt;K7,1,0)</f>
        <v>1</v>
      </c>
      <c r="CO6" s="3"/>
      <c r="CP6" s="1">
        <f ca="1">IF(V7&gt;CQ5,D7,0)</f>
        <v>32</v>
      </c>
      <c r="CQ6" s="3"/>
    </row>
    <row r="7" spans="2:95" x14ac:dyDescent="0.25">
      <c r="B7">
        <f ca="1">RANDBETWEEN(1,2)</f>
        <v>1</v>
      </c>
      <c r="C7" t="str">
        <f t="shared" ref="C7:C70" ca="1" si="5">IF(B7=1,"Men","Women")</f>
        <v>Men</v>
      </c>
      <c r="D7">
        <f ca="1">RANDBETWEEN(25,45)</f>
        <v>32</v>
      </c>
      <c r="E7">
        <f ca="1">RANDBETWEEN(1,6)</f>
        <v>4</v>
      </c>
      <c r="F7" t="str">
        <f t="shared" ref="F7:F70" ca="1" si="6">VLOOKUP(E7,$Y$7:$Z$12,2)</f>
        <v>IT</v>
      </c>
      <c r="G7">
        <f ca="1">RANDBETWEEN(1,5)</f>
        <v>4</v>
      </c>
      <c r="H7" t="str">
        <f t="shared" ref="H7:H70" ca="1" si="7">VLOOKUP(G7,$AA$7:$AB$11,2)</f>
        <v>Technical</v>
      </c>
      <c r="I7">
        <f ca="1">RANDBETWEEN(0,4)</f>
        <v>3</v>
      </c>
      <c r="J7">
        <f ca="1">RANDBETWEEN(1,3)</f>
        <v>3</v>
      </c>
      <c r="K7">
        <f ca="1">RANDBETWEEN(50000,90000)</f>
        <v>57073</v>
      </c>
      <c r="L7">
        <f ca="1">RANDBETWEEN(1,12)</f>
        <v>11</v>
      </c>
      <c r="M7" t="str">
        <f t="shared" ref="M7:M70" ca="1" si="8">VLOOKUP(L7,$AC$7:$AD$18,2)</f>
        <v>Nazirhat</v>
      </c>
      <c r="N7">
        <f ca="1">K7*RANDBETWEEN(3,6)</f>
        <v>285365</v>
      </c>
      <c r="O7">
        <f ca="1">RAND()*N7</f>
        <v>184955.52480076265</v>
      </c>
      <c r="P7">
        <f ca="1">J7*RAND()*K7</f>
        <v>158206.01294210312</v>
      </c>
      <c r="Q7">
        <f ca="1">RANDBETWEEN(0,P7)</f>
        <v>19842</v>
      </c>
      <c r="R7">
        <f ca="1">RAND()*K7*2</f>
        <v>69887.36206431067</v>
      </c>
      <c r="S7">
        <f ca="1">RAND()*K7*1.5</f>
        <v>52123.114755325238</v>
      </c>
      <c r="T7">
        <f ca="1">N7+P7+S7</f>
        <v>495694.12769742834</v>
      </c>
      <c r="U7">
        <f ca="1">O7+Q7+R7</f>
        <v>274684.88686507335</v>
      </c>
      <c r="V7">
        <f ca="1">T7-U7</f>
        <v>221009.24083235499</v>
      </c>
      <c r="Y7">
        <v>1</v>
      </c>
      <c r="Z7" t="s">
        <v>3</v>
      </c>
      <c r="AA7">
        <v>1</v>
      </c>
      <c r="AB7" t="s">
        <v>10</v>
      </c>
      <c r="AC7">
        <v>1</v>
      </c>
      <c r="AD7" t="s">
        <v>19</v>
      </c>
      <c r="AR7" s="1">
        <f ca="1">IF(Table1[[#This Row],[Gender]]="men",1,0)</f>
        <v>1</v>
      </c>
      <c r="AS7" s="2">
        <f ca="1">IF(Table1[[#This Row],[Gender]]="Women",1,0)</f>
        <v>0</v>
      </c>
      <c r="AT7" s="2"/>
      <c r="AU7" s="2">
        <f ca="1">SUM(AR6:AR509)</f>
        <v>242</v>
      </c>
      <c r="AV7" s="3">
        <f ca="1">SUM(AS7:AS509)</f>
        <v>261</v>
      </c>
      <c r="AX7" s="1">
        <f t="shared" ref="AX7:AX70" ca="1" si="9">IF(F8="Health",1,0)</f>
        <v>0</v>
      </c>
      <c r="AY7" s="2">
        <f t="shared" ref="AY7:AY70" ca="1" si="10">IF(F8="Teaching",1,0)</f>
        <v>0</v>
      </c>
      <c r="AZ7" s="2">
        <f t="shared" ref="AZ7:AZ70" ca="1" si="11">IF(F8="Construction",1,0)</f>
        <v>0</v>
      </c>
      <c r="BA7" s="2">
        <f t="shared" ref="BA7:BA70" ca="1" si="12">IF(F8="IT",1,0)</f>
        <v>0</v>
      </c>
      <c r="BB7" s="2">
        <f t="shared" ref="BB7:BB70" ca="1" si="13">IF(F8="General work",1,0)</f>
        <v>0</v>
      </c>
      <c r="BC7" s="2">
        <f t="shared" ref="BC7:BC70" ca="1" si="14">IF(F8="Agriculture",1,0)</f>
        <v>1</v>
      </c>
      <c r="BD7" s="2"/>
      <c r="BE7" s="2"/>
      <c r="BF7" s="2"/>
      <c r="BG7" s="2"/>
      <c r="BH7" s="2"/>
      <c r="BI7" s="2"/>
      <c r="BJ7" s="3"/>
      <c r="BL7" s="1">
        <f ca="1">P9/J9</f>
        <v>54045.194969363656</v>
      </c>
      <c r="BM7" s="3"/>
      <c r="BN7" s="1">
        <f t="shared" ref="BN7:BN70" ca="1" si="15">IF(U8&gt;$BO$5,1,0)</f>
        <v>1</v>
      </c>
      <c r="BO7" s="2"/>
      <c r="BP7" s="2"/>
      <c r="BQ7" s="3"/>
      <c r="BR7" s="15">
        <f t="shared" ref="BR7:BR70" ca="1" si="16">O8/N8</f>
        <v>0.8791366739152674</v>
      </c>
      <c r="BS7" s="16">
        <f t="shared" ref="BS7:BS70" ca="1" si="17">IF(BR7&lt;$BT$5,1,0)</f>
        <v>0</v>
      </c>
      <c r="BT7" s="2"/>
      <c r="BU7" s="2"/>
      <c r="BV7" s="1">
        <f ca="1">IF(Table1[[#This Row],[Area]]="Raozan",Table1[[#This Row],[Income]],0)</f>
        <v>0</v>
      </c>
      <c r="BW7" s="2">
        <f ca="1">IF(Table1[[#This Row],[Area]]="Rangunia",Table1[[#This Row],[Income]],0)</f>
        <v>0</v>
      </c>
      <c r="BX7" s="2">
        <f ca="1">IF(Table1[[#This Row],[Area]]="Hathazari",Table1[[#This Row],[Income]],0)</f>
        <v>0</v>
      </c>
      <c r="BY7" s="2">
        <f ca="1">IF(Table1[[#This Row],[Area]]="Nazirhat",Table1[[#This Row],[Income]],0)</f>
        <v>57073</v>
      </c>
      <c r="BZ7" s="2">
        <f ca="1">IF(Table1[[#This Row],[Area]]="Rangamati",Table1[[#This Row],[Income]],0)</f>
        <v>0</v>
      </c>
      <c r="CA7" s="2">
        <f ca="1">IF(Table1[[#This Row],[Area]]="Kumilla",Table1[[#This Row],[Income]],0)</f>
        <v>0</v>
      </c>
      <c r="CB7" s="2">
        <f ca="1">IF(Table1[[#This Row],[Area]]="Notun para",Table1[[#This Row],[Income]],0)</f>
        <v>0</v>
      </c>
      <c r="CC7" s="2">
        <f ca="1">IF(Table1[[#This Row],[Area]]="Fotikchori",Table1[[#This Row],[Income]],0)</f>
        <v>0</v>
      </c>
      <c r="CD7" s="2">
        <f ca="1">IF(Table1[[#This Row],[Area]]="Feni",Table1[[#This Row],[Income]],0)</f>
        <v>0</v>
      </c>
      <c r="CE7" s="2">
        <f ca="1">IF(Table1[[#This Row],[Area]]="Chattogram mohonogori",Table1[[#This Row],[Income]],0)</f>
        <v>0</v>
      </c>
      <c r="CF7" s="2">
        <f ca="1">IF(Table1[[#This Row],[Area]]="Potia",Table1[[#This Row],[Income]],0)</f>
        <v>0</v>
      </c>
      <c r="CG7" s="3">
        <f ca="1">IF(Table1[[#This Row],[Area]]="Kaptai",Table1[[#This Row],[Income]],0)</f>
        <v>0</v>
      </c>
      <c r="CH7" s="1">
        <f ca="1">IF(Table1[[#This Row],[Field of work]]="Health",Table1[[#This Row],[Income]],0)</f>
        <v>0</v>
      </c>
      <c r="CI7" s="2">
        <f ca="1">IF(Table1[[#This Row],[Field of work]]="Teaching",Table1[[#This Row],[Income]],0)</f>
        <v>0</v>
      </c>
      <c r="CJ7" s="2">
        <f ca="1">IF(Table1[[#This Row],[Field of work]]="Construction",Table1[[#This Row],[Income]],0)</f>
        <v>0</v>
      </c>
      <c r="CK7" s="2">
        <f ca="1">IF(Table1[[#This Row],[Field of work]]="IT",Table1[[#This Row],[Income]],0)</f>
        <v>57073</v>
      </c>
      <c r="CL7" s="2">
        <f ca="1">IF(Table1[[#This Row],[Field of work]]="General work",Table1[[#This Row],[Income]],0)</f>
        <v>0</v>
      </c>
      <c r="CM7" s="3">
        <f ca="1">IF(Table1[[#This Row],[Field of work]]="Agriculture",Table1[[#This Row],[Income]],0)</f>
        <v>0</v>
      </c>
      <c r="CN7" s="1">
        <f t="shared" ca="1" si="4"/>
        <v>1</v>
      </c>
      <c r="CO7" s="3"/>
      <c r="CP7" s="1">
        <f t="shared" ref="CP7:CP70" ca="1" si="18">IF(V8&gt;CQ6,D8,0)</f>
        <v>44</v>
      </c>
      <c r="CQ7" s="3"/>
    </row>
    <row r="8" spans="2:95" x14ac:dyDescent="0.25">
      <c r="B8">
        <f t="shared" ref="B8:B71" ca="1" si="19">RANDBETWEEN(1,2)</f>
        <v>1</v>
      </c>
      <c r="C8" t="str">
        <f t="shared" ca="1" si="5"/>
        <v>Men</v>
      </c>
      <c r="D8">
        <f t="shared" ref="D8:D71" ca="1" si="20">RANDBETWEEN(25,45)</f>
        <v>44</v>
      </c>
      <c r="E8">
        <f t="shared" ref="E8:E71" ca="1" si="21">RANDBETWEEN(1,6)</f>
        <v>6</v>
      </c>
      <c r="F8" t="str">
        <f t="shared" ca="1" si="6"/>
        <v>Agriculture</v>
      </c>
      <c r="G8">
        <f t="shared" ref="G8:G71" ca="1" si="22">RANDBETWEEN(1,5)</f>
        <v>5</v>
      </c>
      <c r="H8" t="str">
        <f t="shared" ca="1" si="7"/>
        <v>Other</v>
      </c>
      <c r="I8">
        <f t="shared" ref="I8:I71" ca="1" si="23">RANDBETWEEN(0,4)</f>
        <v>2</v>
      </c>
      <c r="J8">
        <f t="shared" ref="J8:J71" ca="1" si="24">RANDBETWEEN(1,3)</f>
        <v>1</v>
      </c>
      <c r="K8">
        <f t="shared" ref="K8:K71" ca="1" si="25">RANDBETWEEN(50000,90000)</f>
        <v>73843</v>
      </c>
      <c r="L8">
        <f t="shared" ref="L8:L71" ca="1" si="26">RANDBETWEEN(1,12)</f>
        <v>3</v>
      </c>
      <c r="M8" t="str">
        <f t="shared" ca="1" si="8"/>
        <v>Fotikchori</v>
      </c>
      <c r="N8">
        <f t="shared" ref="N8:N16" ca="1" si="27">K8*RANDBETWEEN(3,6)</f>
        <v>369215</v>
      </c>
      <c r="O8">
        <f t="shared" ref="O8:O71" ca="1" si="28">RAND()*N8</f>
        <v>324590.44705962547</v>
      </c>
      <c r="P8">
        <f t="shared" ref="P8:P16" ca="1" si="29">J8*RAND()*K8</f>
        <v>61335.987235887245</v>
      </c>
      <c r="Q8">
        <f t="shared" ref="Q8:Q71" ca="1" si="30">RANDBETWEEN(0,P8)</f>
        <v>8875</v>
      </c>
      <c r="R8">
        <f t="shared" ref="R8:R16" ca="1" si="31">RAND()*K8*2</f>
        <v>134668.35142606014</v>
      </c>
      <c r="S8">
        <f t="shared" ref="S8:S16" ca="1" si="32">RAND()*K8*1.5</f>
        <v>53444.831851867879</v>
      </c>
      <c r="T8">
        <f t="shared" ref="T8:T16" ca="1" si="33">N8+P8+S8</f>
        <v>483995.81908775517</v>
      </c>
      <c r="U8">
        <f t="shared" ref="U8:U16" ca="1" si="34">O8+Q8+R8</f>
        <v>468133.79848568561</v>
      </c>
      <c r="V8">
        <f t="shared" ref="V8:V16" ca="1" si="35">T8-U8</f>
        <v>15862.020602069562</v>
      </c>
      <c r="Y8">
        <v>2</v>
      </c>
      <c r="Z8" t="s">
        <v>4</v>
      </c>
      <c r="AA8">
        <v>2</v>
      </c>
      <c r="AB8" t="s">
        <v>11</v>
      </c>
      <c r="AC8">
        <v>2</v>
      </c>
      <c r="AD8" t="s">
        <v>20</v>
      </c>
      <c r="AR8" s="1">
        <f ca="1">IF(Table1[[#This Row],[Gender]]="men",1,0)</f>
        <v>1</v>
      </c>
      <c r="AS8" s="2">
        <f ca="1">IF(Table1[[#This Row],[Gender]]="Women",1,0)</f>
        <v>0</v>
      </c>
      <c r="AT8" s="2"/>
      <c r="AU8" s="2"/>
      <c r="AV8" s="3"/>
      <c r="AX8" s="1">
        <f t="shared" ca="1" si="9"/>
        <v>1</v>
      </c>
      <c r="AY8" s="2">
        <f t="shared" ca="1" si="10"/>
        <v>0</v>
      </c>
      <c r="AZ8" s="2">
        <f t="shared" ca="1" si="11"/>
        <v>0</v>
      </c>
      <c r="BA8" s="2">
        <f t="shared" ca="1" si="12"/>
        <v>0</v>
      </c>
      <c r="BB8" s="2">
        <f t="shared" ca="1" si="13"/>
        <v>0</v>
      </c>
      <c r="BC8" s="2">
        <f t="shared" ca="1" si="14"/>
        <v>0</v>
      </c>
      <c r="BD8" s="2"/>
      <c r="BE8" s="2"/>
      <c r="BF8" s="2"/>
      <c r="BG8" s="2"/>
      <c r="BH8" s="2"/>
      <c r="BI8" s="2"/>
      <c r="BJ8" s="3"/>
      <c r="BL8" s="1">
        <f t="shared" ref="BL8:BL71" ca="1" si="36">P10/J10</f>
        <v>4892.377994220672</v>
      </c>
      <c r="BM8" s="3"/>
      <c r="BN8" s="1">
        <f t="shared" ca="1" si="15"/>
        <v>1</v>
      </c>
      <c r="BO8" s="2"/>
      <c r="BP8" s="2"/>
      <c r="BQ8" s="3"/>
      <c r="BR8" s="15">
        <f t="shared" ca="1" si="16"/>
        <v>0.33296071899107926</v>
      </c>
      <c r="BS8" s="16">
        <f t="shared" ca="1" si="17"/>
        <v>0</v>
      </c>
      <c r="BT8" s="2"/>
      <c r="BU8" s="2"/>
      <c r="BV8" s="1">
        <f ca="1">IF(Table1[[#This Row],[Area]]="Raozan",Table1[[#This Row],[Income]],0)</f>
        <v>0</v>
      </c>
      <c r="BW8" s="2">
        <f ca="1">IF(Table1[[#This Row],[Area]]="Rangunia",Table1[[#This Row],[Income]],0)</f>
        <v>0</v>
      </c>
      <c r="BX8" s="2">
        <f ca="1">IF(Table1[[#This Row],[Area]]="Hathazari",Table1[[#This Row],[Income]],0)</f>
        <v>0</v>
      </c>
      <c r="BY8" s="2">
        <f ca="1">IF(Table1[[#This Row],[Area]]="Nazirhat",Table1[[#This Row],[Income]],0)</f>
        <v>0</v>
      </c>
      <c r="BZ8" s="2">
        <f ca="1">IF(Table1[[#This Row],[Area]]="Rangamati",Table1[[#This Row],[Income]],0)</f>
        <v>0</v>
      </c>
      <c r="CA8" s="2">
        <f ca="1">IF(Table1[[#This Row],[Area]]="Kumilla",Table1[[#This Row],[Income]],0)</f>
        <v>0</v>
      </c>
      <c r="CB8" s="2">
        <f ca="1">IF(Table1[[#This Row],[Area]]="Notun para",Table1[[#This Row],[Income]],0)</f>
        <v>0</v>
      </c>
      <c r="CC8" s="2">
        <f ca="1">IF(Table1[[#This Row],[Area]]="Fotikchori",Table1[[#This Row],[Income]],0)</f>
        <v>73843</v>
      </c>
      <c r="CD8" s="2">
        <f ca="1">IF(Table1[[#This Row],[Area]]="Feni",Table1[[#This Row],[Income]],0)</f>
        <v>0</v>
      </c>
      <c r="CE8" s="2">
        <f ca="1">IF(Table1[[#This Row],[Area]]="Chattogram mohonogori",Table1[[#This Row],[Income]],0)</f>
        <v>0</v>
      </c>
      <c r="CF8" s="2">
        <f ca="1">IF(Table1[[#This Row],[Area]]="Potia",Table1[[#This Row],[Income]],0)</f>
        <v>0</v>
      </c>
      <c r="CG8" s="3">
        <f ca="1">IF(Table1[[#This Row],[Area]]="Kaptai",Table1[[#This Row],[Income]],0)</f>
        <v>0</v>
      </c>
      <c r="CH8" s="1">
        <f ca="1">IF(Table1[[#This Row],[Field of work]]="Health",Table1[[#This Row],[Income]],0)</f>
        <v>0</v>
      </c>
      <c r="CI8" s="2">
        <f ca="1">IF(Table1[[#This Row],[Field of work]]="Teaching",Table1[[#This Row],[Income]],0)</f>
        <v>0</v>
      </c>
      <c r="CJ8" s="2">
        <f ca="1">IF(Table1[[#This Row],[Field of work]]="Construction",Table1[[#This Row],[Income]],0)</f>
        <v>0</v>
      </c>
      <c r="CK8" s="2">
        <f ca="1">IF(Table1[[#This Row],[Field of work]]="IT",Table1[[#This Row],[Income]],0)</f>
        <v>0</v>
      </c>
      <c r="CL8" s="2">
        <f ca="1">IF(Table1[[#This Row],[Field of work]]="General work",Table1[[#This Row],[Income]],0)</f>
        <v>0</v>
      </c>
      <c r="CM8" s="3">
        <f ca="1">IF(Table1[[#This Row],[Field of work]]="Agriculture",Table1[[#This Row],[Income]],0)</f>
        <v>73843</v>
      </c>
      <c r="CN8" s="1">
        <f t="shared" ca="1" si="4"/>
        <v>1</v>
      </c>
      <c r="CO8" s="3"/>
      <c r="CP8" s="1">
        <f t="shared" ca="1" si="18"/>
        <v>33</v>
      </c>
      <c r="CQ8" s="3"/>
    </row>
    <row r="9" spans="2:95" x14ac:dyDescent="0.25">
      <c r="B9">
        <f t="shared" ca="1" si="19"/>
        <v>2</v>
      </c>
      <c r="C9" t="str">
        <f t="shared" ca="1" si="5"/>
        <v>Women</v>
      </c>
      <c r="D9">
        <f t="shared" ca="1" si="20"/>
        <v>33</v>
      </c>
      <c r="E9">
        <f t="shared" ca="1" si="21"/>
        <v>1</v>
      </c>
      <c r="F9" t="str">
        <f t="shared" ca="1" si="6"/>
        <v>Health</v>
      </c>
      <c r="G9">
        <f t="shared" ca="1" si="22"/>
        <v>3</v>
      </c>
      <c r="H9" t="str">
        <f t="shared" ca="1" si="7"/>
        <v>University</v>
      </c>
      <c r="I9">
        <f t="shared" ca="1" si="23"/>
        <v>1</v>
      </c>
      <c r="J9">
        <f t="shared" ca="1" si="24"/>
        <v>3</v>
      </c>
      <c r="K9">
        <f t="shared" ca="1" si="25"/>
        <v>69608</v>
      </c>
      <c r="L9">
        <f t="shared" ca="1" si="26"/>
        <v>6</v>
      </c>
      <c r="M9" t="str">
        <f t="shared" ca="1" si="8"/>
        <v>Kumilla</v>
      </c>
      <c r="N9">
        <f t="shared" ca="1" si="27"/>
        <v>278432</v>
      </c>
      <c r="O9">
        <f t="shared" ca="1" si="28"/>
        <v>92706.918910124179</v>
      </c>
      <c r="P9">
        <f t="shared" ca="1" si="29"/>
        <v>162135.58490809097</v>
      </c>
      <c r="Q9">
        <f t="shared" ca="1" si="30"/>
        <v>75717</v>
      </c>
      <c r="R9">
        <f t="shared" ca="1" si="31"/>
        <v>123853.12842066416</v>
      </c>
      <c r="S9">
        <f t="shared" ca="1" si="32"/>
        <v>26820.206024450767</v>
      </c>
      <c r="T9">
        <f t="shared" ca="1" si="33"/>
        <v>467387.79093254177</v>
      </c>
      <c r="U9">
        <f t="shared" ca="1" si="34"/>
        <v>292277.04733078834</v>
      </c>
      <c r="V9">
        <f t="shared" ca="1" si="35"/>
        <v>175110.74360175343</v>
      </c>
      <c r="Y9">
        <v>3</v>
      </c>
      <c r="Z9" t="s">
        <v>5</v>
      </c>
      <c r="AA9">
        <v>3</v>
      </c>
      <c r="AB9" t="s">
        <v>12</v>
      </c>
      <c r="AC9">
        <v>3</v>
      </c>
      <c r="AD9" t="s">
        <v>21</v>
      </c>
      <c r="AR9" s="1">
        <f ca="1">IF(Table1[[#This Row],[Gender]]="men",1,0)</f>
        <v>0</v>
      </c>
      <c r="AS9" s="2">
        <f ca="1">IF(Table1[[#This Row],[Gender]]="Women",1,0)</f>
        <v>1</v>
      </c>
      <c r="AT9" s="2"/>
      <c r="AU9" s="2"/>
      <c r="AV9" s="3"/>
      <c r="AX9" s="1">
        <f t="shared" ca="1" si="9"/>
        <v>0</v>
      </c>
      <c r="AY9" s="2">
        <f t="shared" ca="1" si="10"/>
        <v>0</v>
      </c>
      <c r="AZ9" s="2">
        <f t="shared" ca="1" si="11"/>
        <v>0</v>
      </c>
      <c r="BA9" s="2">
        <f t="shared" ca="1" si="12"/>
        <v>0</v>
      </c>
      <c r="BB9" s="2">
        <f t="shared" ca="1" si="13"/>
        <v>1</v>
      </c>
      <c r="BC9" s="2">
        <f t="shared" ca="1" si="14"/>
        <v>0</v>
      </c>
      <c r="BD9" s="2"/>
      <c r="BE9" s="2"/>
      <c r="BF9" s="2"/>
      <c r="BG9" s="2"/>
      <c r="BH9" s="2"/>
      <c r="BI9" s="2"/>
      <c r="BJ9" s="3"/>
      <c r="BL9" s="1">
        <f t="shared" ca="1" si="36"/>
        <v>57434.110713760543</v>
      </c>
      <c r="BM9" s="3"/>
      <c r="BN9" s="1">
        <f t="shared" ca="1" si="15"/>
        <v>0</v>
      </c>
      <c r="BO9" s="2"/>
      <c r="BP9" s="2"/>
      <c r="BQ9" s="3"/>
      <c r="BR9" s="15">
        <f t="shared" ca="1" si="16"/>
        <v>0.27879189772441126</v>
      </c>
      <c r="BS9" s="16">
        <f t="shared" ca="1" si="17"/>
        <v>0</v>
      </c>
      <c r="BT9" s="2"/>
      <c r="BU9" s="2"/>
      <c r="BV9" s="1">
        <f ca="1">IF(Table1[[#This Row],[Area]]="Raozan",Table1[[#This Row],[Income]],0)</f>
        <v>0</v>
      </c>
      <c r="BW9" s="2">
        <f ca="1">IF(Table1[[#This Row],[Area]]="Rangunia",Table1[[#This Row],[Income]],0)</f>
        <v>0</v>
      </c>
      <c r="BX9" s="2">
        <f ca="1">IF(Table1[[#This Row],[Area]]="Hathazari",Table1[[#This Row],[Income]],0)</f>
        <v>0</v>
      </c>
      <c r="BY9" s="2">
        <f ca="1">IF(Table1[[#This Row],[Area]]="Nazirhat",Table1[[#This Row],[Income]],0)</f>
        <v>0</v>
      </c>
      <c r="BZ9" s="2">
        <f ca="1">IF(Table1[[#This Row],[Area]]="Rangamati",Table1[[#This Row],[Income]],0)</f>
        <v>0</v>
      </c>
      <c r="CA9" s="2">
        <f ca="1">IF(Table1[[#This Row],[Area]]="Kumilla",Table1[[#This Row],[Income]],0)</f>
        <v>69608</v>
      </c>
      <c r="CB9" s="2">
        <f ca="1">IF(Table1[[#This Row],[Area]]="Notun para",Table1[[#This Row],[Income]],0)</f>
        <v>0</v>
      </c>
      <c r="CC9" s="2">
        <f ca="1">IF(Table1[[#This Row],[Area]]="Fotikchori",Table1[[#This Row],[Income]],0)</f>
        <v>0</v>
      </c>
      <c r="CD9" s="2">
        <f ca="1">IF(Table1[[#This Row],[Area]]="Feni",Table1[[#This Row],[Income]],0)</f>
        <v>0</v>
      </c>
      <c r="CE9" s="2">
        <f ca="1">IF(Table1[[#This Row],[Area]]="Chattogram mohonogori",Table1[[#This Row],[Income]],0)</f>
        <v>0</v>
      </c>
      <c r="CF9" s="2">
        <f ca="1">IF(Table1[[#This Row],[Area]]="Potia",Table1[[#This Row],[Income]],0)</f>
        <v>0</v>
      </c>
      <c r="CG9" s="3">
        <f ca="1">IF(Table1[[#This Row],[Area]]="Kaptai",Table1[[#This Row],[Income]],0)</f>
        <v>0</v>
      </c>
      <c r="CH9" s="1">
        <f ca="1">IF(Table1[[#This Row],[Field of work]]="Health",Table1[[#This Row],[Income]],0)</f>
        <v>69608</v>
      </c>
      <c r="CI9" s="2">
        <f ca="1">IF(Table1[[#This Row],[Field of work]]="Teaching",Table1[[#This Row],[Income]],0)</f>
        <v>0</v>
      </c>
      <c r="CJ9" s="2">
        <f ca="1">IF(Table1[[#This Row],[Field of work]]="Construction",Table1[[#This Row],[Income]],0)</f>
        <v>0</v>
      </c>
      <c r="CK9" s="2">
        <f ca="1">IF(Table1[[#This Row],[Field of work]]="IT",Table1[[#This Row],[Income]],0)</f>
        <v>0</v>
      </c>
      <c r="CL9" s="2">
        <f ca="1">IF(Table1[[#This Row],[Field of work]]="General work",Table1[[#This Row],[Income]],0)</f>
        <v>0</v>
      </c>
      <c r="CM9" s="3">
        <f ca="1">IF(Table1[[#This Row],[Field of work]]="Agriculture",Table1[[#This Row],[Income]],0)</f>
        <v>0</v>
      </c>
      <c r="CN9" s="1">
        <f t="shared" ca="1" si="4"/>
        <v>1</v>
      </c>
      <c r="CO9" s="3"/>
      <c r="CP9" s="1">
        <f t="shared" ca="1" si="18"/>
        <v>31</v>
      </c>
      <c r="CQ9" s="3"/>
    </row>
    <row r="10" spans="2:95" x14ac:dyDescent="0.25">
      <c r="B10">
        <f t="shared" ca="1" si="19"/>
        <v>2</v>
      </c>
      <c r="C10" t="str">
        <f t="shared" ca="1" si="5"/>
        <v>Women</v>
      </c>
      <c r="D10">
        <f t="shared" ca="1" si="20"/>
        <v>31</v>
      </c>
      <c r="E10">
        <f t="shared" ca="1" si="21"/>
        <v>5</v>
      </c>
      <c r="F10" t="str">
        <f t="shared" ca="1" si="6"/>
        <v>General work</v>
      </c>
      <c r="G10">
        <f t="shared" ca="1" si="22"/>
        <v>1</v>
      </c>
      <c r="H10" t="str">
        <f t="shared" ca="1" si="7"/>
        <v>High school</v>
      </c>
      <c r="I10">
        <f t="shared" ca="1" si="23"/>
        <v>4</v>
      </c>
      <c r="J10">
        <f t="shared" ca="1" si="24"/>
        <v>3</v>
      </c>
      <c r="K10">
        <f t="shared" ca="1" si="25"/>
        <v>64733</v>
      </c>
      <c r="L10">
        <f t="shared" ca="1" si="26"/>
        <v>8</v>
      </c>
      <c r="M10" t="str">
        <f t="shared" ca="1" si="8"/>
        <v>Potia</v>
      </c>
      <c r="N10">
        <f t="shared" ca="1" si="27"/>
        <v>194199</v>
      </c>
      <c r="O10">
        <f t="shared" ca="1" si="28"/>
        <v>54141.107746182941</v>
      </c>
      <c r="P10">
        <f t="shared" ca="1" si="29"/>
        <v>14677.133982662015</v>
      </c>
      <c r="Q10">
        <f t="shared" ca="1" si="30"/>
        <v>11507</v>
      </c>
      <c r="R10">
        <f t="shared" ca="1" si="31"/>
        <v>51581.836977811843</v>
      </c>
      <c r="S10">
        <f t="shared" ca="1" si="32"/>
        <v>29412.590110365327</v>
      </c>
      <c r="T10">
        <f t="shared" ca="1" si="33"/>
        <v>238288.72409302735</v>
      </c>
      <c r="U10">
        <f t="shared" ca="1" si="34"/>
        <v>117229.94472399479</v>
      </c>
      <c r="V10">
        <f t="shared" ca="1" si="35"/>
        <v>121058.77936903256</v>
      </c>
      <c r="Y10">
        <v>4</v>
      </c>
      <c r="Z10" t="s">
        <v>6</v>
      </c>
      <c r="AA10">
        <v>4</v>
      </c>
      <c r="AB10" t="s">
        <v>13</v>
      </c>
      <c r="AC10">
        <v>4</v>
      </c>
      <c r="AD10" t="s">
        <v>22</v>
      </c>
      <c r="AR10" s="1">
        <f ca="1">IF(Table1[[#This Row],[Gender]]="men",1,0)</f>
        <v>0</v>
      </c>
      <c r="AS10" s="2">
        <f ca="1">IF(Table1[[#This Row],[Gender]]="Women",1,0)</f>
        <v>1</v>
      </c>
      <c r="AT10" s="2"/>
      <c r="AU10" s="2"/>
      <c r="AV10" s="3"/>
      <c r="AX10" s="1">
        <f t="shared" ca="1" si="9"/>
        <v>0</v>
      </c>
      <c r="AY10" s="2">
        <f t="shared" ca="1" si="10"/>
        <v>0</v>
      </c>
      <c r="AZ10" s="2">
        <f t="shared" ca="1" si="11"/>
        <v>0</v>
      </c>
      <c r="BA10" s="2">
        <f t="shared" ca="1" si="12"/>
        <v>1</v>
      </c>
      <c r="BB10" s="2">
        <f t="shared" ca="1" si="13"/>
        <v>0</v>
      </c>
      <c r="BC10" s="2">
        <f t="shared" ca="1" si="14"/>
        <v>0</v>
      </c>
      <c r="BD10" s="2"/>
      <c r="BE10" s="2"/>
      <c r="BF10" s="2"/>
      <c r="BG10" s="2"/>
      <c r="BH10" s="2"/>
      <c r="BI10" s="2"/>
      <c r="BJ10" s="3"/>
      <c r="BL10" s="1">
        <f t="shared" ca="1" si="36"/>
        <v>16823.772284870985</v>
      </c>
      <c r="BM10" s="3"/>
      <c r="BN10" s="1">
        <f t="shared" ca="1" si="15"/>
        <v>1</v>
      </c>
      <c r="BO10" s="2"/>
      <c r="BP10" s="2"/>
      <c r="BQ10" s="3"/>
      <c r="BR10" s="15">
        <f t="shared" ca="1" si="16"/>
        <v>0.29548967092702627</v>
      </c>
      <c r="BS10" s="16">
        <f t="shared" ca="1" si="17"/>
        <v>0</v>
      </c>
      <c r="BT10" s="2"/>
      <c r="BU10" s="2"/>
      <c r="BV10" s="1">
        <f ca="1">IF(Table1[[#This Row],[Area]]="Raozan",Table1[[#This Row],[Income]],0)</f>
        <v>0</v>
      </c>
      <c r="BW10" s="2">
        <f ca="1">IF(Table1[[#This Row],[Area]]="Rangunia",Table1[[#This Row],[Income]],0)</f>
        <v>0</v>
      </c>
      <c r="BX10" s="2">
        <f ca="1">IF(Table1[[#This Row],[Area]]="Hathazari",Table1[[#This Row],[Income]],0)</f>
        <v>0</v>
      </c>
      <c r="BY10" s="2">
        <f ca="1">IF(Table1[[#This Row],[Area]]="Nazirhat",Table1[[#This Row],[Income]],0)</f>
        <v>0</v>
      </c>
      <c r="BZ10" s="2">
        <f ca="1">IF(Table1[[#This Row],[Area]]="Rangamati",Table1[[#This Row],[Income]],0)</f>
        <v>0</v>
      </c>
      <c r="CA10" s="2">
        <f ca="1">IF(Table1[[#This Row],[Area]]="Kumilla",Table1[[#This Row],[Income]],0)</f>
        <v>0</v>
      </c>
      <c r="CB10" s="2">
        <f ca="1">IF(Table1[[#This Row],[Area]]="Notun para",Table1[[#This Row],[Income]],0)</f>
        <v>0</v>
      </c>
      <c r="CC10" s="2">
        <f ca="1">IF(Table1[[#This Row],[Area]]="Fotikchori",Table1[[#This Row],[Income]],0)</f>
        <v>0</v>
      </c>
      <c r="CD10" s="2">
        <f ca="1">IF(Table1[[#This Row],[Area]]="Feni",Table1[[#This Row],[Income]],0)</f>
        <v>0</v>
      </c>
      <c r="CE10" s="2">
        <f ca="1">IF(Table1[[#This Row],[Area]]="Chattogram mohonogori",Table1[[#This Row],[Income]],0)</f>
        <v>0</v>
      </c>
      <c r="CF10" s="2">
        <f ca="1">IF(Table1[[#This Row],[Area]]="Potia",Table1[[#This Row],[Income]],0)</f>
        <v>64733</v>
      </c>
      <c r="CG10" s="3">
        <f ca="1">IF(Table1[[#This Row],[Area]]="Kaptai",Table1[[#This Row],[Income]],0)</f>
        <v>0</v>
      </c>
      <c r="CH10" s="1">
        <f ca="1">IF(Table1[[#This Row],[Field of work]]="Health",Table1[[#This Row],[Income]],0)</f>
        <v>0</v>
      </c>
      <c r="CI10" s="2">
        <f ca="1">IF(Table1[[#This Row],[Field of work]]="Teaching",Table1[[#This Row],[Income]],0)</f>
        <v>0</v>
      </c>
      <c r="CJ10" s="2">
        <f ca="1">IF(Table1[[#This Row],[Field of work]]="Construction",Table1[[#This Row],[Income]],0)</f>
        <v>0</v>
      </c>
      <c r="CK10" s="2">
        <f ca="1">IF(Table1[[#This Row],[Field of work]]="IT",Table1[[#This Row],[Income]],0)</f>
        <v>0</v>
      </c>
      <c r="CL10" s="2">
        <f ca="1">IF(Table1[[#This Row],[Field of work]]="General work",Table1[[#This Row],[Income]],0)</f>
        <v>64733</v>
      </c>
      <c r="CM10" s="3">
        <f ca="1">IF(Table1[[#This Row],[Field of work]]="Agriculture",Table1[[#This Row],[Income]],0)</f>
        <v>0</v>
      </c>
      <c r="CN10" s="1">
        <f t="shared" ca="1" si="4"/>
        <v>1</v>
      </c>
      <c r="CO10" s="3"/>
      <c r="CP10" s="1">
        <f t="shared" ca="1" si="18"/>
        <v>25</v>
      </c>
      <c r="CQ10" s="3"/>
    </row>
    <row r="11" spans="2:95" x14ac:dyDescent="0.25">
      <c r="B11">
        <f t="shared" ca="1" si="19"/>
        <v>2</v>
      </c>
      <c r="C11" t="str">
        <f t="shared" ca="1" si="5"/>
        <v>Women</v>
      </c>
      <c r="D11">
        <f t="shared" ca="1" si="20"/>
        <v>25</v>
      </c>
      <c r="E11">
        <f t="shared" ca="1" si="21"/>
        <v>4</v>
      </c>
      <c r="F11" t="str">
        <f t="shared" ca="1" si="6"/>
        <v>IT</v>
      </c>
      <c r="G11">
        <f t="shared" ca="1" si="22"/>
        <v>3</v>
      </c>
      <c r="H11" t="str">
        <f t="shared" ca="1" si="7"/>
        <v>University</v>
      </c>
      <c r="I11">
        <f t="shared" ca="1" si="23"/>
        <v>4</v>
      </c>
      <c r="J11">
        <f t="shared" ca="1" si="24"/>
        <v>3</v>
      </c>
      <c r="K11">
        <f t="shared" ca="1" si="25"/>
        <v>89320</v>
      </c>
      <c r="L11">
        <f t="shared" ca="1" si="26"/>
        <v>12</v>
      </c>
      <c r="M11" t="str">
        <f t="shared" ca="1" si="8"/>
        <v>Kaptai</v>
      </c>
      <c r="N11">
        <f t="shared" ca="1" si="27"/>
        <v>446600</v>
      </c>
      <c r="O11">
        <f t="shared" ca="1" si="28"/>
        <v>131965.68703600994</v>
      </c>
      <c r="P11">
        <f t="shared" ca="1" si="29"/>
        <v>172302.33214128163</v>
      </c>
      <c r="Q11">
        <f t="shared" ca="1" si="30"/>
        <v>166029</v>
      </c>
      <c r="R11">
        <f t="shared" ca="1" si="31"/>
        <v>64084.645471978183</v>
      </c>
      <c r="S11">
        <f t="shared" ca="1" si="32"/>
        <v>79097.212280305685</v>
      </c>
      <c r="T11">
        <f t="shared" ca="1" si="33"/>
        <v>697999.54442158726</v>
      </c>
      <c r="U11">
        <f t="shared" ca="1" si="34"/>
        <v>362079.33250798815</v>
      </c>
      <c r="V11">
        <f t="shared" ca="1" si="35"/>
        <v>335920.21191359911</v>
      </c>
      <c r="Y11">
        <v>5</v>
      </c>
      <c r="Z11" t="s">
        <v>8</v>
      </c>
      <c r="AA11">
        <v>5</v>
      </c>
      <c r="AB11" t="s">
        <v>14</v>
      </c>
      <c r="AC11">
        <v>5</v>
      </c>
      <c r="AD11" t="s">
        <v>23</v>
      </c>
      <c r="AR11" s="1">
        <f ca="1">IF(Table1[[#This Row],[Gender]]="men",1,0)</f>
        <v>0</v>
      </c>
      <c r="AS11" s="2">
        <f ca="1">IF(Table1[[#This Row],[Gender]]="Women",1,0)</f>
        <v>1</v>
      </c>
      <c r="AT11" s="2"/>
      <c r="AU11" s="2"/>
      <c r="AV11" s="3"/>
      <c r="AX11" s="1">
        <f t="shared" ca="1" si="9"/>
        <v>1</v>
      </c>
      <c r="AY11" s="2">
        <f t="shared" ca="1" si="10"/>
        <v>0</v>
      </c>
      <c r="AZ11" s="2">
        <f t="shared" ca="1" si="11"/>
        <v>0</v>
      </c>
      <c r="BA11" s="2">
        <f t="shared" ca="1" si="12"/>
        <v>0</v>
      </c>
      <c r="BB11" s="2">
        <f t="shared" ca="1" si="13"/>
        <v>0</v>
      </c>
      <c r="BC11" s="2">
        <f t="shared" ca="1" si="14"/>
        <v>0</v>
      </c>
      <c r="BD11" s="2"/>
      <c r="BE11" s="2"/>
      <c r="BF11" s="2"/>
      <c r="BG11" s="2"/>
      <c r="BH11" s="2"/>
      <c r="BI11" s="2"/>
      <c r="BJ11" s="3"/>
      <c r="BL11" s="1">
        <f t="shared" ca="1" si="36"/>
        <v>50153.59435050287</v>
      </c>
      <c r="BM11" s="3"/>
      <c r="BN11" s="1">
        <f t="shared" ca="1" si="15"/>
        <v>0</v>
      </c>
      <c r="BO11" s="2"/>
      <c r="BP11" s="2"/>
      <c r="BQ11" s="3"/>
      <c r="BR11" s="15">
        <f t="shared" ca="1" si="16"/>
        <v>6.1066523170166587E-2</v>
      </c>
      <c r="BS11" s="16">
        <f t="shared" ca="1" si="17"/>
        <v>1</v>
      </c>
      <c r="BT11" s="2"/>
      <c r="BU11" s="2"/>
      <c r="BV11" s="1">
        <f ca="1">IF(Table1[[#This Row],[Area]]="Raozan",Table1[[#This Row],[Income]],0)</f>
        <v>0</v>
      </c>
      <c r="BW11" s="2">
        <f ca="1">IF(Table1[[#This Row],[Area]]="Rangunia",Table1[[#This Row],[Income]],0)</f>
        <v>0</v>
      </c>
      <c r="BX11" s="2">
        <f ca="1">IF(Table1[[#This Row],[Area]]="Hathazari",Table1[[#This Row],[Income]],0)</f>
        <v>0</v>
      </c>
      <c r="BY11" s="2">
        <f ca="1">IF(Table1[[#This Row],[Area]]="Nazirhat",Table1[[#This Row],[Income]],0)</f>
        <v>0</v>
      </c>
      <c r="BZ11" s="2">
        <f ca="1">IF(Table1[[#This Row],[Area]]="Rangamati",Table1[[#This Row],[Income]],0)</f>
        <v>0</v>
      </c>
      <c r="CA11" s="2">
        <f ca="1">IF(Table1[[#This Row],[Area]]="Kumilla",Table1[[#This Row],[Income]],0)</f>
        <v>0</v>
      </c>
      <c r="CB11" s="2">
        <f ca="1">IF(Table1[[#This Row],[Area]]="Notun para",Table1[[#This Row],[Income]],0)</f>
        <v>0</v>
      </c>
      <c r="CC11" s="2">
        <f ca="1">IF(Table1[[#This Row],[Area]]="Fotikchori",Table1[[#This Row],[Income]],0)</f>
        <v>0</v>
      </c>
      <c r="CD11" s="2">
        <f ca="1">IF(Table1[[#This Row],[Area]]="Feni",Table1[[#This Row],[Income]],0)</f>
        <v>0</v>
      </c>
      <c r="CE11" s="2">
        <f ca="1">IF(Table1[[#This Row],[Area]]="Chattogram mohonogori",Table1[[#This Row],[Income]],0)</f>
        <v>0</v>
      </c>
      <c r="CF11" s="2">
        <f ca="1">IF(Table1[[#This Row],[Area]]="Potia",Table1[[#This Row],[Income]],0)</f>
        <v>0</v>
      </c>
      <c r="CG11" s="3">
        <f ca="1">IF(Table1[[#This Row],[Area]]="Kaptai",Table1[[#This Row],[Income]],0)</f>
        <v>89320</v>
      </c>
      <c r="CH11" s="1">
        <f ca="1">IF(Table1[[#This Row],[Field of work]]="Health",Table1[[#This Row],[Income]],0)</f>
        <v>0</v>
      </c>
      <c r="CI11" s="2">
        <f ca="1">IF(Table1[[#This Row],[Field of work]]="Teaching",Table1[[#This Row],[Income]],0)</f>
        <v>0</v>
      </c>
      <c r="CJ11" s="2">
        <f ca="1">IF(Table1[[#This Row],[Field of work]]="Construction",Table1[[#This Row],[Income]],0)</f>
        <v>0</v>
      </c>
      <c r="CK11" s="2">
        <f ca="1">IF(Table1[[#This Row],[Field of work]]="IT",Table1[[#This Row],[Income]],0)</f>
        <v>89320</v>
      </c>
      <c r="CL11" s="2">
        <f ca="1">IF(Table1[[#This Row],[Field of work]]="General work",Table1[[#This Row],[Income]],0)</f>
        <v>0</v>
      </c>
      <c r="CM11" s="3">
        <f ca="1">IF(Table1[[#This Row],[Field of work]]="Agriculture",Table1[[#This Row],[Income]],0)</f>
        <v>0</v>
      </c>
      <c r="CN11" s="1">
        <f t="shared" ca="1" si="4"/>
        <v>1</v>
      </c>
      <c r="CO11" s="3"/>
      <c r="CP11" s="1">
        <f t="shared" ca="1" si="18"/>
        <v>35</v>
      </c>
      <c r="CQ11" s="3"/>
    </row>
    <row r="12" spans="2:95" x14ac:dyDescent="0.25">
      <c r="B12">
        <f t="shared" ca="1" si="19"/>
        <v>1</v>
      </c>
      <c r="C12" t="str">
        <f t="shared" ca="1" si="5"/>
        <v>Men</v>
      </c>
      <c r="D12">
        <f t="shared" ca="1" si="20"/>
        <v>35</v>
      </c>
      <c r="E12">
        <f t="shared" ca="1" si="21"/>
        <v>1</v>
      </c>
      <c r="F12" t="str">
        <f t="shared" ca="1" si="6"/>
        <v>Health</v>
      </c>
      <c r="G12">
        <f t="shared" ca="1" si="22"/>
        <v>5</v>
      </c>
      <c r="H12" t="str">
        <f t="shared" ca="1" si="7"/>
        <v>Other</v>
      </c>
      <c r="I12">
        <f t="shared" ca="1" si="23"/>
        <v>0</v>
      </c>
      <c r="J12">
        <f t="shared" ca="1" si="24"/>
        <v>2</v>
      </c>
      <c r="K12">
        <f t="shared" ca="1" si="25"/>
        <v>54912</v>
      </c>
      <c r="L12">
        <f t="shared" ca="1" si="26"/>
        <v>10</v>
      </c>
      <c r="M12" t="str">
        <f t="shared" ca="1" si="8"/>
        <v>Notun para</v>
      </c>
      <c r="N12">
        <f t="shared" ca="1" si="27"/>
        <v>329472</v>
      </c>
      <c r="O12">
        <f t="shared" ca="1" si="28"/>
        <v>20119.709521921126</v>
      </c>
      <c r="P12">
        <f t="shared" ca="1" si="29"/>
        <v>33647.544569741971</v>
      </c>
      <c r="Q12">
        <f t="shared" ca="1" si="30"/>
        <v>27268</v>
      </c>
      <c r="R12">
        <f t="shared" ca="1" si="31"/>
        <v>107314.42779152133</v>
      </c>
      <c r="S12">
        <f t="shared" ca="1" si="32"/>
        <v>72008.141932513579</v>
      </c>
      <c r="T12">
        <f t="shared" ca="1" si="33"/>
        <v>435127.68650225556</v>
      </c>
      <c r="U12">
        <f t="shared" ca="1" si="34"/>
        <v>154702.13731344245</v>
      </c>
      <c r="V12">
        <f t="shared" ca="1" si="35"/>
        <v>280425.54918881308</v>
      </c>
      <c r="Y12">
        <v>6</v>
      </c>
      <c r="Z12" t="s">
        <v>7</v>
      </c>
      <c r="AC12">
        <v>6</v>
      </c>
      <c r="AD12" t="s">
        <v>24</v>
      </c>
      <c r="AR12" s="1">
        <f ca="1">IF(Table1[[#This Row],[Gender]]="men",1,0)</f>
        <v>1</v>
      </c>
      <c r="AS12" s="2">
        <f ca="1">IF(Table1[[#This Row],[Gender]]="Women",1,0)</f>
        <v>0</v>
      </c>
      <c r="AT12" s="2"/>
      <c r="AU12" s="2"/>
      <c r="AV12" s="3"/>
      <c r="AX12" s="1">
        <f t="shared" ca="1" si="9"/>
        <v>0</v>
      </c>
      <c r="AY12" s="2">
        <f t="shared" ca="1" si="10"/>
        <v>0</v>
      </c>
      <c r="AZ12" s="2">
        <f t="shared" ca="1" si="11"/>
        <v>0</v>
      </c>
      <c r="BA12" s="2">
        <f t="shared" ca="1" si="12"/>
        <v>1</v>
      </c>
      <c r="BB12" s="2">
        <f t="shared" ca="1" si="13"/>
        <v>0</v>
      </c>
      <c r="BC12" s="2">
        <f t="shared" ca="1" si="14"/>
        <v>0</v>
      </c>
      <c r="BD12" s="2"/>
      <c r="BE12" s="2"/>
      <c r="BF12" s="2"/>
      <c r="BG12" s="2"/>
      <c r="BH12" s="2"/>
      <c r="BI12" s="2"/>
      <c r="BJ12" s="3"/>
      <c r="BL12" s="1">
        <f t="shared" ca="1" si="36"/>
        <v>34785.560962583804</v>
      </c>
      <c r="BM12" s="3"/>
      <c r="BN12" s="1">
        <f t="shared" ca="1" si="15"/>
        <v>1</v>
      </c>
      <c r="BO12" s="2"/>
      <c r="BP12" s="2"/>
      <c r="BQ12" s="3"/>
      <c r="BR12" s="15">
        <f t="shared" ca="1" si="16"/>
        <v>0.51572733604250265</v>
      </c>
      <c r="BS12" s="16">
        <f t="shared" ca="1" si="17"/>
        <v>0</v>
      </c>
      <c r="BT12" s="2"/>
      <c r="BU12" s="2"/>
      <c r="BV12" s="1">
        <f ca="1">IF(Table1[[#This Row],[Area]]="Raozan",Table1[[#This Row],[Income]],0)</f>
        <v>0</v>
      </c>
      <c r="BW12" s="2">
        <f ca="1">IF(Table1[[#This Row],[Area]]="Rangunia",Table1[[#This Row],[Income]],0)</f>
        <v>0</v>
      </c>
      <c r="BX12" s="2">
        <f ca="1">IF(Table1[[#This Row],[Area]]="Hathazari",Table1[[#This Row],[Income]],0)</f>
        <v>0</v>
      </c>
      <c r="BY12" s="2">
        <f ca="1">IF(Table1[[#This Row],[Area]]="Nazirhat",Table1[[#This Row],[Income]],0)</f>
        <v>0</v>
      </c>
      <c r="BZ12" s="2">
        <f ca="1">IF(Table1[[#This Row],[Area]]="Rangamati",Table1[[#This Row],[Income]],0)</f>
        <v>0</v>
      </c>
      <c r="CA12" s="2">
        <f ca="1">IF(Table1[[#This Row],[Area]]="Kumilla",Table1[[#This Row],[Income]],0)</f>
        <v>0</v>
      </c>
      <c r="CB12" s="2">
        <f ca="1">IF(Table1[[#This Row],[Area]]="Notun para",Table1[[#This Row],[Income]],0)</f>
        <v>54912</v>
      </c>
      <c r="CC12" s="2">
        <f ca="1">IF(Table1[[#This Row],[Area]]="Fotikchori",Table1[[#This Row],[Income]],0)</f>
        <v>0</v>
      </c>
      <c r="CD12" s="2">
        <f ca="1">IF(Table1[[#This Row],[Area]]="Feni",Table1[[#This Row],[Income]],0)</f>
        <v>0</v>
      </c>
      <c r="CE12" s="2">
        <f ca="1">IF(Table1[[#This Row],[Area]]="Chattogram mohonogori",Table1[[#This Row],[Income]],0)</f>
        <v>0</v>
      </c>
      <c r="CF12" s="2">
        <f ca="1">IF(Table1[[#This Row],[Area]]="Potia",Table1[[#This Row],[Income]],0)</f>
        <v>0</v>
      </c>
      <c r="CG12" s="3">
        <f ca="1">IF(Table1[[#This Row],[Area]]="Kaptai",Table1[[#This Row],[Income]],0)</f>
        <v>0</v>
      </c>
      <c r="CH12" s="1">
        <f ca="1">IF(Table1[[#This Row],[Field of work]]="Health",Table1[[#This Row],[Income]],0)</f>
        <v>54912</v>
      </c>
      <c r="CI12" s="2">
        <f ca="1">IF(Table1[[#This Row],[Field of work]]="Teaching",Table1[[#This Row],[Income]],0)</f>
        <v>0</v>
      </c>
      <c r="CJ12" s="2">
        <f ca="1">IF(Table1[[#This Row],[Field of work]]="Construction",Table1[[#This Row],[Income]],0)</f>
        <v>0</v>
      </c>
      <c r="CK12" s="2">
        <f ca="1">IF(Table1[[#This Row],[Field of work]]="IT",Table1[[#This Row],[Income]],0)</f>
        <v>0</v>
      </c>
      <c r="CL12" s="2">
        <f ca="1">IF(Table1[[#This Row],[Field of work]]="General work",Table1[[#This Row],[Income]],0)</f>
        <v>0</v>
      </c>
      <c r="CM12" s="3">
        <f ca="1">IF(Table1[[#This Row],[Field of work]]="Agriculture",Table1[[#This Row],[Income]],0)</f>
        <v>0</v>
      </c>
      <c r="CN12" s="1">
        <f t="shared" ca="1" si="4"/>
        <v>1</v>
      </c>
      <c r="CO12" s="3"/>
      <c r="CP12" s="1">
        <f t="shared" ca="1" si="18"/>
        <v>38</v>
      </c>
      <c r="CQ12" s="3"/>
    </row>
    <row r="13" spans="2:95" x14ac:dyDescent="0.25">
      <c r="B13">
        <f t="shared" ca="1" si="19"/>
        <v>2</v>
      </c>
      <c r="C13" t="str">
        <f t="shared" ca="1" si="5"/>
        <v>Women</v>
      </c>
      <c r="D13">
        <f t="shared" ca="1" si="20"/>
        <v>38</v>
      </c>
      <c r="E13">
        <f t="shared" ca="1" si="21"/>
        <v>4</v>
      </c>
      <c r="F13" t="str">
        <f t="shared" ca="1" si="6"/>
        <v>IT</v>
      </c>
      <c r="G13">
        <f t="shared" ca="1" si="22"/>
        <v>3</v>
      </c>
      <c r="H13" t="str">
        <f t="shared" ca="1" si="7"/>
        <v>University</v>
      </c>
      <c r="I13">
        <f t="shared" ca="1" si="23"/>
        <v>0</v>
      </c>
      <c r="J13">
        <f t="shared" ca="1" si="24"/>
        <v>1</v>
      </c>
      <c r="K13">
        <f t="shared" ca="1" si="25"/>
        <v>70501</v>
      </c>
      <c r="L13">
        <f t="shared" ca="1" si="26"/>
        <v>3</v>
      </c>
      <c r="M13" t="str">
        <f t="shared" ca="1" si="8"/>
        <v>Fotikchori</v>
      </c>
      <c r="N13">
        <f t="shared" ca="1" si="27"/>
        <v>423006</v>
      </c>
      <c r="O13">
        <f t="shared" ca="1" si="28"/>
        <v>218155.75750999487</v>
      </c>
      <c r="P13">
        <f t="shared" ca="1" si="29"/>
        <v>50153.59435050287</v>
      </c>
      <c r="Q13">
        <f t="shared" ca="1" si="30"/>
        <v>18295</v>
      </c>
      <c r="R13">
        <f t="shared" ca="1" si="31"/>
        <v>34058.307021070839</v>
      </c>
      <c r="S13">
        <f t="shared" ca="1" si="32"/>
        <v>33026.630286573076</v>
      </c>
      <c r="T13">
        <f t="shared" ca="1" si="33"/>
        <v>506186.22463707597</v>
      </c>
      <c r="U13">
        <f t="shared" ca="1" si="34"/>
        <v>270509.0645310657</v>
      </c>
      <c r="V13">
        <f t="shared" ca="1" si="35"/>
        <v>235677.16010601027</v>
      </c>
      <c r="AC13">
        <v>7</v>
      </c>
      <c r="AD13" t="s">
        <v>25</v>
      </c>
      <c r="AR13" s="1">
        <f ca="1">IF(Table1[[#This Row],[Gender]]="men",1,0)</f>
        <v>0</v>
      </c>
      <c r="AS13" s="2">
        <f ca="1">IF(Table1[[#This Row],[Gender]]="Women",1,0)</f>
        <v>1</v>
      </c>
      <c r="AT13" s="2"/>
      <c r="AU13" s="2"/>
      <c r="AV13" s="3"/>
      <c r="AX13" s="1">
        <f t="shared" ca="1" si="9"/>
        <v>0</v>
      </c>
      <c r="AY13" s="2">
        <f t="shared" ca="1" si="10"/>
        <v>0</v>
      </c>
      <c r="AZ13" s="2">
        <f t="shared" ca="1" si="11"/>
        <v>0</v>
      </c>
      <c r="BA13" s="2">
        <f t="shared" ca="1" si="12"/>
        <v>0</v>
      </c>
      <c r="BB13" s="2">
        <f t="shared" ca="1" si="13"/>
        <v>0</v>
      </c>
      <c r="BC13" s="2">
        <f t="shared" ca="1" si="14"/>
        <v>1</v>
      </c>
      <c r="BD13" s="2"/>
      <c r="BE13" s="2"/>
      <c r="BF13" s="2"/>
      <c r="BG13" s="2"/>
      <c r="BH13" s="2"/>
      <c r="BI13" s="2"/>
      <c r="BJ13" s="3"/>
      <c r="BL13" s="1">
        <f t="shared" ca="1" si="36"/>
        <v>74538.283720330888</v>
      </c>
      <c r="BM13" s="3"/>
      <c r="BN13" s="1">
        <f t="shared" ca="1" si="15"/>
        <v>1</v>
      </c>
      <c r="BO13" s="2"/>
      <c r="BP13" s="2"/>
      <c r="BQ13" s="3"/>
      <c r="BR13" s="15">
        <f t="shared" ca="1" si="16"/>
        <v>0.87741338683307757</v>
      </c>
      <c r="BS13" s="16">
        <f t="shared" ca="1" si="17"/>
        <v>0</v>
      </c>
      <c r="BT13" s="2"/>
      <c r="BU13" s="2"/>
      <c r="BV13" s="1">
        <f ca="1">IF(Table1[[#This Row],[Area]]="Raozan",Table1[[#This Row],[Income]],0)</f>
        <v>0</v>
      </c>
      <c r="BW13" s="2">
        <f ca="1">IF(Table1[[#This Row],[Area]]="Rangunia",Table1[[#This Row],[Income]],0)</f>
        <v>0</v>
      </c>
      <c r="BX13" s="2">
        <f ca="1">IF(Table1[[#This Row],[Area]]="Hathazari",Table1[[#This Row],[Income]],0)</f>
        <v>0</v>
      </c>
      <c r="BY13" s="2">
        <f ca="1">IF(Table1[[#This Row],[Area]]="Nazirhat",Table1[[#This Row],[Income]],0)</f>
        <v>0</v>
      </c>
      <c r="BZ13" s="2">
        <f ca="1">IF(Table1[[#This Row],[Area]]="Rangamati",Table1[[#This Row],[Income]],0)</f>
        <v>0</v>
      </c>
      <c r="CA13" s="2">
        <f ca="1">IF(Table1[[#This Row],[Area]]="Kumilla",Table1[[#This Row],[Income]],0)</f>
        <v>0</v>
      </c>
      <c r="CB13" s="2">
        <f ca="1">IF(Table1[[#This Row],[Area]]="Notun para",Table1[[#This Row],[Income]],0)</f>
        <v>0</v>
      </c>
      <c r="CC13" s="2">
        <f ca="1">IF(Table1[[#This Row],[Area]]="Fotikchori",Table1[[#This Row],[Income]],0)</f>
        <v>70501</v>
      </c>
      <c r="CD13" s="2">
        <f ca="1">IF(Table1[[#This Row],[Area]]="Feni",Table1[[#This Row],[Income]],0)</f>
        <v>0</v>
      </c>
      <c r="CE13" s="2">
        <f ca="1">IF(Table1[[#This Row],[Area]]="Chattogram mohonogori",Table1[[#This Row],[Income]],0)</f>
        <v>0</v>
      </c>
      <c r="CF13" s="2">
        <f ca="1">IF(Table1[[#This Row],[Area]]="Potia",Table1[[#This Row],[Income]],0)</f>
        <v>0</v>
      </c>
      <c r="CG13" s="3">
        <f ca="1">IF(Table1[[#This Row],[Area]]="Kaptai",Table1[[#This Row],[Income]],0)</f>
        <v>0</v>
      </c>
      <c r="CH13" s="1">
        <f ca="1">IF(Table1[[#This Row],[Field of work]]="Health",Table1[[#This Row],[Income]],0)</f>
        <v>0</v>
      </c>
      <c r="CI13" s="2">
        <f ca="1">IF(Table1[[#This Row],[Field of work]]="Teaching",Table1[[#This Row],[Income]],0)</f>
        <v>0</v>
      </c>
      <c r="CJ13" s="2">
        <f ca="1">IF(Table1[[#This Row],[Field of work]]="Construction",Table1[[#This Row],[Income]],0)</f>
        <v>0</v>
      </c>
      <c r="CK13" s="2">
        <f ca="1">IF(Table1[[#This Row],[Field of work]]="IT",Table1[[#This Row],[Income]],0)</f>
        <v>70501</v>
      </c>
      <c r="CL13" s="2">
        <f ca="1">IF(Table1[[#This Row],[Field of work]]="General work",Table1[[#This Row],[Income]],0)</f>
        <v>0</v>
      </c>
      <c r="CM13" s="3">
        <f ca="1">IF(Table1[[#This Row],[Field of work]]="Agriculture",Table1[[#This Row],[Income]],0)</f>
        <v>0</v>
      </c>
      <c r="CN13" s="1">
        <f t="shared" ca="1" si="4"/>
        <v>1</v>
      </c>
      <c r="CO13" s="3"/>
      <c r="CP13" s="1">
        <f t="shared" ca="1" si="18"/>
        <v>27</v>
      </c>
      <c r="CQ13" s="3"/>
    </row>
    <row r="14" spans="2:95" x14ac:dyDescent="0.25">
      <c r="B14">
        <f t="shared" ca="1" si="19"/>
        <v>2</v>
      </c>
      <c r="C14" t="str">
        <f t="shared" ca="1" si="5"/>
        <v>Women</v>
      </c>
      <c r="D14">
        <f t="shared" ca="1" si="20"/>
        <v>27</v>
      </c>
      <c r="E14">
        <f t="shared" ca="1" si="21"/>
        <v>6</v>
      </c>
      <c r="F14" t="str">
        <f t="shared" ca="1" si="6"/>
        <v>Agriculture</v>
      </c>
      <c r="G14">
        <f t="shared" ca="1" si="22"/>
        <v>4</v>
      </c>
      <c r="H14" t="str">
        <f t="shared" ca="1" si="7"/>
        <v>Technical</v>
      </c>
      <c r="I14">
        <f t="shared" ca="1" si="23"/>
        <v>2</v>
      </c>
      <c r="J14">
        <f t="shared" ca="1" si="24"/>
        <v>3</v>
      </c>
      <c r="K14">
        <f t="shared" ca="1" si="25"/>
        <v>88084</v>
      </c>
      <c r="L14">
        <f t="shared" ca="1" si="26"/>
        <v>5</v>
      </c>
      <c r="M14" t="str">
        <f t="shared" ca="1" si="8"/>
        <v>Chattogram mohonogori</v>
      </c>
      <c r="N14">
        <f t="shared" ca="1" si="27"/>
        <v>440420</v>
      </c>
      <c r="O14">
        <f t="shared" ca="1" si="28"/>
        <v>386430.403829024</v>
      </c>
      <c r="P14">
        <f t="shared" ca="1" si="29"/>
        <v>104356.68288775142</v>
      </c>
      <c r="Q14">
        <f t="shared" ca="1" si="30"/>
        <v>103233</v>
      </c>
      <c r="R14">
        <f t="shared" ca="1" si="31"/>
        <v>56243.532664319755</v>
      </c>
      <c r="S14">
        <f t="shared" ca="1" si="32"/>
        <v>113237.46300946438</v>
      </c>
      <c r="T14">
        <f t="shared" ca="1" si="33"/>
        <v>658014.1458972157</v>
      </c>
      <c r="U14">
        <f t="shared" ca="1" si="34"/>
        <v>545906.93649334379</v>
      </c>
      <c r="V14">
        <f t="shared" ca="1" si="35"/>
        <v>112107.20940387191</v>
      </c>
      <c r="AC14">
        <v>8</v>
      </c>
      <c r="AD14" t="s">
        <v>26</v>
      </c>
      <c r="AR14" s="1">
        <f ca="1">IF(Table1[[#This Row],[Gender]]="men",1,0)</f>
        <v>0</v>
      </c>
      <c r="AS14" s="2">
        <f ca="1">IF(Table1[[#This Row],[Gender]]="Women",1,0)</f>
        <v>1</v>
      </c>
      <c r="AT14" s="2"/>
      <c r="AU14" s="2"/>
      <c r="AV14" s="3"/>
      <c r="AX14" s="1">
        <f t="shared" ca="1" si="9"/>
        <v>0</v>
      </c>
      <c r="AY14" s="2">
        <f t="shared" ca="1" si="10"/>
        <v>0</v>
      </c>
      <c r="AZ14" s="2">
        <f t="shared" ca="1" si="11"/>
        <v>0</v>
      </c>
      <c r="BA14" s="2">
        <f t="shared" ca="1" si="12"/>
        <v>0</v>
      </c>
      <c r="BB14" s="2">
        <f t="shared" ca="1" si="13"/>
        <v>1</v>
      </c>
      <c r="BC14" s="2">
        <f t="shared" ca="1" si="14"/>
        <v>0</v>
      </c>
      <c r="BD14" s="2"/>
      <c r="BE14" s="2"/>
      <c r="BF14" s="2"/>
      <c r="BG14" s="2"/>
      <c r="BH14" s="2"/>
      <c r="BI14" s="2"/>
      <c r="BJ14" s="3"/>
      <c r="BL14" s="1">
        <f t="shared" ca="1" si="36"/>
        <v>47998.057456506009</v>
      </c>
      <c r="BM14" s="3"/>
      <c r="BN14" s="1">
        <f t="shared" ca="1" si="15"/>
        <v>0</v>
      </c>
      <c r="BO14" s="2"/>
      <c r="BP14" s="2"/>
      <c r="BQ14" s="3"/>
      <c r="BR14" s="15">
        <f t="shared" ca="1" si="16"/>
        <v>8.4600562399769874E-2</v>
      </c>
      <c r="BS14" s="16">
        <f t="shared" ca="1" si="17"/>
        <v>1</v>
      </c>
      <c r="BT14" s="2"/>
      <c r="BU14" s="2"/>
      <c r="BV14" s="1">
        <f ca="1">IF(Table1[[#This Row],[Area]]="Raozan",Table1[[#This Row],[Income]],0)</f>
        <v>0</v>
      </c>
      <c r="BW14" s="2">
        <f ca="1">IF(Table1[[#This Row],[Area]]="Rangunia",Table1[[#This Row],[Income]],0)</f>
        <v>0</v>
      </c>
      <c r="BX14" s="2">
        <f ca="1">IF(Table1[[#This Row],[Area]]="Hathazari",Table1[[#This Row],[Income]],0)</f>
        <v>0</v>
      </c>
      <c r="BY14" s="2">
        <f ca="1">IF(Table1[[#This Row],[Area]]="Nazirhat",Table1[[#This Row],[Income]],0)</f>
        <v>0</v>
      </c>
      <c r="BZ14" s="2">
        <f ca="1">IF(Table1[[#This Row],[Area]]="Rangamati",Table1[[#This Row],[Income]],0)</f>
        <v>0</v>
      </c>
      <c r="CA14" s="2">
        <f ca="1">IF(Table1[[#This Row],[Area]]="Kumilla",Table1[[#This Row],[Income]],0)</f>
        <v>0</v>
      </c>
      <c r="CB14" s="2">
        <f ca="1">IF(Table1[[#This Row],[Area]]="Notun para",Table1[[#This Row],[Income]],0)</f>
        <v>0</v>
      </c>
      <c r="CC14" s="2">
        <f ca="1">IF(Table1[[#This Row],[Area]]="Fotikchori",Table1[[#This Row],[Income]],0)</f>
        <v>0</v>
      </c>
      <c r="CD14" s="2">
        <f ca="1">IF(Table1[[#This Row],[Area]]="Feni",Table1[[#This Row],[Income]],0)</f>
        <v>0</v>
      </c>
      <c r="CE14" s="2">
        <f ca="1">IF(Table1[[#This Row],[Area]]="Chattogram mohonogori",Table1[[#This Row],[Income]],0)</f>
        <v>88084</v>
      </c>
      <c r="CF14" s="2">
        <f ca="1">IF(Table1[[#This Row],[Area]]="Potia",Table1[[#This Row],[Income]],0)</f>
        <v>0</v>
      </c>
      <c r="CG14" s="3">
        <f ca="1">IF(Table1[[#This Row],[Area]]="Kaptai",Table1[[#This Row],[Income]],0)</f>
        <v>0</v>
      </c>
      <c r="CH14" s="1">
        <f ca="1">IF(Table1[[#This Row],[Field of work]]="Health",Table1[[#This Row],[Income]],0)</f>
        <v>0</v>
      </c>
      <c r="CI14" s="2">
        <f ca="1">IF(Table1[[#This Row],[Field of work]]="Teaching",Table1[[#This Row],[Income]],0)</f>
        <v>0</v>
      </c>
      <c r="CJ14" s="2">
        <f ca="1">IF(Table1[[#This Row],[Field of work]]="Construction",Table1[[#This Row],[Income]],0)</f>
        <v>0</v>
      </c>
      <c r="CK14" s="2">
        <f ca="1">IF(Table1[[#This Row],[Field of work]]="IT",Table1[[#This Row],[Income]],0)</f>
        <v>0</v>
      </c>
      <c r="CL14" s="2">
        <f ca="1">IF(Table1[[#This Row],[Field of work]]="General work",Table1[[#This Row],[Income]],0)</f>
        <v>0</v>
      </c>
      <c r="CM14" s="3">
        <f ca="1">IF(Table1[[#This Row],[Field of work]]="Agriculture",Table1[[#This Row],[Income]],0)</f>
        <v>88084</v>
      </c>
      <c r="CN14" s="1">
        <f t="shared" ca="1" si="4"/>
        <v>1</v>
      </c>
      <c r="CO14" s="3"/>
      <c r="CP14" s="1">
        <f t="shared" ca="1" si="18"/>
        <v>31</v>
      </c>
      <c r="CQ14" s="3"/>
    </row>
    <row r="15" spans="2:95" x14ac:dyDescent="0.25">
      <c r="B15">
        <f t="shared" ca="1" si="19"/>
        <v>1</v>
      </c>
      <c r="C15" t="str">
        <f t="shared" ca="1" si="5"/>
        <v>Men</v>
      </c>
      <c r="D15">
        <f t="shared" ca="1" si="20"/>
        <v>31</v>
      </c>
      <c r="E15">
        <f t="shared" ca="1" si="21"/>
        <v>5</v>
      </c>
      <c r="F15" t="str">
        <f t="shared" ca="1" si="6"/>
        <v>General work</v>
      </c>
      <c r="G15">
        <f t="shared" ca="1" si="22"/>
        <v>1</v>
      </c>
      <c r="H15" t="str">
        <f t="shared" ca="1" si="7"/>
        <v>High school</v>
      </c>
      <c r="I15">
        <f t="shared" ca="1" si="23"/>
        <v>2</v>
      </c>
      <c r="J15">
        <f t="shared" ca="1" si="24"/>
        <v>2</v>
      </c>
      <c r="K15">
        <f t="shared" ca="1" si="25"/>
        <v>83914</v>
      </c>
      <c r="L15">
        <f t="shared" ca="1" si="26"/>
        <v>11</v>
      </c>
      <c r="M15" t="str">
        <f t="shared" ca="1" si="8"/>
        <v>Nazirhat</v>
      </c>
      <c r="N15">
        <f t="shared" ca="1" si="27"/>
        <v>503484</v>
      </c>
      <c r="O15">
        <f t="shared" ca="1" si="28"/>
        <v>42595.029559285736</v>
      </c>
      <c r="P15">
        <f t="shared" ca="1" si="29"/>
        <v>149076.56744066178</v>
      </c>
      <c r="Q15">
        <f t="shared" ca="1" si="30"/>
        <v>56987</v>
      </c>
      <c r="R15">
        <f t="shared" ca="1" si="31"/>
        <v>22698.568363467668</v>
      </c>
      <c r="S15">
        <f t="shared" ca="1" si="32"/>
        <v>8070.1180354151456</v>
      </c>
      <c r="T15">
        <f t="shared" ca="1" si="33"/>
        <v>660630.68547607702</v>
      </c>
      <c r="U15">
        <f t="shared" ca="1" si="34"/>
        <v>122280.5979227534</v>
      </c>
      <c r="V15">
        <f t="shared" ca="1" si="35"/>
        <v>538350.0875533236</v>
      </c>
      <c r="AC15">
        <v>9</v>
      </c>
      <c r="AD15" t="s">
        <v>27</v>
      </c>
      <c r="AR15" s="1">
        <f ca="1">IF(Table1[[#This Row],[Gender]]="men",1,0)</f>
        <v>1</v>
      </c>
      <c r="AS15" s="2">
        <f ca="1">IF(Table1[[#This Row],[Gender]]="Women",1,0)</f>
        <v>0</v>
      </c>
      <c r="AT15" s="2"/>
      <c r="AU15" s="2"/>
      <c r="AV15" s="3"/>
      <c r="AX15" s="1">
        <f t="shared" ca="1" si="9"/>
        <v>0</v>
      </c>
      <c r="AY15" s="2">
        <f t="shared" ca="1" si="10"/>
        <v>0</v>
      </c>
      <c r="AZ15" s="2">
        <f t="shared" ca="1" si="11"/>
        <v>0</v>
      </c>
      <c r="BA15" s="2">
        <f t="shared" ca="1" si="12"/>
        <v>0</v>
      </c>
      <c r="BB15" s="2">
        <f t="shared" ca="1" si="13"/>
        <v>1</v>
      </c>
      <c r="BC15" s="2">
        <f t="shared" ca="1" si="14"/>
        <v>0</v>
      </c>
      <c r="BD15" s="2"/>
      <c r="BE15" s="2"/>
      <c r="BF15" s="2"/>
      <c r="BG15" s="2"/>
      <c r="BH15" s="2"/>
      <c r="BI15" s="2"/>
      <c r="BJ15" s="3"/>
      <c r="BL15" s="1">
        <f t="shared" ca="1" si="36"/>
        <v>35622.227878208614</v>
      </c>
      <c r="BM15" s="3"/>
      <c r="BN15" s="1">
        <f t="shared" ca="1" si="15"/>
        <v>1</v>
      </c>
      <c r="BO15" s="2"/>
      <c r="BP15" s="2"/>
      <c r="BQ15" s="3"/>
      <c r="BR15" s="15">
        <f t="shared" ca="1" si="16"/>
        <v>0.58858624053469788</v>
      </c>
      <c r="BS15" s="16">
        <f t="shared" ca="1" si="17"/>
        <v>0</v>
      </c>
      <c r="BT15" s="2"/>
      <c r="BU15" s="2"/>
      <c r="BV15" s="1">
        <f ca="1">IF(Table1[[#This Row],[Area]]="Raozan",Table1[[#This Row],[Income]],0)</f>
        <v>0</v>
      </c>
      <c r="BW15" s="2">
        <f ca="1">IF(Table1[[#This Row],[Area]]="Rangunia",Table1[[#This Row],[Income]],0)</f>
        <v>0</v>
      </c>
      <c r="BX15" s="2">
        <f ca="1">IF(Table1[[#This Row],[Area]]="Hathazari",Table1[[#This Row],[Income]],0)</f>
        <v>0</v>
      </c>
      <c r="BY15" s="2">
        <f ca="1">IF(Table1[[#This Row],[Area]]="Nazirhat",Table1[[#This Row],[Income]],0)</f>
        <v>83914</v>
      </c>
      <c r="BZ15" s="2">
        <f ca="1">IF(Table1[[#This Row],[Area]]="Rangamati",Table1[[#This Row],[Income]],0)</f>
        <v>0</v>
      </c>
      <c r="CA15" s="2">
        <f ca="1">IF(Table1[[#This Row],[Area]]="Kumilla",Table1[[#This Row],[Income]],0)</f>
        <v>0</v>
      </c>
      <c r="CB15" s="2">
        <f ca="1">IF(Table1[[#This Row],[Area]]="Notun para",Table1[[#This Row],[Income]],0)</f>
        <v>0</v>
      </c>
      <c r="CC15" s="2">
        <f ca="1">IF(Table1[[#This Row],[Area]]="Fotikchori",Table1[[#This Row],[Income]],0)</f>
        <v>0</v>
      </c>
      <c r="CD15" s="2">
        <f ca="1">IF(Table1[[#This Row],[Area]]="Feni",Table1[[#This Row],[Income]],0)</f>
        <v>0</v>
      </c>
      <c r="CE15" s="2">
        <f ca="1">IF(Table1[[#This Row],[Area]]="Chattogram mohonogori",Table1[[#This Row],[Income]],0)</f>
        <v>0</v>
      </c>
      <c r="CF15" s="2">
        <f ca="1">IF(Table1[[#This Row],[Area]]="Potia",Table1[[#This Row],[Income]],0)</f>
        <v>0</v>
      </c>
      <c r="CG15" s="3">
        <f ca="1">IF(Table1[[#This Row],[Area]]="Kaptai",Table1[[#This Row],[Income]],0)</f>
        <v>0</v>
      </c>
      <c r="CH15" s="1">
        <f ca="1">IF(Table1[[#This Row],[Field of work]]="Health",Table1[[#This Row],[Income]],0)</f>
        <v>0</v>
      </c>
      <c r="CI15" s="2">
        <f ca="1">IF(Table1[[#This Row],[Field of work]]="Teaching",Table1[[#This Row],[Income]],0)</f>
        <v>0</v>
      </c>
      <c r="CJ15" s="2">
        <f ca="1">IF(Table1[[#This Row],[Field of work]]="Construction",Table1[[#This Row],[Income]],0)</f>
        <v>0</v>
      </c>
      <c r="CK15" s="2">
        <f ca="1">IF(Table1[[#This Row],[Field of work]]="IT",Table1[[#This Row],[Income]],0)</f>
        <v>0</v>
      </c>
      <c r="CL15" s="2">
        <f ca="1">IF(Table1[[#This Row],[Field of work]]="General work",Table1[[#This Row],[Income]],0)</f>
        <v>83914</v>
      </c>
      <c r="CM15" s="3">
        <f ca="1">IF(Table1[[#This Row],[Field of work]]="Agriculture",Table1[[#This Row],[Income]],0)</f>
        <v>0</v>
      </c>
      <c r="CN15" s="1">
        <f t="shared" ca="1" si="4"/>
        <v>1</v>
      </c>
      <c r="CO15" s="3"/>
      <c r="CP15" s="1">
        <f t="shared" ca="1" si="18"/>
        <v>35</v>
      </c>
      <c r="CQ15" s="3"/>
    </row>
    <row r="16" spans="2:95" x14ac:dyDescent="0.25">
      <c r="B16">
        <f t="shared" ca="1" si="19"/>
        <v>2</v>
      </c>
      <c r="C16" t="str">
        <f t="shared" ca="1" si="5"/>
        <v>Women</v>
      </c>
      <c r="D16">
        <f t="shared" ca="1" si="20"/>
        <v>35</v>
      </c>
      <c r="E16">
        <f t="shared" ca="1" si="21"/>
        <v>5</v>
      </c>
      <c r="F16" t="str">
        <f t="shared" ca="1" si="6"/>
        <v>General work</v>
      </c>
      <c r="G16">
        <f t="shared" ca="1" si="22"/>
        <v>2</v>
      </c>
      <c r="H16" t="str">
        <f t="shared" ca="1" si="7"/>
        <v>College</v>
      </c>
      <c r="I16">
        <f t="shared" ca="1" si="23"/>
        <v>0</v>
      </c>
      <c r="J16">
        <f t="shared" ca="1" si="24"/>
        <v>2</v>
      </c>
      <c r="K16">
        <f t="shared" ca="1" si="25"/>
        <v>88950</v>
      </c>
      <c r="L16">
        <f t="shared" ca="1" si="26"/>
        <v>10</v>
      </c>
      <c r="M16" t="str">
        <f t="shared" ca="1" si="8"/>
        <v>Notun para</v>
      </c>
      <c r="N16">
        <f t="shared" ca="1" si="27"/>
        <v>444750</v>
      </c>
      <c r="O16">
        <f t="shared" ca="1" si="28"/>
        <v>261773.73047780688</v>
      </c>
      <c r="P16">
        <f t="shared" ca="1" si="29"/>
        <v>95996.114913012017</v>
      </c>
      <c r="Q16">
        <f t="shared" ca="1" si="30"/>
        <v>28341</v>
      </c>
      <c r="R16">
        <f t="shared" ca="1" si="31"/>
        <v>168275.59751226901</v>
      </c>
      <c r="S16">
        <f t="shared" ca="1" si="32"/>
        <v>27468.468650516817</v>
      </c>
      <c r="T16">
        <f t="shared" ca="1" si="33"/>
        <v>568214.58356352884</v>
      </c>
      <c r="U16">
        <f t="shared" ca="1" si="34"/>
        <v>458390.32799007592</v>
      </c>
      <c r="V16">
        <f t="shared" ca="1" si="35"/>
        <v>109824.25557345292</v>
      </c>
      <c r="AC16">
        <v>10</v>
      </c>
      <c r="AD16" t="s">
        <v>28</v>
      </c>
      <c r="AR16" s="1">
        <f ca="1">IF(Table1[[#This Row],[Gender]]="men",1,0)</f>
        <v>0</v>
      </c>
      <c r="AS16" s="2">
        <f ca="1">IF(Table1[[#This Row],[Gender]]="Women",1,0)</f>
        <v>1</v>
      </c>
      <c r="AT16" s="2"/>
      <c r="AU16" s="2"/>
      <c r="AV16" s="3"/>
      <c r="AX16" s="1">
        <f t="shared" ca="1" si="9"/>
        <v>0</v>
      </c>
      <c r="AY16" s="2">
        <f t="shared" ca="1" si="10"/>
        <v>1</v>
      </c>
      <c r="AZ16" s="2">
        <f t="shared" ca="1" si="11"/>
        <v>0</v>
      </c>
      <c r="BA16" s="2">
        <f t="shared" ca="1" si="12"/>
        <v>0</v>
      </c>
      <c r="BB16" s="2">
        <f t="shared" ca="1" si="13"/>
        <v>0</v>
      </c>
      <c r="BC16" s="2">
        <f t="shared" ca="1" si="14"/>
        <v>0</v>
      </c>
      <c r="BD16" s="2"/>
      <c r="BE16" s="2"/>
      <c r="BF16" s="2"/>
      <c r="BG16" s="2"/>
      <c r="BH16" s="2"/>
      <c r="BI16" s="2"/>
      <c r="BJ16" s="3"/>
      <c r="BL16" s="1">
        <f t="shared" ca="1" si="36"/>
        <v>41476.682430018809</v>
      </c>
      <c r="BM16" s="3"/>
      <c r="BN16" s="1">
        <f t="shared" ca="1" si="15"/>
        <v>1</v>
      </c>
      <c r="BO16" s="2"/>
      <c r="BP16" s="2"/>
      <c r="BQ16" s="3"/>
      <c r="BR16" s="15">
        <f t="shared" ca="1" si="16"/>
        <v>0.92163216039987472</v>
      </c>
      <c r="BS16" s="16">
        <f t="shared" ca="1" si="17"/>
        <v>0</v>
      </c>
      <c r="BT16" s="2"/>
      <c r="BU16" s="2"/>
      <c r="BV16" s="1">
        <f ca="1">IF(Table1[[#This Row],[Area]]="Raozan",Table1[[#This Row],[Income]],0)</f>
        <v>0</v>
      </c>
      <c r="BW16" s="2">
        <f ca="1">IF(Table1[[#This Row],[Area]]="Rangunia",Table1[[#This Row],[Income]],0)</f>
        <v>0</v>
      </c>
      <c r="BX16" s="2">
        <f ca="1">IF(Table1[[#This Row],[Area]]="Hathazari",Table1[[#This Row],[Income]],0)</f>
        <v>0</v>
      </c>
      <c r="BY16" s="2">
        <f ca="1">IF(Table1[[#This Row],[Area]]="Nazirhat",Table1[[#This Row],[Income]],0)</f>
        <v>0</v>
      </c>
      <c r="BZ16" s="2">
        <f ca="1">IF(Table1[[#This Row],[Area]]="Rangamati",Table1[[#This Row],[Income]],0)</f>
        <v>0</v>
      </c>
      <c r="CA16" s="2">
        <f ca="1">IF(Table1[[#This Row],[Area]]="Kumilla",Table1[[#This Row],[Income]],0)</f>
        <v>0</v>
      </c>
      <c r="CB16" s="2">
        <f ca="1">IF(Table1[[#This Row],[Area]]="Notun para",Table1[[#This Row],[Income]],0)</f>
        <v>88950</v>
      </c>
      <c r="CC16" s="2">
        <f ca="1">IF(Table1[[#This Row],[Area]]="Fotikchori",Table1[[#This Row],[Income]],0)</f>
        <v>0</v>
      </c>
      <c r="CD16" s="2">
        <f ca="1">IF(Table1[[#This Row],[Area]]="Feni",Table1[[#This Row],[Income]],0)</f>
        <v>0</v>
      </c>
      <c r="CE16" s="2">
        <f ca="1">IF(Table1[[#This Row],[Area]]="Chattogram mohonogori",Table1[[#This Row],[Income]],0)</f>
        <v>0</v>
      </c>
      <c r="CF16" s="2">
        <f ca="1">IF(Table1[[#This Row],[Area]]="Potia",Table1[[#This Row],[Income]],0)</f>
        <v>0</v>
      </c>
      <c r="CG16" s="3">
        <f ca="1">IF(Table1[[#This Row],[Area]]="Kaptai",Table1[[#This Row],[Income]],0)</f>
        <v>0</v>
      </c>
      <c r="CH16" s="1">
        <f ca="1">IF(Table1[[#This Row],[Field of work]]="Health",Table1[[#This Row],[Income]],0)</f>
        <v>0</v>
      </c>
      <c r="CI16" s="2">
        <f ca="1">IF(Table1[[#This Row],[Field of work]]="Teaching",Table1[[#This Row],[Income]],0)</f>
        <v>0</v>
      </c>
      <c r="CJ16" s="2">
        <f ca="1">IF(Table1[[#This Row],[Field of work]]="Construction",Table1[[#This Row],[Income]],0)</f>
        <v>0</v>
      </c>
      <c r="CK16" s="2">
        <f ca="1">IF(Table1[[#This Row],[Field of work]]="IT",Table1[[#This Row],[Income]],0)</f>
        <v>0</v>
      </c>
      <c r="CL16" s="2">
        <f ca="1">IF(Table1[[#This Row],[Field of work]]="General work",Table1[[#This Row],[Income]],0)</f>
        <v>88950</v>
      </c>
      <c r="CM16" s="3">
        <f ca="1">IF(Table1[[#This Row],[Field of work]]="Agriculture",Table1[[#This Row],[Income]],0)</f>
        <v>0</v>
      </c>
      <c r="CN16" s="1">
        <f t="shared" ca="1" si="4"/>
        <v>1</v>
      </c>
      <c r="CO16" s="3"/>
      <c r="CP16" s="1">
        <f t="shared" ca="1" si="18"/>
        <v>37</v>
      </c>
      <c r="CQ16" s="3"/>
    </row>
    <row r="17" spans="2:95" x14ac:dyDescent="0.25">
      <c r="B17">
        <f t="shared" ca="1" si="19"/>
        <v>2</v>
      </c>
      <c r="C17" t="str">
        <f t="shared" ca="1" si="5"/>
        <v>Women</v>
      </c>
      <c r="D17">
        <f t="shared" ca="1" si="20"/>
        <v>37</v>
      </c>
      <c r="E17">
        <f t="shared" ca="1" si="21"/>
        <v>3</v>
      </c>
      <c r="F17" t="str">
        <f t="shared" ca="1" si="6"/>
        <v>Teaching</v>
      </c>
      <c r="G17">
        <f t="shared" ca="1" si="22"/>
        <v>2</v>
      </c>
      <c r="H17" t="str">
        <f t="shared" ca="1" si="7"/>
        <v>College</v>
      </c>
      <c r="I17">
        <f t="shared" ca="1" si="23"/>
        <v>1</v>
      </c>
      <c r="J17">
        <f t="shared" ca="1" si="24"/>
        <v>2</v>
      </c>
      <c r="K17">
        <f t="shared" ca="1" si="25"/>
        <v>62398</v>
      </c>
      <c r="L17">
        <f t="shared" ca="1" si="26"/>
        <v>10</v>
      </c>
      <c r="M17" t="str">
        <f t="shared" ca="1" si="8"/>
        <v>Notun para</v>
      </c>
      <c r="N17">
        <f t="shared" ref="N17:N80" ca="1" si="37">K17*RANDBETWEEN(3,6)</f>
        <v>187194</v>
      </c>
      <c r="O17">
        <f t="shared" ca="1" si="28"/>
        <v>172524.01063389416</v>
      </c>
      <c r="P17">
        <f t="shared" ref="P17:P80" ca="1" si="38">J17*RAND()*K17</f>
        <v>71244.455756417228</v>
      </c>
      <c r="Q17">
        <f t="shared" ca="1" si="30"/>
        <v>24219</v>
      </c>
      <c r="R17">
        <f t="shared" ref="R17:R80" ca="1" si="39">RAND()*K17*2</f>
        <v>60014.956131554107</v>
      </c>
      <c r="S17">
        <f t="shared" ref="S17:S80" ca="1" si="40">RAND()*K17*1.5</f>
        <v>81158.957286594217</v>
      </c>
      <c r="T17">
        <f t="shared" ref="T17:T80" ca="1" si="41">N17+P17+S17</f>
        <v>339597.41304301145</v>
      </c>
      <c r="U17">
        <f t="shared" ref="U17:U80" ca="1" si="42">O17+Q17+R17</f>
        <v>256757.96676544828</v>
      </c>
      <c r="V17">
        <f t="shared" ref="V17:V80" ca="1" si="43">T17-U17</f>
        <v>82839.446277563169</v>
      </c>
      <c r="AC17">
        <v>11</v>
      </c>
      <c r="AD17" t="s">
        <v>30</v>
      </c>
      <c r="AR17" s="1">
        <f ca="1">IF(Table1[[#This Row],[Gender]]="men",1,0)</f>
        <v>0</v>
      </c>
      <c r="AS17" s="2">
        <f ca="1">IF(Table1[[#This Row],[Gender]]="Women",1,0)</f>
        <v>1</v>
      </c>
      <c r="AT17" s="2"/>
      <c r="AU17" s="2"/>
      <c r="AV17" s="3"/>
      <c r="AX17" s="1">
        <f t="shared" ca="1" si="9"/>
        <v>0</v>
      </c>
      <c r="AY17" s="2">
        <f t="shared" ca="1" si="10"/>
        <v>0</v>
      </c>
      <c r="AZ17" s="2">
        <f t="shared" ca="1" si="11"/>
        <v>0</v>
      </c>
      <c r="BA17" s="2">
        <f t="shared" ca="1" si="12"/>
        <v>1</v>
      </c>
      <c r="BB17" s="2">
        <f t="shared" ca="1" si="13"/>
        <v>0</v>
      </c>
      <c r="BC17" s="2">
        <f t="shared" ca="1" si="14"/>
        <v>0</v>
      </c>
      <c r="BD17" s="2"/>
      <c r="BE17" s="2"/>
      <c r="BF17" s="2"/>
      <c r="BG17" s="2"/>
      <c r="BH17" s="2"/>
      <c r="BI17" s="2"/>
      <c r="BJ17" s="3"/>
      <c r="BL17" s="1">
        <f t="shared" ca="1" si="36"/>
        <v>22925.85024816461</v>
      </c>
      <c r="BM17" s="3"/>
      <c r="BN17" s="1">
        <f t="shared" ca="1" si="15"/>
        <v>0</v>
      </c>
      <c r="BO17" s="2"/>
      <c r="BP17" s="2"/>
      <c r="BQ17" s="3"/>
      <c r="BR17" s="15">
        <f t="shared" ca="1" si="16"/>
        <v>0.45761199955199772</v>
      </c>
      <c r="BS17" s="16">
        <f t="shared" ca="1" si="17"/>
        <v>0</v>
      </c>
      <c r="BT17" s="2"/>
      <c r="BU17" s="2"/>
      <c r="BV17" s="1">
        <f ca="1">IF(Table1[[#This Row],[Area]]="Raozan",Table1[[#This Row],[Income]],0)</f>
        <v>0</v>
      </c>
      <c r="BW17" s="2">
        <f ca="1">IF(Table1[[#This Row],[Area]]="Rangunia",Table1[[#This Row],[Income]],0)</f>
        <v>0</v>
      </c>
      <c r="BX17" s="2">
        <f ca="1">IF(Table1[[#This Row],[Area]]="Hathazari",Table1[[#This Row],[Income]],0)</f>
        <v>0</v>
      </c>
      <c r="BY17" s="2">
        <f ca="1">IF(Table1[[#This Row],[Area]]="Nazirhat",Table1[[#This Row],[Income]],0)</f>
        <v>0</v>
      </c>
      <c r="BZ17" s="2">
        <f ca="1">IF(Table1[[#This Row],[Area]]="Rangamati",Table1[[#This Row],[Income]],0)</f>
        <v>0</v>
      </c>
      <c r="CA17" s="2">
        <f ca="1">IF(Table1[[#This Row],[Area]]="Kumilla",Table1[[#This Row],[Income]],0)</f>
        <v>0</v>
      </c>
      <c r="CB17" s="2">
        <f ca="1">IF(Table1[[#This Row],[Area]]="Notun para",Table1[[#This Row],[Income]],0)</f>
        <v>62398</v>
      </c>
      <c r="CC17" s="2">
        <f ca="1">IF(Table1[[#This Row],[Area]]="Fotikchori",Table1[[#This Row],[Income]],0)</f>
        <v>0</v>
      </c>
      <c r="CD17" s="2">
        <f ca="1">IF(Table1[[#This Row],[Area]]="Feni",Table1[[#This Row],[Income]],0)</f>
        <v>0</v>
      </c>
      <c r="CE17" s="2">
        <f ca="1">IF(Table1[[#This Row],[Area]]="Chattogram mohonogori",Table1[[#This Row],[Income]],0)</f>
        <v>0</v>
      </c>
      <c r="CF17" s="2">
        <f ca="1">IF(Table1[[#This Row],[Area]]="Potia",Table1[[#This Row],[Income]],0)</f>
        <v>0</v>
      </c>
      <c r="CG17" s="3">
        <f ca="1">IF(Table1[[#This Row],[Area]]="Kaptai",Table1[[#This Row],[Income]],0)</f>
        <v>0</v>
      </c>
      <c r="CH17" s="1">
        <f ca="1">IF(Table1[[#This Row],[Field of work]]="Health",Table1[[#This Row],[Income]],0)</f>
        <v>0</v>
      </c>
      <c r="CI17" s="2">
        <f ca="1">IF(Table1[[#This Row],[Field of work]]="Teaching",Table1[[#This Row],[Income]],0)</f>
        <v>62398</v>
      </c>
      <c r="CJ17" s="2">
        <f ca="1">IF(Table1[[#This Row],[Field of work]]="Construction",Table1[[#This Row],[Income]],0)</f>
        <v>0</v>
      </c>
      <c r="CK17" s="2">
        <f ca="1">IF(Table1[[#This Row],[Field of work]]="IT",Table1[[#This Row],[Income]],0)</f>
        <v>0</v>
      </c>
      <c r="CL17" s="2">
        <f ca="1">IF(Table1[[#This Row],[Field of work]]="General work",Table1[[#This Row],[Income]],0)</f>
        <v>0</v>
      </c>
      <c r="CM17" s="3">
        <f ca="1">IF(Table1[[#This Row],[Field of work]]="Agriculture",Table1[[#This Row],[Income]],0)</f>
        <v>0</v>
      </c>
      <c r="CN17" s="1">
        <f t="shared" ca="1" si="4"/>
        <v>1</v>
      </c>
      <c r="CO17" s="3"/>
      <c r="CP17" s="1">
        <f t="shared" ca="1" si="18"/>
        <v>31</v>
      </c>
      <c r="CQ17" s="3"/>
    </row>
    <row r="18" spans="2:95" x14ac:dyDescent="0.25">
      <c r="B18">
        <f t="shared" ca="1" si="19"/>
        <v>2</v>
      </c>
      <c r="C18" t="str">
        <f t="shared" ca="1" si="5"/>
        <v>Women</v>
      </c>
      <c r="D18">
        <f t="shared" ca="1" si="20"/>
        <v>31</v>
      </c>
      <c r="E18">
        <f t="shared" ca="1" si="21"/>
        <v>4</v>
      </c>
      <c r="F18" t="str">
        <f t="shared" ca="1" si="6"/>
        <v>IT</v>
      </c>
      <c r="G18">
        <f t="shared" ca="1" si="22"/>
        <v>4</v>
      </c>
      <c r="H18" t="str">
        <f t="shared" ca="1" si="7"/>
        <v>Technical</v>
      </c>
      <c r="I18">
        <f t="shared" ca="1" si="23"/>
        <v>0</v>
      </c>
      <c r="J18">
        <f t="shared" ca="1" si="24"/>
        <v>3</v>
      </c>
      <c r="K18">
        <f t="shared" ca="1" si="25"/>
        <v>60756</v>
      </c>
      <c r="L18">
        <f t="shared" ca="1" si="26"/>
        <v>2</v>
      </c>
      <c r="M18" t="str">
        <f t="shared" ca="1" si="8"/>
        <v>Hathazari</v>
      </c>
      <c r="N18">
        <f t="shared" ca="1" si="37"/>
        <v>243024</v>
      </c>
      <c r="O18">
        <f t="shared" ca="1" si="28"/>
        <v>111210.6985791247</v>
      </c>
      <c r="P18">
        <f t="shared" ca="1" si="38"/>
        <v>124430.04729005642</v>
      </c>
      <c r="Q18">
        <f t="shared" ca="1" si="30"/>
        <v>41388</v>
      </c>
      <c r="R18">
        <f t="shared" ca="1" si="39"/>
        <v>16946.926506288484</v>
      </c>
      <c r="S18">
        <f t="shared" ca="1" si="40"/>
        <v>68918.084420105137</v>
      </c>
      <c r="T18">
        <f t="shared" ca="1" si="41"/>
        <v>436372.13171016157</v>
      </c>
      <c r="U18">
        <f t="shared" ca="1" si="42"/>
        <v>169545.62508541319</v>
      </c>
      <c r="V18">
        <f t="shared" ca="1" si="43"/>
        <v>266826.50662474835</v>
      </c>
      <c r="AC18">
        <v>12</v>
      </c>
      <c r="AD18" t="s">
        <v>29</v>
      </c>
      <c r="AR18" s="1">
        <f ca="1">IF(Table1[[#This Row],[Gender]]="men",1,0)</f>
        <v>0</v>
      </c>
      <c r="AS18" s="2">
        <f ca="1">IF(Table1[[#This Row],[Gender]]="Women",1,0)</f>
        <v>1</v>
      </c>
      <c r="AT18" s="2"/>
      <c r="AU18" s="2"/>
      <c r="AV18" s="3"/>
      <c r="AX18" s="1">
        <f t="shared" ca="1" si="9"/>
        <v>0</v>
      </c>
      <c r="AY18" s="2">
        <f t="shared" ca="1" si="10"/>
        <v>0</v>
      </c>
      <c r="AZ18" s="2">
        <f t="shared" ca="1" si="11"/>
        <v>0</v>
      </c>
      <c r="BA18" s="2">
        <f t="shared" ca="1" si="12"/>
        <v>0</v>
      </c>
      <c r="BB18" s="2">
        <f t="shared" ca="1" si="13"/>
        <v>0</v>
      </c>
      <c r="BC18" s="2">
        <f t="shared" ca="1" si="14"/>
        <v>1</v>
      </c>
      <c r="BD18" s="2"/>
      <c r="BE18" s="2"/>
      <c r="BF18" s="2"/>
      <c r="BG18" s="2"/>
      <c r="BH18" s="2"/>
      <c r="BI18" s="2"/>
      <c r="BJ18" s="3"/>
      <c r="BL18" s="1">
        <f t="shared" ca="1" si="36"/>
        <v>68405.658612035157</v>
      </c>
      <c r="BM18" s="3"/>
      <c r="BN18" s="1">
        <f t="shared" ca="1" si="15"/>
        <v>0</v>
      </c>
      <c r="BO18" s="2"/>
      <c r="BP18" s="2"/>
      <c r="BQ18" s="3"/>
      <c r="BR18" s="15">
        <f t="shared" ca="1" si="16"/>
        <v>3.8680515566201112E-2</v>
      </c>
      <c r="BS18" s="16">
        <f t="shared" ca="1" si="17"/>
        <v>1</v>
      </c>
      <c r="BT18" s="2"/>
      <c r="BU18" s="2"/>
      <c r="BV18" s="1">
        <f ca="1">IF(Table1[[#This Row],[Area]]="Raozan",Table1[[#This Row],[Income]],0)</f>
        <v>0</v>
      </c>
      <c r="BW18" s="2">
        <f ca="1">IF(Table1[[#This Row],[Area]]="Rangunia",Table1[[#This Row],[Income]],0)</f>
        <v>0</v>
      </c>
      <c r="BX18" s="2">
        <f ca="1">IF(Table1[[#This Row],[Area]]="Hathazari",Table1[[#This Row],[Income]],0)</f>
        <v>60756</v>
      </c>
      <c r="BY18" s="2">
        <f ca="1">IF(Table1[[#This Row],[Area]]="Nazirhat",Table1[[#This Row],[Income]],0)</f>
        <v>0</v>
      </c>
      <c r="BZ18" s="2">
        <f ca="1">IF(Table1[[#This Row],[Area]]="Rangamati",Table1[[#This Row],[Income]],0)</f>
        <v>0</v>
      </c>
      <c r="CA18" s="2">
        <f ca="1">IF(Table1[[#This Row],[Area]]="Kumilla",Table1[[#This Row],[Income]],0)</f>
        <v>0</v>
      </c>
      <c r="CB18" s="2">
        <f ca="1">IF(Table1[[#This Row],[Area]]="Notun para",Table1[[#This Row],[Income]],0)</f>
        <v>0</v>
      </c>
      <c r="CC18" s="2">
        <f ca="1">IF(Table1[[#This Row],[Area]]="Fotikchori",Table1[[#This Row],[Income]],0)</f>
        <v>0</v>
      </c>
      <c r="CD18" s="2">
        <f ca="1">IF(Table1[[#This Row],[Area]]="Feni",Table1[[#This Row],[Income]],0)</f>
        <v>0</v>
      </c>
      <c r="CE18" s="2">
        <f ca="1">IF(Table1[[#This Row],[Area]]="Chattogram mohonogori",Table1[[#This Row],[Income]],0)</f>
        <v>0</v>
      </c>
      <c r="CF18" s="2">
        <f ca="1">IF(Table1[[#This Row],[Area]]="Potia",Table1[[#This Row],[Income]],0)</f>
        <v>0</v>
      </c>
      <c r="CG18" s="3">
        <f ca="1">IF(Table1[[#This Row],[Area]]="Kaptai",Table1[[#This Row],[Income]],0)</f>
        <v>0</v>
      </c>
      <c r="CH18" s="1">
        <f ca="1">IF(Table1[[#This Row],[Field of work]]="Health",Table1[[#This Row],[Income]],0)</f>
        <v>0</v>
      </c>
      <c r="CI18" s="2">
        <f ca="1">IF(Table1[[#This Row],[Field of work]]="Teaching",Table1[[#This Row],[Income]],0)</f>
        <v>0</v>
      </c>
      <c r="CJ18" s="2">
        <f ca="1">IF(Table1[[#This Row],[Field of work]]="Construction",Table1[[#This Row],[Income]],0)</f>
        <v>0</v>
      </c>
      <c r="CK18" s="2">
        <f ca="1">IF(Table1[[#This Row],[Field of work]]="IT",Table1[[#This Row],[Income]],0)</f>
        <v>60756</v>
      </c>
      <c r="CL18" s="2">
        <f ca="1">IF(Table1[[#This Row],[Field of work]]="General work",Table1[[#This Row],[Income]],0)</f>
        <v>0</v>
      </c>
      <c r="CM18" s="3">
        <f ca="1">IF(Table1[[#This Row],[Field of work]]="Agriculture",Table1[[#This Row],[Income]],0)</f>
        <v>0</v>
      </c>
      <c r="CN18" s="1">
        <f t="shared" ca="1" si="4"/>
        <v>1</v>
      </c>
      <c r="CO18" s="3"/>
      <c r="CP18" s="1">
        <f t="shared" ca="1" si="18"/>
        <v>43</v>
      </c>
      <c r="CQ18" s="3"/>
    </row>
    <row r="19" spans="2:95" x14ac:dyDescent="0.25">
      <c r="B19">
        <f t="shared" ca="1" si="19"/>
        <v>1</v>
      </c>
      <c r="C19" t="str">
        <f t="shared" ca="1" si="5"/>
        <v>Men</v>
      </c>
      <c r="D19">
        <f t="shared" ca="1" si="20"/>
        <v>43</v>
      </c>
      <c r="E19">
        <f t="shared" ca="1" si="21"/>
        <v>6</v>
      </c>
      <c r="F19" t="str">
        <f t="shared" ca="1" si="6"/>
        <v>Agriculture</v>
      </c>
      <c r="G19">
        <f t="shared" ca="1" si="22"/>
        <v>5</v>
      </c>
      <c r="H19" t="str">
        <f t="shared" ca="1" si="7"/>
        <v>Other</v>
      </c>
      <c r="I19">
        <f t="shared" ca="1" si="23"/>
        <v>4</v>
      </c>
      <c r="J19">
        <f t="shared" ca="1" si="24"/>
        <v>3</v>
      </c>
      <c r="K19">
        <f t="shared" ca="1" si="25"/>
        <v>53570</v>
      </c>
      <c r="L19">
        <f t="shared" ca="1" si="26"/>
        <v>8</v>
      </c>
      <c r="M19" t="str">
        <f t="shared" ca="1" si="8"/>
        <v>Potia</v>
      </c>
      <c r="N19">
        <f t="shared" ca="1" si="37"/>
        <v>321420</v>
      </c>
      <c r="O19">
        <f t="shared" ca="1" si="28"/>
        <v>12432.691313288362</v>
      </c>
      <c r="P19">
        <f t="shared" ca="1" si="38"/>
        <v>68777.550744493827</v>
      </c>
      <c r="Q19">
        <f t="shared" ca="1" si="30"/>
        <v>17420</v>
      </c>
      <c r="R19">
        <f t="shared" ca="1" si="39"/>
        <v>60926.321086996926</v>
      </c>
      <c r="S19">
        <f t="shared" ca="1" si="40"/>
        <v>8139.6705201112691</v>
      </c>
      <c r="T19">
        <f t="shared" ca="1" si="41"/>
        <v>398337.22126460512</v>
      </c>
      <c r="U19">
        <f t="shared" ca="1" si="42"/>
        <v>90779.012400285283</v>
      </c>
      <c r="V19">
        <f t="shared" ca="1" si="43"/>
        <v>307558.20886431984</v>
      </c>
      <c r="AR19" s="1">
        <f ca="1">IF(Table1[[#This Row],[Gender]]="men",1,0)</f>
        <v>1</v>
      </c>
      <c r="AS19" s="2">
        <f ca="1">IF(Table1[[#This Row],[Gender]]="Women",1,0)</f>
        <v>0</v>
      </c>
      <c r="AT19" s="2"/>
      <c r="AU19" s="2"/>
      <c r="AV19" s="3"/>
      <c r="AX19" s="1">
        <f t="shared" ca="1" si="9"/>
        <v>1</v>
      </c>
      <c r="AY19" s="2">
        <f t="shared" ca="1" si="10"/>
        <v>0</v>
      </c>
      <c r="AZ19" s="2">
        <f t="shared" ca="1" si="11"/>
        <v>0</v>
      </c>
      <c r="BA19" s="2">
        <f t="shared" ca="1" si="12"/>
        <v>0</v>
      </c>
      <c r="BB19" s="2">
        <f t="shared" ca="1" si="13"/>
        <v>0</v>
      </c>
      <c r="BC19" s="2">
        <f t="shared" ca="1" si="14"/>
        <v>0</v>
      </c>
      <c r="BD19" s="2"/>
      <c r="BE19" s="2"/>
      <c r="BF19" s="2"/>
      <c r="BG19" s="2"/>
      <c r="BH19" s="2"/>
      <c r="BI19" s="2"/>
      <c r="BJ19" s="3"/>
      <c r="BL19" s="1">
        <f t="shared" ca="1" si="36"/>
        <v>6468.0863290362286</v>
      </c>
      <c r="BM19" s="3"/>
      <c r="BN19" s="1">
        <f t="shared" ca="1" si="15"/>
        <v>1</v>
      </c>
      <c r="BO19" s="2"/>
      <c r="BP19" s="2"/>
      <c r="BQ19" s="3"/>
      <c r="BR19" s="15">
        <f t="shared" ca="1" si="16"/>
        <v>0.5394650890225865</v>
      </c>
      <c r="BS19" s="16">
        <f t="shared" ca="1" si="17"/>
        <v>0</v>
      </c>
      <c r="BT19" s="2"/>
      <c r="BU19" s="2"/>
      <c r="BV19" s="1">
        <f ca="1">IF(Table1[[#This Row],[Area]]="Raozan",Table1[[#This Row],[Income]],0)</f>
        <v>0</v>
      </c>
      <c r="BW19" s="2">
        <f ca="1">IF(Table1[[#This Row],[Area]]="Rangunia",Table1[[#This Row],[Income]],0)</f>
        <v>0</v>
      </c>
      <c r="BX19" s="2">
        <f ca="1">IF(Table1[[#This Row],[Area]]="Hathazari",Table1[[#This Row],[Income]],0)</f>
        <v>0</v>
      </c>
      <c r="BY19" s="2">
        <f ca="1">IF(Table1[[#This Row],[Area]]="Nazirhat",Table1[[#This Row],[Income]],0)</f>
        <v>0</v>
      </c>
      <c r="BZ19" s="2">
        <f ca="1">IF(Table1[[#This Row],[Area]]="Rangamati",Table1[[#This Row],[Income]],0)</f>
        <v>0</v>
      </c>
      <c r="CA19" s="2">
        <f ca="1">IF(Table1[[#This Row],[Area]]="Kumilla",Table1[[#This Row],[Income]],0)</f>
        <v>0</v>
      </c>
      <c r="CB19" s="2">
        <f ca="1">IF(Table1[[#This Row],[Area]]="Notun para",Table1[[#This Row],[Income]],0)</f>
        <v>0</v>
      </c>
      <c r="CC19" s="2">
        <f ca="1">IF(Table1[[#This Row],[Area]]="Fotikchori",Table1[[#This Row],[Income]],0)</f>
        <v>0</v>
      </c>
      <c r="CD19" s="2">
        <f ca="1">IF(Table1[[#This Row],[Area]]="Feni",Table1[[#This Row],[Income]],0)</f>
        <v>0</v>
      </c>
      <c r="CE19" s="2">
        <f ca="1">IF(Table1[[#This Row],[Area]]="Chattogram mohonogori",Table1[[#This Row],[Income]],0)</f>
        <v>0</v>
      </c>
      <c r="CF19" s="2">
        <f ca="1">IF(Table1[[#This Row],[Area]]="Potia",Table1[[#This Row],[Income]],0)</f>
        <v>53570</v>
      </c>
      <c r="CG19" s="3">
        <f ca="1">IF(Table1[[#This Row],[Area]]="Kaptai",Table1[[#This Row],[Income]],0)</f>
        <v>0</v>
      </c>
      <c r="CH19" s="1">
        <f ca="1">IF(Table1[[#This Row],[Field of work]]="Health",Table1[[#This Row],[Income]],0)</f>
        <v>0</v>
      </c>
      <c r="CI19" s="2">
        <f ca="1">IF(Table1[[#This Row],[Field of work]]="Teaching",Table1[[#This Row],[Income]],0)</f>
        <v>0</v>
      </c>
      <c r="CJ19" s="2">
        <f ca="1">IF(Table1[[#This Row],[Field of work]]="Construction",Table1[[#This Row],[Income]],0)</f>
        <v>0</v>
      </c>
      <c r="CK19" s="2">
        <f ca="1">IF(Table1[[#This Row],[Field of work]]="IT",Table1[[#This Row],[Income]],0)</f>
        <v>0</v>
      </c>
      <c r="CL19" s="2">
        <f ca="1">IF(Table1[[#This Row],[Field of work]]="General work",Table1[[#This Row],[Income]],0)</f>
        <v>0</v>
      </c>
      <c r="CM19" s="3">
        <f ca="1">IF(Table1[[#This Row],[Field of work]]="Agriculture",Table1[[#This Row],[Income]],0)</f>
        <v>53570</v>
      </c>
      <c r="CN19" s="1">
        <f t="shared" ca="1" si="4"/>
        <v>1</v>
      </c>
      <c r="CO19" s="3"/>
      <c r="CP19" s="1">
        <f t="shared" ca="1" si="18"/>
        <v>40</v>
      </c>
      <c r="CQ19" s="3"/>
    </row>
    <row r="20" spans="2:95" x14ac:dyDescent="0.25">
      <c r="B20">
        <f t="shared" ca="1" si="19"/>
        <v>1</v>
      </c>
      <c r="C20" t="str">
        <f t="shared" ca="1" si="5"/>
        <v>Men</v>
      </c>
      <c r="D20">
        <f t="shared" ca="1" si="20"/>
        <v>40</v>
      </c>
      <c r="E20">
        <f t="shared" ca="1" si="21"/>
        <v>1</v>
      </c>
      <c r="F20" t="str">
        <f t="shared" ca="1" si="6"/>
        <v>Health</v>
      </c>
      <c r="G20">
        <f t="shared" ca="1" si="22"/>
        <v>4</v>
      </c>
      <c r="H20" t="str">
        <f t="shared" ca="1" si="7"/>
        <v>Technical</v>
      </c>
      <c r="I20">
        <f t="shared" ca="1" si="23"/>
        <v>0</v>
      </c>
      <c r="J20">
        <f t="shared" ca="1" si="24"/>
        <v>2</v>
      </c>
      <c r="K20">
        <f t="shared" ca="1" si="25"/>
        <v>78825</v>
      </c>
      <c r="L20">
        <f t="shared" ca="1" si="26"/>
        <v>4</v>
      </c>
      <c r="M20" t="str">
        <f t="shared" ca="1" si="8"/>
        <v>Rangamati</v>
      </c>
      <c r="N20">
        <f t="shared" ca="1" si="37"/>
        <v>472950</v>
      </c>
      <c r="O20">
        <f t="shared" ca="1" si="28"/>
        <v>255140.01385323229</v>
      </c>
      <c r="P20">
        <f t="shared" ca="1" si="38"/>
        <v>136811.31722407031</v>
      </c>
      <c r="Q20">
        <f t="shared" ca="1" si="30"/>
        <v>92580</v>
      </c>
      <c r="R20">
        <f t="shared" ca="1" si="39"/>
        <v>64756.896093127143</v>
      </c>
      <c r="S20">
        <f t="shared" ca="1" si="40"/>
        <v>57048.425858523406</v>
      </c>
      <c r="T20">
        <f t="shared" ca="1" si="41"/>
        <v>666809.74308259366</v>
      </c>
      <c r="U20">
        <f t="shared" ca="1" si="42"/>
        <v>412476.9099463594</v>
      </c>
      <c r="V20">
        <f t="shared" ca="1" si="43"/>
        <v>254332.83313623426</v>
      </c>
      <c r="AR20" s="1">
        <f ca="1">IF(Table1[[#This Row],[Gender]]="men",1,0)</f>
        <v>1</v>
      </c>
      <c r="AS20" s="2">
        <f ca="1">IF(Table1[[#This Row],[Gender]]="Women",1,0)</f>
        <v>0</v>
      </c>
      <c r="AT20" s="2"/>
      <c r="AU20" s="2"/>
      <c r="AV20" s="3"/>
      <c r="AX20" s="1">
        <f t="shared" ca="1" si="9"/>
        <v>0</v>
      </c>
      <c r="AY20" s="2">
        <f t="shared" ca="1" si="10"/>
        <v>0</v>
      </c>
      <c r="AZ20" s="2">
        <f t="shared" ca="1" si="11"/>
        <v>0</v>
      </c>
      <c r="BA20" s="2">
        <f t="shared" ca="1" si="12"/>
        <v>1</v>
      </c>
      <c r="BB20" s="2">
        <f t="shared" ca="1" si="13"/>
        <v>0</v>
      </c>
      <c r="BC20" s="2">
        <f t="shared" ca="1" si="14"/>
        <v>0</v>
      </c>
      <c r="BD20" s="2"/>
      <c r="BE20" s="2"/>
      <c r="BF20" s="2"/>
      <c r="BG20" s="2"/>
      <c r="BH20" s="2"/>
      <c r="BI20" s="2"/>
      <c r="BJ20" s="3"/>
      <c r="BL20" s="1">
        <f t="shared" ca="1" si="36"/>
        <v>34801.249191497933</v>
      </c>
      <c r="BM20" s="3"/>
      <c r="BN20" s="1">
        <f t="shared" ca="1" si="15"/>
        <v>0</v>
      </c>
      <c r="BO20" s="2"/>
      <c r="BP20" s="2"/>
      <c r="BQ20" s="3"/>
      <c r="BR20" s="15">
        <f t="shared" ca="1" si="16"/>
        <v>0.27970201774424064</v>
      </c>
      <c r="BS20" s="16">
        <f t="shared" ca="1" si="17"/>
        <v>0</v>
      </c>
      <c r="BT20" s="2"/>
      <c r="BU20" s="2"/>
      <c r="BV20" s="1">
        <f ca="1">IF(Table1[[#This Row],[Area]]="Raozan",Table1[[#This Row],[Income]],0)</f>
        <v>0</v>
      </c>
      <c r="BW20" s="2">
        <f ca="1">IF(Table1[[#This Row],[Area]]="Rangunia",Table1[[#This Row],[Income]],0)</f>
        <v>0</v>
      </c>
      <c r="BX20" s="2">
        <f ca="1">IF(Table1[[#This Row],[Area]]="Hathazari",Table1[[#This Row],[Income]],0)</f>
        <v>0</v>
      </c>
      <c r="BY20" s="2">
        <f ca="1">IF(Table1[[#This Row],[Area]]="Nazirhat",Table1[[#This Row],[Income]],0)</f>
        <v>0</v>
      </c>
      <c r="BZ20" s="2">
        <f ca="1">IF(Table1[[#This Row],[Area]]="Rangamati",Table1[[#This Row],[Income]],0)</f>
        <v>78825</v>
      </c>
      <c r="CA20" s="2">
        <f ca="1">IF(Table1[[#This Row],[Area]]="Kumilla",Table1[[#This Row],[Income]],0)</f>
        <v>0</v>
      </c>
      <c r="CB20" s="2">
        <f ca="1">IF(Table1[[#This Row],[Area]]="Notun para",Table1[[#This Row],[Income]],0)</f>
        <v>0</v>
      </c>
      <c r="CC20" s="2">
        <f ca="1">IF(Table1[[#This Row],[Area]]="Fotikchori",Table1[[#This Row],[Income]],0)</f>
        <v>0</v>
      </c>
      <c r="CD20" s="2">
        <f ca="1">IF(Table1[[#This Row],[Area]]="Feni",Table1[[#This Row],[Income]],0)</f>
        <v>0</v>
      </c>
      <c r="CE20" s="2">
        <f ca="1">IF(Table1[[#This Row],[Area]]="Chattogram mohonogori",Table1[[#This Row],[Income]],0)</f>
        <v>0</v>
      </c>
      <c r="CF20" s="2">
        <f ca="1">IF(Table1[[#This Row],[Area]]="Potia",Table1[[#This Row],[Income]],0)</f>
        <v>0</v>
      </c>
      <c r="CG20" s="3">
        <f ca="1">IF(Table1[[#This Row],[Area]]="Kaptai",Table1[[#This Row],[Income]],0)</f>
        <v>0</v>
      </c>
      <c r="CH20" s="1">
        <f ca="1">IF(Table1[[#This Row],[Field of work]]="Health",Table1[[#This Row],[Income]],0)</f>
        <v>78825</v>
      </c>
      <c r="CI20" s="2">
        <f ca="1">IF(Table1[[#This Row],[Field of work]]="Teaching",Table1[[#This Row],[Income]],0)</f>
        <v>0</v>
      </c>
      <c r="CJ20" s="2">
        <f ca="1">IF(Table1[[#This Row],[Field of work]]="Construction",Table1[[#This Row],[Income]],0)</f>
        <v>0</v>
      </c>
      <c r="CK20" s="2">
        <f ca="1">IF(Table1[[#This Row],[Field of work]]="IT",Table1[[#This Row],[Income]],0)</f>
        <v>0</v>
      </c>
      <c r="CL20" s="2">
        <f ca="1">IF(Table1[[#This Row],[Field of work]]="General work",Table1[[#This Row],[Income]],0)</f>
        <v>0</v>
      </c>
      <c r="CM20" s="3">
        <f ca="1">IF(Table1[[#This Row],[Field of work]]="Agriculture",Table1[[#This Row],[Income]],0)</f>
        <v>0</v>
      </c>
      <c r="CN20" s="1">
        <f t="shared" ca="1" si="4"/>
        <v>1</v>
      </c>
      <c r="CO20" s="3"/>
      <c r="CP20" s="1">
        <f t="shared" ca="1" si="18"/>
        <v>27</v>
      </c>
      <c r="CQ20" s="3"/>
    </row>
    <row r="21" spans="2:95" x14ac:dyDescent="0.25">
      <c r="B21">
        <f t="shared" ca="1" si="19"/>
        <v>1</v>
      </c>
      <c r="C21" t="str">
        <f t="shared" ca="1" si="5"/>
        <v>Men</v>
      </c>
      <c r="D21">
        <f t="shared" ca="1" si="20"/>
        <v>27</v>
      </c>
      <c r="E21">
        <f t="shared" ca="1" si="21"/>
        <v>4</v>
      </c>
      <c r="F21" t="str">
        <f t="shared" ca="1" si="6"/>
        <v>IT</v>
      </c>
      <c r="G21">
        <f t="shared" ca="1" si="22"/>
        <v>4</v>
      </c>
      <c r="H21" t="str">
        <f t="shared" ca="1" si="7"/>
        <v>Technical</v>
      </c>
      <c r="I21">
        <f t="shared" ca="1" si="23"/>
        <v>2</v>
      </c>
      <c r="J21">
        <f t="shared" ca="1" si="24"/>
        <v>1</v>
      </c>
      <c r="K21">
        <f t="shared" ca="1" si="25"/>
        <v>59689</v>
      </c>
      <c r="L21">
        <f t="shared" ca="1" si="26"/>
        <v>11</v>
      </c>
      <c r="M21" t="str">
        <f t="shared" ca="1" si="8"/>
        <v>Nazirhat</v>
      </c>
      <c r="N21">
        <f t="shared" ca="1" si="37"/>
        <v>358134</v>
      </c>
      <c r="O21">
        <f t="shared" ca="1" si="28"/>
        <v>100170.80242281588</v>
      </c>
      <c r="P21">
        <f t="shared" ca="1" si="38"/>
        <v>6468.0863290362286</v>
      </c>
      <c r="Q21">
        <f t="shared" ca="1" si="30"/>
        <v>1113</v>
      </c>
      <c r="R21">
        <f t="shared" ca="1" si="39"/>
        <v>91784.503250271984</v>
      </c>
      <c r="S21">
        <f t="shared" ca="1" si="40"/>
        <v>68668.978740892038</v>
      </c>
      <c r="T21">
        <f t="shared" ca="1" si="41"/>
        <v>433271.06506992824</v>
      </c>
      <c r="U21">
        <f t="shared" ca="1" si="42"/>
        <v>193068.30567308786</v>
      </c>
      <c r="V21">
        <f t="shared" ca="1" si="43"/>
        <v>240202.75939684038</v>
      </c>
      <c r="AR21" s="1">
        <f ca="1">IF(Table1[[#This Row],[Gender]]="men",1,0)</f>
        <v>1</v>
      </c>
      <c r="AS21" s="2">
        <f ca="1">IF(Table1[[#This Row],[Gender]]="Women",1,0)</f>
        <v>0</v>
      </c>
      <c r="AT21" s="2"/>
      <c r="AU21" s="2"/>
      <c r="AV21" s="3"/>
      <c r="AX21" s="1">
        <f t="shared" ca="1" si="9"/>
        <v>0</v>
      </c>
      <c r="AY21" s="2">
        <f t="shared" ca="1" si="10"/>
        <v>0</v>
      </c>
      <c r="AZ21" s="2">
        <f t="shared" ca="1" si="11"/>
        <v>1</v>
      </c>
      <c r="BA21" s="2">
        <f t="shared" ca="1" si="12"/>
        <v>0</v>
      </c>
      <c r="BB21" s="2">
        <f t="shared" ca="1" si="13"/>
        <v>0</v>
      </c>
      <c r="BC21" s="2">
        <f t="shared" ca="1" si="14"/>
        <v>0</v>
      </c>
      <c r="BD21" s="2"/>
      <c r="BE21" s="2"/>
      <c r="BF21" s="2"/>
      <c r="BG21" s="2"/>
      <c r="BH21" s="2"/>
      <c r="BI21" s="2"/>
      <c r="BJ21" s="3"/>
      <c r="BL21" s="1">
        <f t="shared" ca="1" si="36"/>
        <v>8749.0614202465022</v>
      </c>
      <c r="BM21" s="3"/>
      <c r="BN21" s="1">
        <f t="shared" ca="1" si="15"/>
        <v>1</v>
      </c>
      <c r="BO21" s="2"/>
      <c r="BP21" s="2"/>
      <c r="BQ21" s="3"/>
      <c r="BR21" s="15">
        <f t="shared" ca="1" si="16"/>
        <v>0.29323581806065963</v>
      </c>
      <c r="BS21" s="16">
        <f t="shared" ca="1" si="17"/>
        <v>0</v>
      </c>
      <c r="BT21" s="2"/>
      <c r="BU21" s="2"/>
      <c r="BV21" s="1">
        <f ca="1">IF(Table1[[#This Row],[Area]]="Raozan",Table1[[#This Row],[Income]],0)</f>
        <v>0</v>
      </c>
      <c r="BW21" s="2">
        <f ca="1">IF(Table1[[#This Row],[Area]]="Rangunia",Table1[[#This Row],[Income]],0)</f>
        <v>0</v>
      </c>
      <c r="BX21" s="2">
        <f ca="1">IF(Table1[[#This Row],[Area]]="Hathazari",Table1[[#This Row],[Income]],0)</f>
        <v>0</v>
      </c>
      <c r="BY21" s="2">
        <f ca="1">IF(Table1[[#This Row],[Area]]="Nazirhat",Table1[[#This Row],[Income]],0)</f>
        <v>59689</v>
      </c>
      <c r="BZ21" s="2">
        <f ca="1">IF(Table1[[#This Row],[Area]]="Rangamati",Table1[[#This Row],[Income]],0)</f>
        <v>0</v>
      </c>
      <c r="CA21" s="2">
        <f ca="1">IF(Table1[[#This Row],[Area]]="Kumilla",Table1[[#This Row],[Income]],0)</f>
        <v>0</v>
      </c>
      <c r="CB21" s="2">
        <f ca="1">IF(Table1[[#This Row],[Area]]="Notun para",Table1[[#This Row],[Income]],0)</f>
        <v>0</v>
      </c>
      <c r="CC21" s="2">
        <f ca="1">IF(Table1[[#This Row],[Area]]="Fotikchori",Table1[[#This Row],[Income]],0)</f>
        <v>0</v>
      </c>
      <c r="CD21" s="2">
        <f ca="1">IF(Table1[[#This Row],[Area]]="Feni",Table1[[#This Row],[Income]],0)</f>
        <v>0</v>
      </c>
      <c r="CE21" s="2">
        <f ca="1">IF(Table1[[#This Row],[Area]]="Chattogram mohonogori",Table1[[#This Row],[Income]],0)</f>
        <v>0</v>
      </c>
      <c r="CF21" s="2">
        <f ca="1">IF(Table1[[#This Row],[Area]]="Potia",Table1[[#This Row],[Income]],0)</f>
        <v>0</v>
      </c>
      <c r="CG21" s="3">
        <f ca="1">IF(Table1[[#This Row],[Area]]="Kaptai",Table1[[#This Row],[Income]],0)</f>
        <v>0</v>
      </c>
      <c r="CH21" s="1">
        <f ca="1">IF(Table1[[#This Row],[Field of work]]="Health",Table1[[#This Row],[Income]],0)</f>
        <v>0</v>
      </c>
      <c r="CI21" s="2">
        <f ca="1">IF(Table1[[#This Row],[Field of work]]="Teaching",Table1[[#This Row],[Income]],0)</f>
        <v>0</v>
      </c>
      <c r="CJ21" s="2">
        <f ca="1">IF(Table1[[#This Row],[Field of work]]="Construction",Table1[[#This Row],[Income]],0)</f>
        <v>0</v>
      </c>
      <c r="CK21" s="2">
        <f ca="1">IF(Table1[[#This Row],[Field of work]]="IT",Table1[[#This Row],[Income]],0)</f>
        <v>59689</v>
      </c>
      <c r="CL21" s="2">
        <f ca="1">IF(Table1[[#This Row],[Field of work]]="General work",Table1[[#This Row],[Income]],0)</f>
        <v>0</v>
      </c>
      <c r="CM21" s="3">
        <f ca="1">IF(Table1[[#This Row],[Field of work]]="Agriculture",Table1[[#This Row],[Income]],0)</f>
        <v>0</v>
      </c>
      <c r="CN21" s="1">
        <f t="shared" ca="1" si="4"/>
        <v>1</v>
      </c>
      <c r="CO21" s="3"/>
      <c r="CP21" s="1">
        <f t="shared" ca="1" si="18"/>
        <v>39</v>
      </c>
      <c r="CQ21" s="3"/>
    </row>
    <row r="22" spans="2:95" x14ac:dyDescent="0.25">
      <c r="B22">
        <f t="shared" ca="1" si="19"/>
        <v>2</v>
      </c>
      <c r="C22" t="str">
        <f t="shared" ca="1" si="5"/>
        <v>Women</v>
      </c>
      <c r="D22">
        <f t="shared" ca="1" si="20"/>
        <v>39</v>
      </c>
      <c r="E22">
        <f t="shared" ca="1" si="21"/>
        <v>2</v>
      </c>
      <c r="F22" t="str">
        <f t="shared" ca="1" si="6"/>
        <v>Construction</v>
      </c>
      <c r="G22">
        <f t="shared" ca="1" si="22"/>
        <v>3</v>
      </c>
      <c r="H22" t="str">
        <f t="shared" ca="1" si="7"/>
        <v>University</v>
      </c>
      <c r="I22">
        <f t="shared" ca="1" si="23"/>
        <v>1</v>
      </c>
      <c r="J22">
        <f t="shared" ca="1" si="24"/>
        <v>1</v>
      </c>
      <c r="K22">
        <f t="shared" ca="1" si="25"/>
        <v>75826</v>
      </c>
      <c r="L22">
        <f t="shared" ca="1" si="26"/>
        <v>9</v>
      </c>
      <c r="M22" t="str">
        <f t="shared" ca="1" si="8"/>
        <v>Rangunia</v>
      </c>
      <c r="N22">
        <f t="shared" ca="1" si="37"/>
        <v>227478</v>
      </c>
      <c r="O22">
        <f t="shared" ca="1" si="28"/>
        <v>66704.697420802724</v>
      </c>
      <c r="P22">
        <f t="shared" ca="1" si="38"/>
        <v>34801.249191497933</v>
      </c>
      <c r="Q22">
        <f t="shared" ca="1" si="30"/>
        <v>33367</v>
      </c>
      <c r="R22">
        <f t="shared" ca="1" si="39"/>
        <v>118925.51625892828</v>
      </c>
      <c r="S22">
        <f t="shared" ca="1" si="40"/>
        <v>20064.186237586615</v>
      </c>
      <c r="T22">
        <f t="shared" ca="1" si="41"/>
        <v>282343.43542908452</v>
      </c>
      <c r="U22">
        <f t="shared" ca="1" si="42"/>
        <v>218997.21367973101</v>
      </c>
      <c r="V22">
        <f t="shared" ca="1" si="43"/>
        <v>63346.221749353514</v>
      </c>
      <c r="AR22" s="1">
        <f ca="1">IF(Table1[[#This Row],[Gender]]="men",1,0)</f>
        <v>0</v>
      </c>
      <c r="AS22" s="2">
        <f ca="1">IF(Table1[[#This Row],[Gender]]="Women",1,0)</f>
        <v>1</v>
      </c>
      <c r="AT22" s="2"/>
      <c r="AU22" s="2"/>
      <c r="AV22" s="3"/>
      <c r="AX22" s="1">
        <f t="shared" ca="1" si="9"/>
        <v>0</v>
      </c>
      <c r="AY22" s="2">
        <f t="shared" ca="1" si="10"/>
        <v>0</v>
      </c>
      <c r="AZ22" s="2">
        <f t="shared" ca="1" si="11"/>
        <v>0</v>
      </c>
      <c r="BA22" s="2">
        <f t="shared" ca="1" si="12"/>
        <v>0</v>
      </c>
      <c r="BB22" s="2">
        <f t="shared" ca="1" si="13"/>
        <v>1</v>
      </c>
      <c r="BC22" s="2">
        <f t="shared" ca="1" si="14"/>
        <v>0</v>
      </c>
      <c r="BD22" s="2"/>
      <c r="BE22" s="2"/>
      <c r="BF22" s="2"/>
      <c r="BG22" s="2"/>
      <c r="BH22" s="2"/>
      <c r="BI22" s="2"/>
      <c r="BJ22" s="3"/>
      <c r="BL22" s="1">
        <f t="shared" ca="1" si="36"/>
        <v>18111.824788222581</v>
      </c>
      <c r="BM22" s="3"/>
      <c r="BN22" s="1">
        <f t="shared" ca="1" si="15"/>
        <v>0</v>
      </c>
      <c r="BO22" s="2"/>
      <c r="BP22" s="2"/>
      <c r="BQ22" s="3"/>
      <c r="BR22" s="15">
        <f t="shared" ca="1" si="16"/>
        <v>0.18504349083327276</v>
      </c>
      <c r="BS22" s="16">
        <f t="shared" ca="1" si="17"/>
        <v>1</v>
      </c>
      <c r="BT22" s="2"/>
      <c r="BU22" s="2"/>
      <c r="BV22" s="1">
        <f ca="1">IF(Table1[[#This Row],[Area]]="Raozan",Table1[[#This Row],[Income]],0)</f>
        <v>0</v>
      </c>
      <c r="BW22" s="2">
        <f ca="1">IF(Table1[[#This Row],[Area]]="Rangunia",Table1[[#This Row],[Income]],0)</f>
        <v>75826</v>
      </c>
      <c r="BX22" s="2">
        <f ca="1">IF(Table1[[#This Row],[Area]]="Hathazari",Table1[[#This Row],[Income]],0)</f>
        <v>0</v>
      </c>
      <c r="BY22" s="2">
        <f ca="1">IF(Table1[[#This Row],[Area]]="Nazirhat",Table1[[#This Row],[Income]],0)</f>
        <v>0</v>
      </c>
      <c r="BZ22" s="2">
        <f ca="1">IF(Table1[[#This Row],[Area]]="Rangamati",Table1[[#This Row],[Income]],0)</f>
        <v>0</v>
      </c>
      <c r="CA22" s="2">
        <f ca="1">IF(Table1[[#This Row],[Area]]="Kumilla",Table1[[#This Row],[Income]],0)</f>
        <v>0</v>
      </c>
      <c r="CB22" s="2">
        <f ca="1">IF(Table1[[#This Row],[Area]]="Notun para",Table1[[#This Row],[Income]],0)</f>
        <v>0</v>
      </c>
      <c r="CC22" s="2">
        <f ca="1">IF(Table1[[#This Row],[Area]]="Fotikchori",Table1[[#This Row],[Income]],0)</f>
        <v>0</v>
      </c>
      <c r="CD22" s="2">
        <f ca="1">IF(Table1[[#This Row],[Area]]="Feni",Table1[[#This Row],[Income]],0)</f>
        <v>0</v>
      </c>
      <c r="CE22" s="2">
        <f ca="1">IF(Table1[[#This Row],[Area]]="Chattogram mohonogori",Table1[[#This Row],[Income]],0)</f>
        <v>0</v>
      </c>
      <c r="CF22" s="2">
        <f ca="1">IF(Table1[[#This Row],[Area]]="Potia",Table1[[#This Row],[Income]],0)</f>
        <v>0</v>
      </c>
      <c r="CG22" s="3">
        <f ca="1">IF(Table1[[#This Row],[Area]]="Kaptai",Table1[[#This Row],[Income]],0)</f>
        <v>0</v>
      </c>
      <c r="CH22" s="1">
        <f ca="1">IF(Table1[[#This Row],[Field of work]]="Health",Table1[[#This Row],[Income]],0)</f>
        <v>0</v>
      </c>
      <c r="CI22" s="2">
        <f ca="1">IF(Table1[[#This Row],[Field of work]]="Teaching",Table1[[#This Row],[Income]],0)</f>
        <v>0</v>
      </c>
      <c r="CJ22" s="2">
        <f ca="1">IF(Table1[[#This Row],[Field of work]]="Construction",Table1[[#This Row],[Income]],0)</f>
        <v>75826</v>
      </c>
      <c r="CK22" s="2">
        <f ca="1">IF(Table1[[#This Row],[Field of work]]="IT",Table1[[#This Row],[Income]],0)</f>
        <v>0</v>
      </c>
      <c r="CL22" s="2">
        <f ca="1">IF(Table1[[#This Row],[Field of work]]="General work",Table1[[#This Row],[Income]],0)</f>
        <v>0</v>
      </c>
      <c r="CM22" s="3">
        <f ca="1">IF(Table1[[#This Row],[Field of work]]="Agriculture",Table1[[#This Row],[Income]],0)</f>
        <v>0</v>
      </c>
      <c r="CN22" s="1">
        <f t="shared" ca="1" si="4"/>
        <v>1</v>
      </c>
      <c r="CO22" s="3"/>
      <c r="CP22" s="1">
        <f t="shared" ca="1" si="18"/>
        <v>25</v>
      </c>
      <c r="CQ22" s="3"/>
    </row>
    <row r="23" spans="2:95" x14ac:dyDescent="0.25">
      <c r="B23">
        <f t="shared" ca="1" si="19"/>
        <v>2</v>
      </c>
      <c r="C23" t="str">
        <f t="shared" ca="1" si="5"/>
        <v>Women</v>
      </c>
      <c r="D23">
        <f t="shared" ca="1" si="20"/>
        <v>25</v>
      </c>
      <c r="E23">
        <f t="shared" ca="1" si="21"/>
        <v>5</v>
      </c>
      <c r="F23" t="str">
        <f t="shared" ca="1" si="6"/>
        <v>General work</v>
      </c>
      <c r="G23">
        <f t="shared" ca="1" si="22"/>
        <v>5</v>
      </c>
      <c r="H23" t="str">
        <f t="shared" ca="1" si="7"/>
        <v>Other</v>
      </c>
      <c r="I23">
        <f t="shared" ca="1" si="23"/>
        <v>0</v>
      </c>
      <c r="J23">
        <f t="shared" ca="1" si="24"/>
        <v>2</v>
      </c>
      <c r="K23">
        <f t="shared" ca="1" si="25"/>
        <v>86882</v>
      </c>
      <c r="L23">
        <f t="shared" ca="1" si="26"/>
        <v>7</v>
      </c>
      <c r="M23" t="str">
        <f t="shared" ca="1" si="8"/>
        <v>Feni</v>
      </c>
      <c r="N23">
        <f t="shared" ca="1" si="37"/>
        <v>521292</v>
      </c>
      <c r="O23">
        <f t="shared" ca="1" si="28"/>
        <v>96461.691423458426</v>
      </c>
      <c r="P23">
        <f t="shared" ca="1" si="38"/>
        <v>17498.122840493004</v>
      </c>
      <c r="Q23">
        <f t="shared" ca="1" si="30"/>
        <v>7956</v>
      </c>
      <c r="R23">
        <f t="shared" ca="1" si="39"/>
        <v>29100.186175898009</v>
      </c>
      <c r="S23">
        <f t="shared" ca="1" si="40"/>
        <v>119919.28313622202</v>
      </c>
      <c r="T23">
        <f t="shared" ca="1" si="41"/>
        <v>658709.40597671503</v>
      </c>
      <c r="U23">
        <f t="shared" ca="1" si="42"/>
        <v>133517.87759935643</v>
      </c>
      <c r="V23">
        <f t="shared" ca="1" si="43"/>
        <v>525191.52837735857</v>
      </c>
      <c r="AR23" s="1">
        <f ca="1">IF(Table1[[#This Row],[Gender]]="men",1,0)</f>
        <v>0</v>
      </c>
      <c r="AS23" s="2">
        <f ca="1">IF(Table1[[#This Row],[Gender]]="Women",1,0)</f>
        <v>1</v>
      </c>
      <c r="AT23" s="2"/>
      <c r="AU23" s="2"/>
      <c r="AV23" s="3"/>
      <c r="AX23" s="1">
        <f t="shared" ca="1" si="9"/>
        <v>0</v>
      </c>
      <c r="AY23" s="2">
        <f t="shared" ca="1" si="10"/>
        <v>0</v>
      </c>
      <c r="AZ23" s="2">
        <f t="shared" ca="1" si="11"/>
        <v>0</v>
      </c>
      <c r="BA23" s="2">
        <f t="shared" ca="1" si="12"/>
        <v>1</v>
      </c>
      <c r="BB23" s="2">
        <f t="shared" ca="1" si="13"/>
        <v>0</v>
      </c>
      <c r="BC23" s="2">
        <f t="shared" ca="1" si="14"/>
        <v>0</v>
      </c>
      <c r="BD23" s="2"/>
      <c r="BE23" s="2"/>
      <c r="BF23" s="2"/>
      <c r="BG23" s="2"/>
      <c r="BH23" s="2"/>
      <c r="BI23" s="2"/>
      <c r="BJ23" s="3"/>
      <c r="BL23" s="1">
        <f t="shared" ca="1" si="36"/>
        <v>24861.543209572756</v>
      </c>
      <c r="BM23" s="3"/>
      <c r="BN23" s="1">
        <f t="shared" ca="1" si="15"/>
        <v>1</v>
      </c>
      <c r="BO23" s="2"/>
      <c r="BP23" s="2"/>
      <c r="BQ23" s="3"/>
      <c r="BR23" s="15">
        <f t="shared" ca="1" si="16"/>
        <v>0.51484675546802072</v>
      </c>
      <c r="BS23" s="16">
        <f t="shared" ca="1" si="17"/>
        <v>0</v>
      </c>
      <c r="BT23" s="2"/>
      <c r="BU23" s="2"/>
      <c r="BV23" s="1">
        <f ca="1">IF(Table1[[#This Row],[Area]]="Raozan",Table1[[#This Row],[Income]],0)</f>
        <v>0</v>
      </c>
      <c r="BW23" s="2">
        <f ca="1">IF(Table1[[#This Row],[Area]]="Rangunia",Table1[[#This Row],[Income]],0)</f>
        <v>0</v>
      </c>
      <c r="BX23" s="2">
        <f ca="1">IF(Table1[[#This Row],[Area]]="Hathazari",Table1[[#This Row],[Income]],0)</f>
        <v>0</v>
      </c>
      <c r="BY23" s="2">
        <f ca="1">IF(Table1[[#This Row],[Area]]="Nazirhat",Table1[[#This Row],[Income]],0)</f>
        <v>0</v>
      </c>
      <c r="BZ23" s="2">
        <f ca="1">IF(Table1[[#This Row],[Area]]="Rangamati",Table1[[#This Row],[Income]],0)</f>
        <v>0</v>
      </c>
      <c r="CA23" s="2">
        <f ca="1">IF(Table1[[#This Row],[Area]]="Kumilla",Table1[[#This Row],[Income]],0)</f>
        <v>0</v>
      </c>
      <c r="CB23" s="2">
        <f ca="1">IF(Table1[[#This Row],[Area]]="Notun para",Table1[[#This Row],[Income]],0)</f>
        <v>0</v>
      </c>
      <c r="CC23" s="2">
        <f ca="1">IF(Table1[[#This Row],[Area]]="Fotikchori",Table1[[#This Row],[Income]],0)</f>
        <v>0</v>
      </c>
      <c r="CD23" s="2">
        <f ca="1">IF(Table1[[#This Row],[Area]]="Feni",Table1[[#This Row],[Income]],0)</f>
        <v>86882</v>
      </c>
      <c r="CE23" s="2">
        <f ca="1">IF(Table1[[#This Row],[Area]]="Chattogram mohonogori",Table1[[#This Row],[Income]],0)</f>
        <v>0</v>
      </c>
      <c r="CF23" s="2">
        <f ca="1">IF(Table1[[#This Row],[Area]]="Potia",Table1[[#This Row],[Income]],0)</f>
        <v>0</v>
      </c>
      <c r="CG23" s="3">
        <f ca="1">IF(Table1[[#This Row],[Area]]="Kaptai",Table1[[#This Row],[Income]],0)</f>
        <v>0</v>
      </c>
      <c r="CH23" s="1">
        <f ca="1">IF(Table1[[#This Row],[Field of work]]="Health",Table1[[#This Row],[Income]],0)</f>
        <v>0</v>
      </c>
      <c r="CI23" s="2">
        <f ca="1">IF(Table1[[#This Row],[Field of work]]="Teaching",Table1[[#This Row],[Income]],0)</f>
        <v>0</v>
      </c>
      <c r="CJ23" s="2">
        <f ca="1">IF(Table1[[#This Row],[Field of work]]="Construction",Table1[[#This Row],[Income]],0)</f>
        <v>0</v>
      </c>
      <c r="CK23" s="2">
        <f ca="1">IF(Table1[[#This Row],[Field of work]]="IT",Table1[[#This Row],[Income]],0)</f>
        <v>0</v>
      </c>
      <c r="CL23" s="2">
        <f ca="1">IF(Table1[[#This Row],[Field of work]]="General work",Table1[[#This Row],[Income]],0)</f>
        <v>86882</v>
      </c>
      <c r="CM23" s="3">
        <f ca="1">IF(Table1[[#This Row],[Field of work]]="Agriculture",Table1[[#This Row],[Income]],0)</f>
        <v>0</v>
      </c>
      <c r="CN23" s="1">
        <f t="shared" ca="1" si="4"/>
        <v>1</v>
      </c>
      <c r="CO23" s="3"/>
      <c r="CP23" s="1">
        <f t="shared" ca="1" si="18"/>
        <v>29</v>
      </c>
      <c r="CQ23" s="3"/>
    </row>
    <row r="24" spans="2:95" x14ac:dyDescent="0.25">
      <c r="B24">
        <f t="shared" ca="1" si="19"/>
        <v>1</v>
      </c>
      <c r="C24" t="str">
        <f t="shared" ca="1" si="5"/>
        <v>Men</v>
      </c>
      <c r="D24">
        <f t="shared" ca="1" si="20"/>
        <v>29</v>
      </c>
      <c r="E24">
        <f t="shared" ca="1" si="21"/>
        <v>4</v>
      </c>
      <c r="F24" t="str">
        <f t="shared" ca="1" si="6"/>
        <v>IT</v>
      </c>
      <c r="G24">
        <f t="shared" ca="1" si="22"/>
        <v>1</v>
      </c>
      <c r="H24" t="str">
        <f t="shared" ca="1" si="7"/>
        <v>High school</v>
      </c>
      <c r="I24">
        <f t="shared" ca="1" si="23"/>
        <v>2</v>
      </c>
      <c r="J24">
        <f t="shared" ca="1" si="24"/>
        <v>3</v>
      </c>
      <c r="K24">
        <f t="shared" ca="1" si="25"/>
        <v>80836</v>
      </c>
      <c r="L24">
        <f t="shared" ca="1" si="26"/>
        <v>10</v>
      </c>
      <c r="M24" t="str">
        <f t="shared" ca="1" si="8"/>
        <v>Notun para</v>
      </c>
      <c r="N24">
        <f t="shared" ca="1" si="37"/>
        <v>242508</v>
      </c>
      <c r="O24">
        <f t="shared" ca="1" si="28"/>
        <v>124854.45697503877</v>
      </c>
      <c r="P24">
        <f t="shared" ca="1" si="38"/>
        <v>54335.474364667738</v>
      </c>
      <c r="Q24">
        <f t="shared" ca="1" si="30"/>
        <v>19678</v>
      </c>
      <c r="R24">
        <f t="shared" ca="1" si="39"/>
        <v>143293.83597727417</v>
      </c>
      <c r="S24">
        <f t="shared" ca="1" si="40"/>
        <v>10521.386526738719</v>
      </c>
      <c r="T24">
        <f t="shared" ca="1" si="41"/>
        <v>307364.86089140642</v>
      </c>
      <c r="U24">
        <f t="shared" ca="1" si="42"/>
        <v>287826.29295231297</v>
      </c>
      <c r="V24">
        <f t="shared" ca="1" si="43"/>
        <v>19538.567939093453</v>
      </c>
      <c r="AR24" s="1">
        <f ca="1">IF(Table1[[#This Row],[Gender]]="men",1,0)</f>
        <v>1</v>
      </c>
      <c r="AS24" s="2">
        <f ca="1">IF(Table1[[#This Row],[Gender]]="Women",1,0)</f>
        <v>0</v>
      </c>
      <c r="AT24" s="2"/>
      <c r="AU24" s="2"/>
      <c r="AV24" s="3"/>
      <c r="AX24" s="1">
        <f t="shared" ca="1" si="9"/>
        <v>0</v>
      </c>
      <c r="AY24" s="2">
        <f t="shared" ca="1" si="10"/>
        <v>0</v>
      </c>
      <c r="AZ24" s="2">
        <f t="shared" ca="1" si="11"/>
        <v>0</v>
      </c>
      <c r="BA24" s="2">
        <f t="shared" ca="1" si="12"/>
        <v>0</v>
      </c>
      <c r="BB24" s="2">
        <f t="shared" ca="1" si="13"/>
        <v>0</v>
      </c>
      <c r="BC24" s="2">
        <f t="shared" ca="1" si="14"/>
        <v>1</v>
      </c>
      <c r="BD24" s="2"/>
      <c r="BE24" s="2"/>
      <c r="BF24" s="2"/>
      <c r="BG24" s="2"/>
      <c r="BH24" s="2"/>
      <c r="BI24" s="2"/>
      <c r="BJ24" s="3"/>
      <c r="BL24" s="1">
        <f t="shared" ca="1" si="36"/>
        <v>16775.671034226423</v>
      </c>
      <c r="BM24" s="3"/>
      <c r="BN24" s="1">
        <f t="shared" ca="1" si="15"/>
        <v>1</v>
      </c>
      <c r="BO24" s="2"/>
      <c r="BP24" s="2"/>
      <c r="BQ24" s="3"/>
      <c r="BR24" s="15">
        <f t="shared" ca="1" si="16"/>
        <v>0.67899869615449449</v>
      </c>
      <c r="BS24" s="16">
        <f t="shared" ca="1" si="17"/>
        <v>0</v>
      </c>
      <c r="BT24" s="2"/>
      <c r="BU24" s="2"/>
      <c r="BV24" s="1">
        <f ca="1">IF(Table1[[#This Row],[Area]]="Raozan",Table1[[#This Row],[Income]],0)</f>
        <v>0</v>
      </c>
      <c r="BW24" s="2">
        <f ca="1">IF(Table1[[#This Row],[Area]]="Rangunia",Table1[[#This Row],[Income]],0)</f>
        <v>0</v>
      </c>
      <c r="BX24" s="2">
        <f ca="1">IF(Table1[[#This Row],[Area]]="Hathazari",Table1[[#This Row],[Income]],0)</f>
        <v>0</v>
      </c>
      <c r="BY24" s="2">
        <f ca="1">IF(Table1[[#This Row],[Area]]="Nazirhat",Table1[[#This Row],[Income]],0)</f>
        <v>0</v>
      </c>
      <c r="BZ24" s="2">
        <f ca="1">IF(Table1[[#This Row],[Area]]="Rangamati",Table1[[#This Row],[Income]],0)</f>
        <v>0</v>
      </c>
      <c r="CA24" s="2">
        <f ca="1">IF(Table1[[#This Row],[Area]]="Kumilla",Table1[[#This Row],[Income]],0)</f>
        <v>0</v>
      </c>
      <c r="CB24" s="2">
        <f ca="1">IF(Table1[[#This Row],[Area]]="Notun para",Table1[[#This Row],[Income]],0)</f>
        <v>80836</v>
      </c>
      <c r="CC24" s="2">
        <f ca="1">IF(Table1[[#This Row],[Area]]="Fotikchori",Table1[[#This Row],[Income]],0)</f>
        <v>0</v>
      </c>
      <c r="CD24" s="2">
        <f ca="1">IF(Table1[[#This Row],[Area]]="Feni",Table1[[#This Row],[Income]],0)</f>
        <v>0</v>
      </c>
      <c r="CE24" s="2">
        <f ca="1">IF(Table1[[#This Row],[Area]]="Chattogram mohonogori",Table1[[#This Row],[Income]],0)</f>
        <v>0</v>
      </c>
      <c r="CF24" s="2">
        <f ca="1">IF(Table1[[#This Row],[Area]]="Potia",Table1[[#This Row],[Income]],0)</f>
        <v>0</v>
      </c>
      <c r="CG24" s="3">
        <f ca="1">IF(Table1[[#This Row],[Area]]="Kaptai",Table1[[#This Row],[Income]],0)</f>
        <v>0</v>
      </c>
      <c r="CH24" s="1">
        <f ca="1">IF(Table1[[#This Row],[Field of work]]="Health",Table1[[#This Row],[Income]],0)</f>
        <v>0</v>
      </c>
      <c r="CI24" s="2">
        <f ca="1">IF(Table1[[#This Row],[Field of work]]="Teaching",Table1[[#This Row],[Income]],0)</f>
        <v>0</v>
      </c>
      <c r="CJ24" s="2">
        <f ca="1">IF(Table1[[#This Row],[Field of work]]="Construction",Table1[[#This Row],[Income]],0)</f>
        <v>0</v>
      </c>
      <c r="CK24" s="2">
        <f ca="1">IF(Table1[[#This Row],[Field of work]]="IT",Table1[[#This Row],[Income]],0)</f>
        <v>80836</v>
      </c>
      <c r="CL24" s="2">
        <f ca="1">IF(Table1[[#This Row],[Field of work]]="General work",Table1[[#This Row],[Income]],0)</f>
        <v>0</v>
      </c>
      <c r="CM24" s="3">
        <f ca="1">IF(Table1[[#This Row],[Field of work]]="Agriculture",Table1[[#This Row],[Income]],0)</f>
        <v>0</v>
      </c>
      <c r="CN24" s="1">
        <f t="shared" ca="1" si="4"/>
        <v>1</v>
      </c>
      <c r="CO24" s="3"/>
      <c r="CP24" s="1">
        <f t="shared" ca="1" si="18"/>
        <v>30</v>
      </c>
      <c r="CQ24" s="3"/>
    </row>
    <row r="25" spans="2:95" x14ac:dyDescent="0.25">
      <c r="B25">
        <f t="shared" ca="1" si="19"/>
        <v>2</v>
      </c>
      <c r="C25" t="str">
        <f t="shared" ca="1" si="5"/>
        <v>Women</v>
      </c>
      <c r="D25">
        <f t="shared" ca="1" si="20"/>
        <v>30</v>
      </c>
      <c r="E25">
        <f t="shared" ca="1" si="21"/>
        <v>6</v>
      </c>
      <c r="F25" t="str">
        <f t="shared" ca="1" si="6"/>
        <v>Agriculture</v>
      </c>
      <c r="G25">
        <f t="shared" ca="1" si="22"/>
        <v>1</v>
      </c>
      <c r="H25" t="str">
        <f t="shared" ca="1" si="7"/>
        <v>High school</v>
      </c>
      <c r="I25">
        <f t="shared" ca="1" si="23"/>
        <v>4</v>
      </c>
      <c r="J25">
        <f t="shared" ca="1" si="24"/>
        <v>1</v>
      </c>
      <c r="K25">
        <f t="shared" ca="1" si="25"/>
        <v>60876</v>
      </c>
      <c r="L25">
        <f t="shared" ca="1" si="26"/>
        <v>8</v>
      </c>
      <c r="M25" t="str">
        <f t="shared" ca="1" si="8"/>
        <v>Potia</v>
      </c>
      <c r="N25">
        <f t="shared" ca="1" si="37"/>
        <v>365256</v>
      </c>
      <c r="O25">
        <f t="shared" ca="1" si="28"/>
        <v>248008.34776260605</v>
      </c>
      <c r="P25">
        <f t="shared" ca="1" si="38"/>
        <v>24861.543209572756</v>
      </c>
      <c r="Q25">
        <f t="shared" ca="1" si="30"/>
        <v>7402</v>
      </c>
      <c r="R25">
        <f t="shared" ca="1" si="39"/>
        <v>57365.51834026802</v>
      </c>
      <c r="S25">
        <f t="shared" ca="1" si="40"/>
        <v>91288.478335637352</v>
      </c>
      <c r="T25">
        <f t="shared" ca="1" si="41"/>
        <v>481406.0215452101</v>
      </c>
      <c r="U25">
        <f t="shared" ca="1" si="42"/>
        <v>312775.86610287405</v>
      </c>
      <c r="V25">
        <f t="shared" ca="1" si="43"/>
        <v>168630.15544233605</v>
      </c>
      <c r="AR25" s="1">
        <f ca="1">IF(Table1[[#This Row],[Gender]]="men",1,0)</f>
        <v>0</v>
      </c>
      <c r="AS25" s="2">
        <f ca="1">IF(Table1[[#This Row],[Gender]]="Women",1,0)</f>
        <v>1</v>
      </c>
      <c r="AT25" s="2"/>
      <c r="AU25" s="2"/>
      <c r="AV25" s="3"/>
      <c r="AX25" s="1">
        <f t="shared" ca="1" si="9"/>
        <v>0</v>
      </c>
      <c r="AY25" s="2">
        <f t="shared" ca="1" si="10"/>
        <v>0</v>
      </c>
      <c r="AZ25" s="2">
        <f t="shared" ca="1" si="11"/>
        <v>0</v>
      </c>
      <c r="BA25" s="2">
        <f t="shared" ca="1" si="12"/>
        <v>1</v>
      </c>
      <c r="BB25" s="2">
        <f t="shared" ca="1" si="13"/>
        <v>0</v>
      </c>
      <c r="BC25" s="2">
        <f t="shared" ca="1" si="14"/>
        <v>0</v>
      </c>
      <c r="BD25" s="2"/>
      <c r="BE25" s="2"/>
      <c r="BF25" s="2"/>
      <c r="BG25" s="2"/>
      <c r="BH25" s="2"/>
      <c r="BI25" s="2"/>
      <c r="BJ25" s="3"/>
      <c r="BL25" s="1">
        <f t="shared" ca="1" si="36"/>
        <v>66949.653724860109</v>
      </c>
      <c r="BM25" s="3"/>
      <c r="BN25" s="1">
        <f t="shared" ca="1" si="15"/>
        <v>1</v>
      </c>
      <c r="BO25" s="2"/>
      <c r="BP25" s="2"/>
      <c r="BQ25" s="3"/>
      <c r="BR25" s="15">
        <f t="shared" ca="1" si="16"/>
        <v>0.82760512337995695</v>
      </c>
      <c r="BS25" s="16">
        <f t="shared" ca="1" si="17"/>
        <v>0</v>
      </c>
      <c r="BT25" s="2"/>
      <c r="BU25" s="2"/>
      <c r="BV25" s="1">
        <f ca="1">IF(Table1[[#This Row],[Area]]="Raozan",Table1[[#This Row],[Income]],0)</f>
        <v>0</v>
      </c>
      <c r="BW25" s="2">
        <f ca="1">IF(Table1[[#This Row],[Area]]="Rangunia",Table1[[#This Row],[Income]],0)</f>
        <v>0</v>
      </c>
      <c r="BX25" s="2">
        <f ca="1">IF(Table1[[#This Row],[Area]]="Hathazari",Table1[[#This Row],[Income]],0)</f>
        <v>0</v>
      </c>
      <c r="BY25" s="2">
        <f ca="1">IF(Table1[[#This Row],[Area]]="Nazirhat",Table1[[#This Row],[Income]],0)</f>
        <v>0</v>
      </c>
      <c r="BZ25" s="2">
        <f ca="1">IF(Table1[[#This Row],[Area]]="Rangamati",Table1[[#This Row],[Income]],0)</f>
        <v>0</v>
      </c>
      <c r="CA25" s="2">
        <f ca="1">IF(Table1[[#This Row],[Area]]="Kumilla",Table1[[#This Row],[Income]],0)</f>
        <v>0</v>
      </c>
      <c r="CB25" s="2">
        <f ca="1">IF(Table1[[#This Row],[Area]]="Notun para",Table1[[#This Row],[Income]],0)</f>
        <v>0</v>
      </c>
      <c r="CC25" s="2">
        <f ca="1">IF(Table1[[#This Row],[Area]]="Fotikchori",Table1[[#This Row],[Income]],0)</f>
        <v>0</v>
      </c>
      <c r="CD25" s="2">
        <f ca="1">IF(Table1[[#This Row],[Area]]="Feni",Table1[[#This Row],[Income]],0)</f>
        <v>0</v>
      </c>
      <c r="CE25" s="2">
        <f ca="1">IF(Table1[[#This Row],[Area]]="Chattogram mohonogori",Table1[[#This Row],[Income]],0)</f>
        <v>0</v>
      </c>
      <c r="CF25" s="2">
        <f ca="1">IF(Table1[[#This Row],[Area]]="Potia",Table1[[#This Row],[Income]],0)</f>
        <v>60876</v>
      </c>
      <c r="CG25" s="3">
        <f ca="1">IF(Table1[[#This Row],[Area]]="Kaptai",Table1[[#This Row],[Income]],0)</f>
        <v>0</v>
      </c>
      <c r="CH25" s="1">
        <f ca="1">IF(Table1[[#This Row],[Field of work]]="Health",Table1[[#This Row],[Income]],0)</f>
        <v>0</v>
      </c>
      <c r="CI25" s="2">
        <f ca="1">IF(Table1[[#This Row],[Field of work]]="Teaching",Table1[[#This Row],[Income]],0)</f>
        <v>0</v>
      </c>
      <c r="CJ25" s="2">
        <f ca="1">IF(Table1[[#This Row],[Field of work]]="Construction",Table1[[#This Row],[Income]],0)</f>
        <v>0</v>
      </c>
      <c r="CK25" s="2">
        <f ca="1">IF(Table1[[#This Row],[Field of work]]="IT",Table1[[#This Row],[Income]],0)</f>
        <v>0</v>
      </c>
      <c r="CL25" s="2">
        <f ca="1">IF(Table1[[#This Row],[Field of work]]="General work",Table1[[#This Row],[Income]],0)</f>
        <v>0</v>
      </c>
      <c r="CM25" s="3">
        <f ca="1">IF(Table1[[#This Row],[Field of work]]="Agriculture",Table1[[#This Row],[Income]],0)</f>
        <v>60876</v>
      </c>
      <c r="CN25" s="1">
        <f t="shared" ca="1" si="4"/>
        <v>1</v>
      </c>
      <c r="CO25" s="3"/>
      <c r="CP25" s="1">
        <f t="shared" ca="1" si="18"/>
        <v>0</v>
      </c>
      <c r="CQ25" s="3"/>
    </row>
    <row r="26" spans="2:95" x14ac:dyDescent="0.25">
      <c r="B26">
        <f t="shared" ca="1" si="19"/>
        <v>1</v>
      </c>
      <c r="C26" t="str">
        <f t="shared" ca="1" si="5"/>
        <v>Men</v>
      </c>
      <c r="D26">
        <f t="shared" ca="1" si="20"/>
        <v>26</v>
      </c>
      <c r="E26">
        <f t="shared" ca="1" si="21"/>
        <v>4</v>
      </c>
      <c r="F26" t="str">
        <f t="shared" ca="1" si="6"/>
        <v>IT</v>
      </c>
      <c r="G26">
        <f t="shared" ca="1" si="22"/>
        <v>1</v>
      </c>
      <c r="H26" t="str">
        <f t="shared" ca="1" si="7"/>
        <v>High school</v>
      </c>
      <c r="I26">
        <f t="shared" ca="1" si="23"/>
        <v>4</v>
      </c>
      <c r="J26">
        <f t="shared" ca="1" si="24"/>
        <v>1</v>
      </c>
      <c r="K26">
        <f t="shared" ca="1" si="25"/>
        <v>76772</v>
      </c>
      <c r="L26">
        <f t="shared" ca="1" si="26"/>
        <v>5</v>
      </c>
      <c r="M26" t="str">
        <f t="shared" ca="1" si="8"/>
        <v>Chattogram mohonogori</v>
      </c>
      <c r="N26">
        <f t="shared" ca="1" si="37"/>
        <v>307088</v>
      </c>
      <c r="O26">
        <f t="shared" ca="1" si="28"/>
        <v>254147.60212850422</v>
      </c>
      <c r="P26">
        <f t="shared" ca="1" si="38"/>
        <v>16775.671034226423</v>
      </c>
      <c r="Q26">
        <f t="shared" ca="1" si="30"/>
        <v>15907</v>
      </c>
      <c r="R26">
        <f t="shared" ca="1" si="39"/>
        <v>88168.567447516689</v>
      </c>
      <c r="S26">
        <f t="shared" ca="1" si="40"/>
        <v>19548.665926356905</v>
      </c>
      <c r="T26">
        <f t="shared" ca="1" si="41"/>
        <v>343412.33696058334</v>
      </c>
      <c r="U26">
        <f t="shared" ca="1" si="42"/>
        <v>358223.16957602091</v>
      </c>
      <c r="V26">
        <f t="shared" ca="1" si="43"/>
        <v>-14810.832615437568</v>
      </c>
      <c r="AR26" s="1">
        <f ca="1">IF(Table1[[#This Row],[Gender]]="men",1,0)</f>
        <v>1</v>
      </c>
      <c r="AS26" s="2">
        <f ca="1">IF(Table1[[#This Row],[Gender]]="Women",1,0)</f>
        <v>0</v>
      </c>
      <c r="AT26" s="2"/>
      <c r="AU26" s="2"/>
      <c r="AV26" s="3"/>
      <c r="AX26" s="1">
        <f t="shared" ca="1" si="9"/>
        <v>0</v>
      </c>
      <c r="AY26" s="2">
        <f t="shared" ca="1" si="10"/>
        <v>1</v>
      </c>
      <c r="AZ26" s="2">
        <f t="shared" ca="1" si="11"/>
        <v>0</v>
      </c>
      <c r="BA26" s="2">
        <f t="shared" ca="1" si="12"/>
        <v>0</v>
      </c>
      <c r="BB26" s="2">
        <f t="shared" ca="1" si="13"/>
        <v>0</v>
      </c>
      <c r="BC26" s="2">
        <f t="shared" ca="1" si="14"/>
        <v>0</v>
      </c>
      <c r="BD26" s="2"/>
      <c r="BE26" s="2"/>
      <c r="BF26" s="2"/>
      <c r="BG26" s="2"/>
      <c r="BH26" s="2"/>
      <c r="BI26" s="2"/>
      <c r="BJ26" s="3"/>
      <c r="BL26" s="1">
        <f t="shared" ca="1" si="36"/>
        <v>4145.9684169991242</v>
      </c>
      <c r="BM26" s="3"/>
      <c r="BN26" s="1">
        <f t="shared" ca="1" si="15"/>
        <v>1</v>
      </c>
      <c r="BO26" s="2"/>
      <c r="BP26" s="2"/>
      <c r="BQ26" s="3"/>
      <c r="BR26" s="15">
        <f t="shared" ca="1" si="16"/>
        <v>0.1712894089609952</v>
      </c>
      <c r="BS26" s="16">
        <f t="shared" ca="1" si="17"/>
        <v>1</v>
      </c>
      <c r="BT26" s="2"/>
      <c r="BU26" s="2"/>
      <c r="BV26" s="1">
        <f ca="1">IF(Table1[[#This Row],[Area]]="Raozan",Table1[[#This Row],[Income]],0)</f>
        <v>0</v>
      </c>
      <c r="BW26" s="2">
        <f ca="1">IF(Table1[[#This Row],[Area]]="Rangunia",Table1[[#This Row],[Income]],0)</f>
        <v>0</v>
      </c>
      <c r="BX26" s="2">
        <f ca="1">IF(Table1[[#This Row],[Area]]="Hathazari",Table1[[#This Row],[Income]],0)</f>
        <v>0</v>
      </c>
      <c r="BY26" s="2">
        <f ca="1">IF(Table1[[#This Row],[Area]]="Nazirhat",Table1[[#This Row],[Income]],0)</f>
        <v>0</v>
      </c>
      <c r="BZ26" s="2">
        <f ca="1">IF(Table1[[#This Row],[Area]]="Rangamati",Table1[[#This Row],[Income]],0)</f>
        <v>0</v>
      </c>
      <c r="CA26" s="2">
        <f ca="1">IF(Table1[[#This Row],[Area]]="Kumilla",Table1[[#This Row],[Income]],0)</f>
        <v>0</v>
      </c>
      <c r="CB26" s="2">
        <f ca="1">IF(Table1[[#This Row],[Area]]="Notun para",Table1[[#This Row],[Income]],0)</f>
        <v>0</v>
      </c>
      <c r="CC26" s="2">
        <f ca="1">IF(Table1[[#This Row],[Area]]="Fotikchori",Table1[[#This Row],[Income]],0)</f>
        <v>0</v>
      </c>
      <c r="CD26" s="2">
        <f ca="1">IF(Table1[[#This Row],[Area]]="Feni",Table1[[#This Row],[Income]],0)</f>
        <v>0</v>
      </c>
      <c r="CE26" s="2">
        <f ca="1">IF(Table1[[#This Row],[Area]]="Chattogram mohonogori",Table1[[#This Row],[Income]],0)</f>
        <v>76772</v>
      </c>
      <c r="CF26" s="2">
        <f ca="1">IF(Table1[[#This Row],[Area]]="Potia",Table1[[#This Row],[Income]],0)</f>
        <v>0</v>
      </c>
      <c r="CG26" s="3">
        <f ca="1">IF(Table1[[#This Row],[Area]]="Kaptai",Table1[[#This Row],[Income]],0)</f>
        <v>0</v>
      </c>
      <c r="CH26" s="1">
        <f ca="1">IF(Table1[[#This Row],[Field of work]]="Health",Table1[[#This Row],[Income]],0)</f>
        <v>0</v>
      </c>
      <c r="CI26" s="2">
        <f ca="1">IF(Table1[[#This Row],[Field of work]]="Teaching",Table1[[#This Row],[Income]],0)</f>
        <v>0</v>
      </c>
      <c r="CJ26" s="2">
        <f ca="1">IF(Table1[[#This Row],[Field of work]]="Construction",Table1[[#This Row],[Income]],0)</f>
        <v>0</v>
      </c>
      <c r="CK26" s="2">
        <f ca="1">IF(Table1[[#This Row],[Field of work]]="IT",Table1[[#This Row],[Income]],0)</f>
        <v>76772</v>
      </c>
      <c r="CL26" s="2">
        <f ca="1">IF(Table1[[#This Row],[Field of work]]="General work",Table1[[#This Row],[Income]],0)</f>
        <v>0</v>
      </c>
      <c r="CM26" s="3">
        <f ca="1">IF(Table1[[#This Row],[Field of work]]="Agriculture",Table1[[#This Row],[Income]],0)</f>
        <v>0</v>
      </c>
      <c r="CN26" s="1">
        <f t="shared" ca="1" si="4"/>
        <v>1</v>
      </c>
      <c r="CO26" s="3"/>
      <c r="CP26" s="1">
        <f t="shared" ca="1" si="18"/>
        <v>41</v>
      </c>
      <c r="CQ26" s="3"/>
    </row>
    <row r="27" spans="2:95" x14ac:dyDescent="0.25">
      <c r="B27">
        <f t="shared" ca="1" si="19"/>
        <v>2</v>
      </c>
      <c r="C27" t="str">
        <f t="shared" ca="1" si="5"/>
        <v>Women</v>
      </c>
      <c r="D27">
        <f t="shared" ca="1" si="20"/>
        <v>41</v>
      </c>
      <c r="E27">
        <f t="shared" ca="1" si="21"/>
        <v>3</v>
      </c>
      <c r="F27" t="str">
        <f t="shared" ca="1" si="6"/>
        <v>Teaching</v>
      </c>
      <c r="G27">
        <f t="shared" ca="1" si="22"/>
        <v>4</v>
      </c>
      <c r="H27" t="str">
        <f t="shared" ca="1" si="7"/>
        <v>Technical</v>
      </c>
      <c r="I27">
        <f t="shared" ca="1" si="23"/>
        <v>3</v>
      </c>
      <c r="J27">
        <f t="shared" ca="1" si="24"/>
        <v>3</v>
      </c>
      <c r="K27">
        <f t="shared" ca="1" si="25"/>
        <v>85460</v>
      </c>
      <c r="L27">
        <f t="shared" ca="1" si="26"/>
        <v>8</v>
      </c>
      <c r="M27" t="str">
        <f t="shared" ca="1" si="8"/>
        <v>Potia</v>
      </c>
      <c r="N27">
        <f t="shared" ca="1" si="37"/>
        <v>512760</v>
      </c>
      <c r="O27">
        <f t="shared" ca="1" si="28"/>
        <v>87830.357338839895</v>
      </c>
      <c r="P27">
        <f t="shared" ca="1" si="38"/>
        <v>200848.96117458033</v>
      </c>
      <c r="Q27">
        <f t="shared" ca="1" si="30"/>
        <v>75649</v>
      </c>
      <c r="R27">
        <f t="shared" ca="1" si="39"/>
        <v>40862.25514978524</v>
      </c>
      <c r="S27">
        <f t="shared" ca="1" si="40"/>
        <v>125057.62810240722</v>
      </c>
      <c r="T27">
        <f t="shared" ca="1" si="41"/>
        <v>838666.58927698748</v>
      </c>
      <c r="U27">
        <f t="shared" ca="1" si="42"/>
        <v>204341.61248862516</v>
      </c>
      <c r="V27">
        <f t="shared" ca="1" si="43"/>
        <v>634324.97678836226</v>
      </c>
      <c r="AR27" s="1">
        <f ca="1">IF(Table1[[#This Row],[Gender]]="men",1,0)</f>
        <v>0</v>
      </c>
      <c r="AS27" s="2">
        <f ca="1">IF(Table1[[#This Row],[Gender]]="Women",1,0)</f>
        <v>1</v>
      </c>
      <c r="AT27" s="2"/>
      <c r="AU27" s="2"/>
      <c r="AV27" s="3"/>
      <c r="AX27" s="1">
        <f t="shared" ca="1" si="9"/>
        <v>0</v>
      </c>
      <c r="AY27" s="2">
        <f t="shared" ca="1" si="10"/>
        <v>0</v>
      </c>
      <c r="AZ27" s="2">
        <f t="shared" ca="1" si="11"/>
        <v>0</v>
      </c>
      <c r="BA27" s="2">
        <f t="shared" ca="1" si="12"/>
        <v>0</v>
      </c>
      <c r="BB27" s="2">
        <f t="shared" ca="1" si="13"/>
        <v>1</v>
      </c>
      <c r="BC27" s="2">
        <f t="shared" ca="1" si="14"/>
        <v>0</v>
      </c>
      <c r="BD27" s="2"/>
      <c r="BE27" s="2"/>
      <c r="BF27" s="2"/>
      <c r="BG27" s="2"/>
      <c r="BH27" s="2"/>
      <c r="BI27" s="2"/>
      <c r="BJ27" s="3"/>
      <c r="BL27" s="1">
        <f t="shared" ca="1" si="36"/>
        <v>53268.405455553133</v>
      </c>
      <c r="BM27" s="3"/>
      <c r="BN27" s="1">
        <f t="shared" ca="1" si="15"/>
        <v>1</v>
      </c>
      <c r="BO27" s="2"/>
      <c r="BP27" s="2"/>
      <c r="BQ27" s="3"/>
      <c r="BR27" s="15">
        <f t="shared" ca="1" si="16"/>
        <v>0.7899661263445007</v>
      </c>
      <c r="BS27" s="16">
        <f t="shared" ca="1" si="17"/>
        <v>0</v>
      </c>
      <c r="BT27" s="2"/>
      <c r="BU27" s="2"/>
      <c r="BV27" s="1">
        <f ca="1">IF(Table1[[#This Row],[Area]]="Raozan",Table1[[#This Row],[Income]],0)</f>
        <v>0</v>
      </c>
      <c r="BW27" s="2">
        <f ca="1">IF(Table1[[#This Row],[Area]]="Rangunia",Table1[[#This Row],[Income]],0)</f>
        <v>0</v>
      </c>
      <c r="BX27" s="2">
        <f ca="1">IF(Table1[[#This Row],[Area]]="Hathazari",Table1[[#This Row],[Income]],0)</f>
        <v>0</v>
      </c>
      <c r="BY27" s="2">
        <f ca="1">IF(Table1[[#This Row],[Area]]="Nazirhat",Table1[[#This Row],[Income]],0)</f>
        <v>0</v>
      </c>
      <c r="BZ27" s="2">
        <f ca="1">IF(Table1[[#This Row],[Area]]="Rangamati",Table1[[#This Row],[Income]],0)</f>
        <v>0</v>
      </c>
      <c r="CA27" s="2">
        <f ca="1">IF(Table1[[#This Row],[Area]]="Kumilla",Table1[[#This Row],[Income]],0)</f>
        <v>0</v>
      </c>
      <c r="CB27" s="2">
        <f ca="1">IF(Table1[[#This Row],[Area]]="Notun para",Table1[[#This Row],[Income]],0)</f>
        <v>0</v>
      </c>
      <c r="CC27" s="2">
        <f ca="1">IF(Table1[[#This Row],[Area]]="Fotikchori",Table1[[#This Row],[Income]],0)</f>
        <v>0</v>
      </c>
      <c r="CD27" s="2">
        <f ca="1">IF(Table1[[#This Row],[Area]]="Feni",Table1[[#This Row],[Income]],0)</f>
        <v>0</v>
      </c>
      <c r="CE27" s="2">
        <f ca="1">IF(Table1[[#This Row],[Area]]="Chattogram mohonogori",Table1[[#This Row],[Income]],0)</f>
        <v>0</v>
      </c>
      <c r="CF27" s="2">
        <f ca="1">IF(Table1[[#This Row],[Area]]="Potia",Table1[[#This Row],[Income]],0)</f>
        <v>85460</v>
      </c>
      <c r="CG27" s="3">
        <f ca="1">IF(Table1[[#This Row],[Area]]="Kaptai",Table1[[#This Row],[Income]],0)</f>
        <v>0</v>
      </c>
      <c r="CH27" s="1">
        <f ca="1">IF(Table1[[#This Row],[Field of work]]="Health",Table1[[#This Row],[Income]],0)</f>
        <v>0</v>
      </c>
      <c r="CI27" s="2">
        <f ca="1">IF(Table1[[#This Row],[Field of work]]="Teaching",Table1[[#This Row],[Income]],0)</f>
        <v>85460</v>
      </c>
      <c r="CJ27" s="2">
        <f ca="1">IF(Table1[[#This Row],[Field of work]]="Construction",Table1[[#This Row],[Income]],0)</f>
        <v>0</v>
      </c>
      <c r="CK27" s="2">
        <f ca="1">IF(Table1[[#This Row],[Field of work]]="IT",Table1[[#This Row],[Income]],0)</f>
        <v>0</v>
      </c>
      <c r="CL27" s="2">
        <f ca="1">IF(Table1[[#This Row],[Field of work]]="General work",Table1[[#This Row],[Income]],0)</f>
        <v>0</v>
      </c>
      <c r="CM27" s="3">
        <f ca="1">IF(Table1[[#This Row],[Field of work]]="Agriculture",Table1[[#This Row],[Income]],0)</f>
        <v>0</v>
      </c>
      <c r="CN27" s="1">
        <f t="shared" ca="1" si="4"/>
        <v>1</v>
      </c>
      <c r="CO27" s="3"/>
      <c r="CP27" s="1">
        <f t="shared" ca="1" si="18"/>
        <v>43</v>
      </c>
      <c r="CQ27" s="3"/>
    </row>
    <row r="28" spans="2:95" x14ac:dyDescent="0.25">
      <c r="B28">
        <f t="shared" ca="1" si="19"/>
        <v>1</v>
      </c>
      <c r="C28" t="str">
        <f t="shared" ca="1" si="5"/>
        <v>Men</v>
      </c>
      <c r="D28">
        <f t="shared" ca="1" si="20"/>
        <v>43</v>
      </c>
      <c r="E28">
        <f t="shared" ca="1" si="21"/>
        <v>5</v>
      </c>
      <c r="F28" t="str">
        <f t="shared" ca="1" si="6"/>
        <v>General work</v>
      </c>
      <c r="G28">
        <f t="shared" ca="1" si="22"/>
        <v>5</v>
      </c>
      <c r="H28" t="str">
        <f t="shared" ca="1" si="7"/>
        <v>Other</v>
      </c>
      <c r="I28">
        <f t="shared" ca="1" si="23"/>
        <v>2</v>
      </c>
      <c r="J28">
        <f t="shared" ca="1" si="24"/>
        <v>2</v>
      </c>
      <c r="K28">
        <f t="shared" ca="1" si="25"/>
        <v>82358</v>
      </c>
      <c r="L28">
        <f t="shared" ca="1" si="26"/>
        <v>5</v>
      </c>
      <c r="M28" t="str">
        <f t="shared" ca="1" si="8"/>
        <v>Chattogram mohonogori</v>
      </c>
      <c r="N28">
        <f t="shared" ca="1" si="37"/>
        <v>329432</v>
      </c>
      <c r="O28">
        <f t="shared" ca="1" si="28"/>
        <v>260240.12093392154</v>
      </c>
      <c r="P28">
        <f t="shared" ca="1" si="38"/>
        <v>8291.9368339982484</v>
      </c>
      <c r="Q28">
        <f t="shared" ca="1" si="30"/>
        <v>6158</v>
      </c>
      <c r="R28">
        <f t="shared" ca="1" si="39"/>
        <v>160306.10171216799</v>
      </c>
      <c r="S28">
        <f t="shared" ca="1" si="40"/>
        <v>109807.42012399531</v>
      </c>
      <c r="T28">
        <f t="shared" ca="1" si="41"/>
        <v>447531.35695799359</v>
      </c>
      <c r="U28">
        <f t="shared" ca="1" si="42"/>
        <v>426704.2226460895</v>
      </c>
      <c r="V28">
        <f t="shared" ca="1" si="43"/>
        <v>20827.134311904083</v>
      </c>
      <c r="AR28" s="1">
        <f ca="1">IF(Table1[[#This Row],[Gender]]="men",1,0)</f>
        <v>1</v>
      </c>
      <c r="AS28" s="2">
        <f ca="1">IF(Table1[[#This Row],[Gender]]="Women",1,0)</f>
        <v>0</v>
      </c>
      <c r="AT28" s="2"/>
      <c r="AU28" s="2"/>
      <c r="AV28" s="3"/>
      <c r="AX28" s="1">
        <f t="shared" ca="1" si="9"/>
        <v>1</v>
      </c>
      <c r="AY28" s="2">
        <f t="shared" ca="1" si="10"/>
        <v>0</v>
      </c>
      <c r="AZ28" s="2">
        <f t="shared" ca="1" si="11"/>
        <v>0</v>
      </c>
      <c r="BA28" s="2">
        <f t="shared" ca="1" si="12"/>
        <v>0</v>
      </c>
      <c r="BB28" s="2">
        <f t="shared" ca="1" si="13"/>
        <v>0</v>
      </c>
      <c r="BC28" s="2">
        <f t="shared" ca="1" si="14"/>
        <v>0</v>
      </c>
      <c r="BD28" s="2"/>
      <c r="BE28" s="2"/>
      <c r="BF28" s="2"/>
      <c r="BG28" s="2"/>
      <c r="BH28" s="2"/>
      <c r="BI28" s="2"/>
      <c r="BJ28" s="3"/>
      <c r="BL28" s="1">
        <f t="shared" ca="1" si="36"/>
        <v>12737.401286004739</v>
      </c>
      <c r="BM28" s="3"/>
      <c r="BN28" s="1">
        <f t="shared" ca="1" si="15"/>
        <v>0</v>
      </c>
      <c r="BO28" s="2"/>
      <c r="BP28" s="2"/>
      <c r="BQ28" s="3"/>
      <c r="BR28" s="15">
        <f t="shared" ca="1" si="16"/>
        <v>0.23086773334524846</v>
      </c>
      <c r="BS28" s="16">
        <f t="shared" ca="1" si="17"/>
        <v>0</v>
      </c>
      <c r="BT28" s="2"/>
      <c r="BU28" s="2"/>
      <c r="BV28" s="1">
        <f ca="1">IF(Table1[[#This Row],[Area]]="Raozan",Table1[[#This Row],[Income]],0)</f>
        <v>0</v>
      </c>
      <c r="BW28" s="2">
        <f ca="1">IF(Table1[[#This Row],[Area]]="Rangunia",Table1[[#This Row],[Income]],0)</f>
        <v>0</v>
      </c>
      <c r="BX28" s="2">
        <f ca="1">IF(Table1[[#This Row],[Area]]="Hathazari",Table1[[#This Row],[Income]],0)</f>
        <v>0</v>
      </c>
      <c r="BY28" s="2">
        <f ca="1">IF(Table1[[#This Row],[Area]]="Nazirhat",Table1[[#This Row],[Income]],0)</f>
        <v>0</v>
      </c>
      <c r="BZ28" s="2">
        <f ca="1">IF(Table1[[#This Row],[Area]]="Rangamati",Table1[[#This Row],[Income]],0)</f>
        <v>0</v>
      </c>
      <c r="CA28" s="2">
        <f ca="1">IF(Table1[[#This Row],[Area]]="Kumilla",Table1[[#This Row],[Income]],0)</f>
        <v>0</v>
      </c>
      <c r="CB28" s="2">
        <f ca="1">IF(Table1[[#This Row],[Area]]="Notun para",Table1[[#This Row],[Income]],0)</f>
        <v>0</v>
      </c>
      <c r="CC28" s="2">
        <f ca="1">IF(Table1[[#This Row],[Area]]="Fotikchori",Table1[[#This Row],[Income]],0)</f>
        <v>0</v>
      </c>
      <c r="CD28" s="2">
        <f ca="1">IF(Table1[[#This Row],[Area]]="Feni",Table1[[#This Row],[Income]],0)</f>
        <v>0</v>
      </c>
      <c r="CE28" s="2">
        <f ca="1">IF(Table1[[#This Row],[Area]]="Chattogram mohonogori",Table1[[#This Row],[Income]],0)</f>
        <v>82358</v>
      </c>
      <c r="CF28" s="2">
        <f ca="1">IF(Table1[[#This Row],[Area]]="Potia",Table1[[#This Row],[Income]],0)</f>
        <v>0</v>
      </c>
      <c r="CG28" s="3">
        <f ca="1">IF(Table1[[#This Row],[Area]]="Kaptai",Table1[[#This Row],[Income]],0)</f>
        <v>0</v>
      </c>
      <c r="CH28" s="1">
        <f ca="1">IF(Table1[[#This Row],[Field of work]]="Health",Table1[[#This Row],[Income]],0)</f>
        <v>0</v>
      </c>
      <c r="CI28" s="2">
        <f ca="1">IF(Table1[[#This Row],[Field of work]]="Teaching",Table1[[#This Row],[Income]],0)</f>
        <v>0</v>
      </c>
      <c r="CJ28" s="2">
        <f ca="1">IF(Table1[[#This Row],[Field of work]]="Construction",Table1[[#This Row],[Income]],0)</f>
        <v>0</v>
      </c>
      <c r="CK28" s="2">
        <f ca="1">IF(Table1[[#This Row],[Field of work]]="IT",Table1[[#This Row],[Income]],0)</f>
        <v>0</v>
      </c>
      <c r="CL28" s="2">
        <f ca="1">IF(Table1[[#This Row],[Field of work]]="General work",Table1[[#This Row],[Income]],0)</f>
        <v>82358</v>
      </c>
      <c r="CM28" s="3">
        <f ca="1">IF(Table1[[#This Row],[Field of work]]="Agriculture",Table1[[#This Row],[Income]],0)</f>
        <v>0</v>
      </c>
      <c r="CN28" s="1">
        <f t="shared" ca="1" si="4"/>
        <v>1</v>
      </c>
      <c r="CO28" s="3"/>
      <c r="CP28" s="1">
        <f t="shared" ca="1" si="18"/>
        <v>37</v>
      </c>
      <c r="CQ28" s="3"/>
    </row>
    <row r="29" spans="2:95" x14ac:dyDescent="0.25">
      <c r="B29">
        <f t="shared" ca="1" si="19"/>
        <v>2</v>
      </c>
      <c r="C29" t="str">
        <f t="shared" ca="1" si="5"/>
        <v>Women</v>
      </c>
      <c r="D29">
        <f t="shared" ca="1" si="20"/>
        <v>37</v>
      </c>
      <c r="E29">
        <f t="shared" ca="1" si="21"/>
        <v>1</v>
      </c>
      <c r="F29" t="str">
        <f t="shared" ca="1" si="6"/>
        <v>Health</v>
      </c>
      <c r="G29">
        <f t="shared" ca="1" si="22"/>
        <v>3</v>
      </c>
      <c r="H29" t="str">
        <f t="shared" ca="1" si="7"/>
        <v>University</v>
      </c>
      <c r="I29">
        <f t="shared" ca="1" si="23"/>
        <v>4</v>
      </c>
      <c r="J29">
        <f t="shared" ca="1" si="24"/>
        <v>1</v>
      </c>
      <c r="K29">
        <f t="shared" ca="1" si="25"/>
        <v>62012</v>
      </c>
      <c r="L29">
        <f t="shared" ca="1" si="26"/>
        <v>6</v>
      </c>
      <c r="M29" t="str">
        <f t="shared" ca="1" si="8"/>
        <v>Kumilla</v>
      </c>
      <c r="N29">
        <f t="shared" ca="1" si="37"/>
        <v>310060</v>
      </c>
      <c r="O29">
        <f t="shared" ca="1" si="28"/>
        <v>71582.849401027735</v>
      </c>
      <c r="P29">
        <f t="shared" ca="1" si="38"/>
        <v>53268.405455553133</v>
      </c>
      <c r="Q29">
        <f t="shared" ca="1" si="30"/>
        <v>3235</v>
      </c>
      <c r="R29">
        <f t="shared" ca="1" si="39"/>
        <v>91864.880164669317</v>
      </c>
      <c r="S29">
        <f t="shared" ca="1" si="40"/>
        <v>39194.422657183968</v>
      </c>
      <c r="T29">
        <f t="shared" ca="1" si="41"/>
        <v>402522.8281127371</v>
      </c>
      <c r="U29">
        <f t="shared" ca="1" si="42"/>
        <v>166682.72956569705</v>
      </c>
      <c r="V29">
        <f t="shared" ca="1" si="43"/>
        <v>235840.09854704005</v>
      </c>
      <c r="AR29" s="1">
        <f ca="1">IF(Table1[[#This Row],[Gender]]="men",1,0)</f>
        <v>0</v>
      </c>
      <c r="AS29" s="2">
        <f ca="1">IF(Table1[[#This Row],[Gender]]="Women",1,0)</f>
        <v>1</v>
      </c>
      <c r="AT29" s="2"/>
      <c r="AU29" s="2"/>
      <c r="AV29" s="3"/>
      <c r="AX29" s="1">
        <f t="shared" ca="1" si="9"/>
        <v>0</v>
      </c>
      <c r="AY29" s="2">
        <f t="shared" ca="1" si="10"/>
        <v>1</v>
      </c>
      <c r="AZ29" s="2">
        <f t="shared" ca="1" si="11"/>
        <v>0</v>
      </c>
      <c r="BA29" s="2">
        <f t="shared" ca="1" si="12"/>
        <v>0</v>
      </c>
      <c r="BB29" s="2">
        <f t="shared" ca="1" si="13"/>
        <v>0</v>
      </c>
      <c r="BC29" s="2">
        <f t="shared" ca="1" si="14"/>
        <v>0</v>
      </c>
      <c r="BD29" s="2"/>
      <c r="BE29" s="2"/>
      <c r="BF29" s="2"/>
      <c r="BG29" s="2"/>
      <c r="BH29" s="2"/>
      <c r="BI29" s="2"/>
      <c r="BJ29" s="3"/>
      <c r="BL29" s="1">
        <f t="shared" ca="1" si="36"/>
        <v>29945.547140059534</v>
      </c>
      <c r="BM29" s="3"/>
      <c r="BN29" s="1">
        <f t="shared" ca="1" si="15"/>
        <v>1</v>
      </c>
      <c r="BO29" s="2"/>
      <c r="BP29" s="2"/>
      <c r="BQ29" s="3"/>
      <c r="BR29" s="15">
        <f t="shared" ca="1" si="16"/>
        <v>0.79151419204745088</v>
      </c>
      <c r="BS29" s="16">
        <f t="shared" ca="1" si="17"/>
        <v>0</v>
      </c>
      <c r="BT29" s="2"/>
      <c r="BU29" s="2"/>
      <c r="BV29" s="1">
        <f ca="1">IF(Table1[[#This Row],[Area]]="Raozan",Table1[[#This Row],[Income]],0)</f>
        <v>0</v>
      </c>
      <c r="BW29" s="2">
        <f ca="1">IF(Table1[[#This Row],[Area]]="Rangunia",Table1[[#This Row],[Income]],0)</f>
        <v>0</v>
      </c>
      <c r="BX29" s="2">
        <f ca="1">IF(Table1[[#This Row],[Area]]="Hathazari",Table1[[#This Row],[Income]],0)</f>
        <v>0</v>
      </c>
      <c r="BY29" s="2">
        <f ca="1">IF(Table1[[#This Row],[Area]]="Nazirhat",Table1[[#This Row],[Income]],0)</f>
        <v>0</v>
      </c>
      <c r="BZ29" s="2">
        <f ca="1">IF(Table1[[#This Row],[Area]]="Rangamati",Table1[[#This Row],[Income]],0)</f>
        <v>0</v>
      </c>
      <c r="CA29" s="2">
        <f ca="1">IF(Table1[[#This Row],[Area]]="Kumilla",Table1[[#This Row],[Income]],0)</f>
        <v>62012</v>
      </c>
      <c r="CB29" s="2">
        <f ca="1">IF(Table1[[#This Row],[Area]]="Notun para",Table1[[#This Row],[Income]],0)</f>
        <v>0</v>
      </c>
      <c r="CC29" s="2">
        <f ca="1">IF(Table1[[#This Row],[Area]]="Fotikchori",Table1[[#This Row],[Income]],0)</f>
        <v>0</v>
      </c>
      <c r="CD29" s="2">
        <f ca="1">IF(Table1[[#This Row],[Area]]="Feni",Table1[[#This Row],[Income]],0)</f>
        <v>0</v>
      </c>
      <c r="CE29" s="2">
        <f ca="1">IF(Table1[[#This Row],[Area]]="Chattogram mohonogori",Table1[[#This Row],[Income]],0)</f>
        <v>0</v>
      </c>
      <c r="CF29" s="2">
        <f ca="1">IF(Table1[[#This Row],[Area]]="Potia",Table1[[#This Row],[Income]],0)</f>
        <v>0</v>
      </c>
      <c r="CG29" s="3">
        <f ca="1">IF(Table1[[#This Row],[Area]]="Kaptai",Table1[[#This Row],[Income]],0)</f>
        <v>0</v>
      </c>
      <c r="CH29" s="1">
        <f ca="1">IF(Table1[[#This Row],[Field of work]]="Health",Table1[[#This Row],[Income]],0)</f>
        <v>62012</v>
      </c>
      <c r="CI29" s="2">
        <f ca="1">IF(Table1[[#This Row],[Field of work]]="Teaching",Table1[[#This Row],[Income]],0)</f>
        <v>0</v>
      </c>
      <c r="CJ29" s="2">
        <f ca="1">IF(Table1[[#This Row],[Field of work]]="Construction",Table1[[#This Row],[Income]],0)</f>
        <v>0</v>
      </c>
      <c r="CK29" s="2">
        <f ca="1">IF(Table1[[#This Row],[Field of work]]="IT",Table1[[#This Row],[Income]],0)</f>
        <v>0</v>
      </c>
      <c r="CL29" s="2">
        <f ca="1">IF(Table1[[#This Row],[Field of work]]="General work",Table1[[#This Row],[Income]],0)</f>
        <v>0</v>
      </c>
      <c r="CM29" s="3">
        <f ca="1">IF(Table1[[#This Row],[Field of work]]="Agriculture",Table1[[#This Row],[Income]],0)</f>
        <v>0</v>
      </c>
      <c r="CN29" s="1">
        <f t="shared" ca="1" si="4"/>
        <v>1</v>
      </c>
      <c r="CO29" s="3"/>
      <c r="CP29" s="1">
        <f t="shared" ca="1" si="18"/>
        <v>36</v>
      </c>
      <c r="CQ29" s="3"/>
    </row>
    <row r="30" spans="2:95" x14ac:dyDescent="0.25">
      <c r="B30">
        <f t="shared" ca="1" si="19"/>
        <v>2</v>
      </c>
      <c r="C30" t="str">
        <f t="shared" ca="1" si="5"/>
        <v>Women</v>
      </c>
      <c r="D30">
        <f t="shared" ca="1" si="20"/>
        <v>36</v>
      </c>
      <c r="E30">
        <f t="shared" ca="1" si="21"/>
        <v>3</v>
      </c>
      <c r="F30" t="str">
        <f t="shared" ca="1" si="6"/>
        <v>Teaching</v>
      </c>
      <c r="G30">
        <f t="shared" ca="1" si="22"/>
        <v>1</v>
      </c>
      <c r="H30" t="str">
        <f t="shared" ca="1" si="7"/>
        <v>High school</v>
      </c>
      <c r="I30">
        <f t="shared" ca="1" si="23"/>
        <v>1</v>
      </c>
      <c r="J30">
        <f t="shared" ca="1" si="24"/>
        <v>2</v>
      </c>
      <c r="K30">
        <f t="shared" ca="1" si="25"/>
        <v>59239</v>
      </c>
      <c r="L30">
        <f t="shared" ca="1" si="26"/>
        <v>3</v>
      </c>
      <c r="M30" t="str">
        <f t="shared" ca="1" si="8"/>
        <v>Fotikchori</v>
      </c>
      <c r="N30">
        <f t="shared" ca="1" si="37"/>
        <v>296195</v>
      </c>
      <c r="O30">
        <f t="shared" ca="1" si="28"/>
        <v>234442.54611349473</v>
      </c>
      <c r="P30">
        <f t="shared" ca="1" si="38"/>
        <v>25474.802572009477</v>
      </c>
      <c r="Q30">
        <f t="shared" ca="1" si="30"/>
        <v>1998</v>
      </c>
      <c r="R30">
        <f t="shared" ca="1" si="39"/>
        <v>101971.71724406774</v>
      </c>
      <c r="S30">
        <f t="shared" ca="1" si="40"/>
        <v>81362.34963215093</v>
      </c>
      <c r="T30">
        <f t="shared" ca="1" si="41"/>
        <v>403032.15220416046</v>
      </c>
      <c r="U30">
        <f t="shared" ca="1" si="42"/>
        <v>338412.26335756248</v>
      </c>
      <c r="V30">
        <f t="shared" ca="1" si="43"/>
        <v>64619.888846597984</v>
      </c>
      <c r="AR30" s="1">
        <f ca="1">IF(Table1[[#This Row],[Gender]]="men",1,0)</f>
        <v>0</v>
      </c>
      <c r="AS30" s="2">
        <f ca="1">IF(Table1[[#This Row],[Gender]]="Women",1,0)</f>
        <v>1</v>
      </c>
      <c r="AT30" s="2"/>
      <c r="AU30" s="2"/>
      <c r="AV30" s="3"/>
      <c r="AX30" s="1">
        <f t="shared" ca="1" si="9"/>
        <v>1</v>
      </c>
      <c r="AY30" s="2">
        <f t="shared" ca="1" si="10"/>
        <v>0</v>
      </c>
      <c r="AZ30" s="2">
        <f t="shared" ca="1" si="11"/>
        <v>0</v>
      </c>
      <c r="BA30" s="2">
        <f t="shared" ca="1" si="12"/>
        <v>0</v>
      </c>
      <c r="BB30" s="2">
        <f t="shared" ca="1" si="13"/>
        <v>0</v>
      </c>
      <c r="BC30" s="2">
        <f t="shared" ca="1" si="14"/>
        <v>0</v>
      </c>
      <c r="BD30" s="2"/>
      <c r="BE30" s="2"/>
      <c r="BF30" s="2"/>
      <c r="BG30" s="2"/>
      <c r="BH30" s="2"/>
      <c r="BI30" s="2"/>
      <c r="BJ30" s="3"/>
      <c r="BL30" s="1">
        <f t="shared" ca="1" si="36"/>
        <v>57297.823492500516</v>
      </c>
      <c r="BM30" s="3"/>
      <c r="BN30" s="1">
        <f t="shared" ca="1" si="15"/>
        <v>0</v>
      </c>
      <c r="BO30" s="2"/>
      <c r="BP30" s="2"/>
      <c r="BQ30" s="3"/>
      <c r="BR30" s="15">
        <f t="shared" ca="1" si="16"/>
        <v>0.53421497898842429</v>
      </c>
      <c r="BS30" s="16">
        <f t="shared" ca="1" si="17"/>
        <v>0</v>
      </c>
      <c r="BT30" s="2"/>
      <c r="BU30" s="2"/>
      <c r="BV30" s="1">
        <f ca="1">IF(Table1[[#This Row],[Area]]="Raozan",Table1[[#This Row],[Income]],0)</f>
        <v>0</v>
      </c>
      <c r="BW30" s="2">
        <f ca="1">IF(Table1[[#This Row],[Area]]="Rangunia",Table1[[#This Row],[Income]],0)</f>
        <v>0</v>
      </c>
      <c r="BX30" s="2">
        <f ca="1">IF(Table1[[#This Row],[Area]]="Hathazari",Table1[[#This Row],[Income]],0)</f>
        <v>0</v>
      </c>
      <c r="BY30" s="2">
        <f ca="1">IF(Table1[[#This Row],[Area]]="Nazirhat",Table1[[#This Row],[Income]],0)</f>
        <v>0</v>
      </c>
      <c r="BZ30" s="2">
        <f ca="1">IF(Table1[[#This Row],[Area]]="Rangamati",Table1[[#This Row],[Income]],0)</f>
        <v>0</v>
      </c>
      <c r="CA30" s="2">
        <f ca="1">IF(Table1[[#This Row],[Area]]="Kumilla",Table1[[#This Row],[Income]],0)</f>
        <v>0</v>
      </c>
      <c r="CB30" s="2">
        <f ca="1">IF(Table1[[#This Row],[Area]]="Notun para",Table1[[#This Row],[Income]],0)</f>
        <v>0</v>
      </c>
      <c r="CC30" s="2">
        <f ca="1">IF(Table1[[#This Row],[Area]]="Fotikchori",Table1[[#This Row],[Income]],0)</f>
        <v>59239</v>
      </c>
      <c r="CD30" s="2">
        <f ca="1">IF(Table1[[#This Row],[Area]]="Feni",Table1[[#This Row],[Income]],0)</f>
        <v>0</v>
      </c>
      <c r="CE30" s="2">
        <f ca="1">IF(Table1[[#This Row],[Area]]="Chattogram mohonogori",Table1[[#This Row],[Income]],0)</f>
        <v>0</v>
      </c>
      <c r="CF30" s="2">
        <f ca="1">IF(Table1[[#This Row],[Area]]="Potia",Table1[[#This Row],[Income]],0)</f>
        <v>0</v>
      </c>
      <c r="CG30" s="3">
        <f ca="1">IF(Table1[[#This Row],[Area]]="Kaptai",Table1[[#This Row],[Income]],0)</f>
        <v>0</v>
      </c>
      <c r="CH30" s="1">
        <f ca="1">IF(Table1[[#This Row],[Field of work]]="Health",Table1[[#This Row],[Income]],0)</f>
        <v>0</v>
      </c>
      <c r="CI30" s="2">
        <f ca="1">IF(Table1[[#This Row],[Field of work]]="Teaching",Table1[[#This Row],[Income]],0)</f>
        <v>59239</v>
      </c>
      <c r="CJ30" s="2">
        <f ca="1">IF(Table1[[#This Row],[Field of work]]="Construction",Table1[[#This Row],[Income]],0)</f>
        <v>0</v>
      </c>
      <c r="CK30" s="2">
        <f ca="1">IF(Table1[[#This Row],[Field of work]]="IT",Table1[[#This Row],[Income]],0)</f>
        <v>0</v>
      </c>
      <c r="CL30" s="2">
        <f ca="1">IF(Table1[[#This Row],[Field of work]]="General work",Table1[[#This Row],[Income]],0)</f>
        <v>0</v>
      </c>
      <c r="CM30" s="3">
        <f ca="1">IF(Table1[[#This Row],[Field of work]]="Agriculture",Table1[[#This Row],[Income]],0)</f>
        <v>0</v>
      </c>
      <c r="CN30" s="1">
        <f t="shared" ca="1" si="4"/>
        <v>1</v>
      </c>
      <c r="CO30" s="3"/>
      <c r="CP30" s="1">
        <f t="shared" ca="1" si="18"/>
        <v>32</v>
      </c>
      <c r="CQ30" s="3"/>
    </row>
    <row r="31" spans="2:95" x14ac:dyDescent="0.25">
      <c r="B31">
        <f t="shared" ca="1" si="19"/>
        <v>1</v>
      </c>
      <c r="C31" t="str">
        <f t="shared" ca="1" si="5"/>
        <v>Men</v>
      </c>
      <c r="D31">
        <f t="shared" ca="1" si="20"/>
        <v>32</v>
      </c>
      <c r="E31">
        <f t="shared" ca="1" si="21"/>
        <v>1</v>
      </c>
      <c r="F31" t="str">
        <f t="shared" ca="1" si="6"/>
        <v>Health</v>
      </c>
      <c r="G31">
        <f t="shared" ca="1" si="22"/>
        <v>4</v>
      </c>
      <c r="H31" t="str">
        <f t="shared" ca="1" si="7"/>
        <v>Technical</v>
      </c>
      <c r="I31">
        <f t="shared" ca="1" si="23"/>
        <v>3</v>
      </c>
      <c r="J31">
        <f t="shared" ca="1" si="24"/>
        <v>2</v>
      </c>
      <c r="K31">
        <f t="shared" ca="1" si="25"/>
        <v>51169</v>
      </c>
      <c r="L31">
        <f t="shared" ca="1" si="26"/>
        <v>9</v>
      </c>
      <c r="M31" t="str">
        <f t="shared" ca="1" si="8"/>
        <v>Rangunia</v>
      </c>
      <c r="N31">
        <f t="shared" ca="1" si="37"/>
        <v>255845</v>
      </c>
      <c r="O31">
        <f t="shared" ca="1" si="28"/>
        <v>136676.2312992934</v>
      </c>
      <c r="P31">
        <f t="shared" ca="1" si="38"/>
        <v>59891.094280119069</v>
      </c>
      <c r="Q31">
        <f t="shared" ca="1" si="30"/>
        <v>45533</v>
      </c>
      <c r="R31">
        <f t="shared" ca="1" si="39"/>
        <v>15487.796502721738</v>
      </c>
      <c r="S31">
        <f t="shared" ca="1" si="40"/>
        <v>32117.859327873819</v>
      </c>
      <c r="T31">
        <f t="shared" ca="1" si="41"/>
        <v>347853.95360799285</v>
      </c>
      <c r="U31">
        <f t="shared" ca="1" si="42"/>
        <v>197697.02780201513</v>
      </c>
      <c r="V31">
        <f t="shared" ca="1" si="43"/>
        <v>150156.92580597772</v>
      </c>
      <c r="AR31" s="1">
        <f ca="1">IF(Table1[[#This Row],[Gender]]="men",1,0)</f>
        <v>1</v>
      </c>
      <c r="AS31" s="2">
        <f ca="1">IF(Table1[[#This Row],[Gender]]="Women",1,0)</f>
        <v>0</v>
      </c>
      <c r="AT31" s="2"/>
      <c r="AU31" s="2"/>
      <c r="AV31" s="3"/>
      <c r="AX31" s="1">
        <f t="shared" ca="1" si="9"/>
        <v>0</v>
      </c>
      <c r="AY31" s="2">
        <f t="shared" ca="1" si="10"/>
        <v>0</v>
      </c>
      <c r="AZ31" s="2">
        <f t="shared" ca="1" si="11"/>
        <v>0</v>
      </c>
      <c r="BA31" s="2">
        <f t="shared" ca="1" si="12"/>
        <v>0</v>
      </c>
      <c r="BB31" s="2">
        <f t="shared" ca="1" si="13"/>
        <v>1</v>
      </c>
      <c r="BC31" s="2">
        <f t="shared" ca="1" si="14"/>
        <v>0</v>
      </c>
      <c r="BD31" s="2"/>
      <c r="BE31" s="2"/>
      <c r="BF31" s="2"/>
      <c r="BG31" s="2"/>
      <c r="BH31" s="2"/>
      <c r="BI31" s="2"/>
      <c r="BJ31" s="3"/>
      <c r="BL31" s="1">
        <f t="shared" ca="1" si="36"/>
        <v>25987.018575554001</v>
      </c>
      <c r="BM31" s="3"/>
      <c r="BN31" s="1">
        <f t="shared" ca="1" si="15"/>
        <v>1</v>
      </c>
      <c r="BO31" s="2"/>
      <c r="BP31" s="2"/>
      <c r="BQ31" s="3"/>
      <c r="BR31" s="15">
        <f t="shared" ca="1" si="16"/>
        <v>0.18233897884291705</v>
      </c>
      <c r="BS31" s="16">
        <f t="shared" ca="1" si="17"/>
        <v>1</v>
      </c>
      <c r="BT31" s="2"/>
      <c r="BU31" s="2"/>
      <c r="BV31" s="1">
        <f ca="1">IF(Table1[[#This Row],[Area]]="Raozan",Table1[[#This Row],[Income]],0)</f>
        <v>0</v>
      </c>
      <c r="BW31" s="2">
        <f ca="1">IF(Table1[[#This Row],[Area]]="Rangunia",Table1[[#This Row],[Income]],0)</f>
        <v>51169</v>
      </c>
      <c r="BX31" s="2">
        <f ca="1">IF(Table1[[#This Row],[Area]]="Hathazari",Table1[[#This Row],[Income]],0)</f>
        <v>0</v>
      </c>
      <c r="BY31" s="2">
        <f ca="1">IF(Table1[[#This Row],[Area]]="Nazirhat",Table1[[#This Row],[Income]],0)</f>
        <v>0</v>
      </c>
      <c r="BZ31" s="2">
        <f ca="1">IF(Table1[[#This Row],[Area]]="Rangamati",Table1[[#This Row],[Income]],0)</f>
        <v>0</v>
      </c>
      <c r="CA31" s="2">
        <f ca="1">IF(Table1[[#This Row],[Area]]="Kumilla",Table1[[#This Row],[Income]],0)</f>
        <v>0</v>
      </c>
      <c r="CB31" s="2">
        <f ca="1">IF(Table1[[#This Row],[Area]]="Notun para",Table1[[#This Row],[Income]],0)</f>
        <v>0</v>
      </c>
      <c r="CC31" s="2">
        <f ca="1">IF(Table1[[#This Row],[Area]]="Fotikchori",Table1[[#This Row],[Income]],0)</f>
        <v>0</v>
      </c>
      <c r="CD31" s="2">
        <f ca="1">IF(Table1[[#This Row],[Area]]="Feni",Table1[[#This Row],[Income]],0)</f>
        <v>0</v>
      </c>
      <c r="CE31" s="2">
        <f ca="1">IF(Table1[[#This Row],[Area]]="Chattogram mohonogori",Table1[[#This Row],[Income]],0)</f>
        <v>0</v>
      </c>
      <c r="CF31" s="2">
        <f ca="1">IF(Table1[[#This Row],[Area]]="Potia",Table1[[#This Row],[Income]],0)</f>
        <v>0</v>
      </c>
      <c r="CG31" s="3">
        <f ca="1">IF(Table1[[#This Row],[Area]]="Kaptai",Table1[[#This Row],[Income]],0)</f>
        <v>0</v>
      </c>
      <c r="CH31" s="1">
        <f ca="1">IF(Table1[[#This Row],[Field of work]]="Health",Table1[[#This Row],[Income]],0)</f>
        <v>51169</v>
      </c>
      <c r="CI31" s="2">
        <f ca="1">IF(Table1[[#This Row],[Field of work]]="Teaching",Table1[[#This Row],[Income]],0)</f>
        <v>0</v>
      </c>
      <c r="CJ31" s="2">
        <f ca="1">IF(Table1[[#This Row],[Field of work]]="Construction",Table1[[#This Row],[Income]],0)</f>
        <v>0</v>
      </c>
      <c r="CK31" s="2">
        <f ca="1">IF(Table1[[#This Row],[Field of work]]="IT",Table1[[#This Row],[Income]],0)</f>
        <v>0</v>
      </c>
      <c r="CL31" s="2">
        <f ca="1">IF(Table1[[#This Row],[Field of work]]="General work",Table1[[#This Row],[Income]],0)</f>
        <v>0</v>
      </c>
      <c r="CM31" s="3">
        <f ca="1">IF(Table1[[#This Row],[Field of work]]="Agriculture",Table1[[#This Row],[Income]],0)</f>
        <v>0</v>
      </c>
      <c r="CN31" s="1">
        <f t="shared" ca="1" si="4"/>
        <v>1</v>
      </c>
      <c r="CO31" s="3"/>
      <c r="CP31" s="1">
        <f t="shared" ca="1" si="18"/>
        <v>25</v>
      </c>
      <c r="CQ31" s="3"/>
    </row>
    <row r="32" spans="2:95" x14ac:dyDescent="0.25">
      <c r="B32">
        <f t="shared" ca="1" si="19"/>
        <v>2</v>
      </c>
      <c r="C32" t="str">
        <f t="shared" ca="1" si="5"/>
        <v>Women</v>
      </c>
      <c r="D32">
        <f t="shared" ca="1" si="20"/>
        <v>25</v>
      </c>
      <c r="E32">
        <f t="shared" ca="1" si="21"/>
        <v>5</v>
      </c>
      <c r="F32" t="str">
        <f t="shared" ca="1" si="6"/>
        <v>General work</v>
      </c>
      <c r="G32">
        <f t="shared" ca="1" si="22"/>
        <v>2</v>
      </c>
      <c r="H32" t="str">
        <f t="shared" ca="1" si="7"/>
        <v>College</v>
      </c>
      <c r="I32">
        <f t="shared" ca="1" si="23"/>
        <v>4</v>
      </c>
      <c r="J32">
        <f t="shared" ca="1" si="24"/>
        <v>3</v>
      </c>
      <c r="K32">
        <f t="shared" ca="1" si="25"/>
        <v>57659</v>
      </c>
      <c r="L32">
        <f t="shared" ca="1" si="26"/>
        <v>1</v>
      </c>
      <c r="M32" t="str">
        <f t="shared" ca="1" si="8"/>
        <v>Raozan</v>
      </c>
      <c r="N32">
        <f t="shared" ca="1" si="37"/>
        <v>172977</v>
      </c>
      <c r="O32">
        <f t="shared" ca="1" si="28"/>
        <v>31540.449543311264</v>
      </c>
      <c r="P32">
        <f t="shared" ca="1" si="38"/>
        <v>171893.47047750154</v>
      </c>
      <c r="Q32">
        <f t="shared" ca="1" si="30"/>
        <v>138594</v>
      </c>
      <c r="R32">
        <f t="shared" ca="1" si="39"/>
        <v>66679.678867640599</v>
      </c>
      <c r="S32">
        <f t="shared" ca="1" si="40"/>
        <v>67169.354238419182</v>
      </c>
      <c r="T32">
        <f t="shared" ca="1" si="41"/>
        <v>412039.82471592072</v>
      </c>
      <c r="U32">
        <f t="shared" ca="1" si="42"/>
        <v>236814.12841095187</v>
      </c>
      <c r="V32">
        <f t="shared" ca="1" si="43"/>
        <v>175225.69630496885</v>
      </c>
      <c r="AR32" s="1">
        <f ca="1">IF(Table1[[#This Row],[Gender]]="men",1,0)</f>
        <v>0</v>
      </c>
      <c r="AS32" s="2">
        <f ca="1">IF(Table1[[#This Row],[Gender]]="Women",1,0)</f>
        <v>1</v>
      </c>
      <c r="AT32" s="2"/>
      <c r="AU32" s="2"/>
      <c r="AV32" s="3"/>
      <c r="AX32" s="1">
        <f t="shared" ca="1" si="9"/>
        <v>0</v>
      </c>
      <c r="AY32" s="2">
        <f t="shared" ca="1" si="10"/>
        <v>0</v>
      </c>
      <c r="AZ32" s="2">
        <f t="shared" ca="1" si="11"/>
        <v>1</v>
      </c>
      <c r="BA32" s="2">
        <f t="shared" ca="1" si="12"/>
        <v>0</v>
      </c>
      <c r="BB32" s="2">
        <f t="shared" ca="1" si="13"/>
        <v>0</v>
      </c>
      <c r="BC32" s="2">
        <f t="shared" ca="1" si="14"/>
        <v>0</v>
      </c>
      <c r="BD32" s="2"/>
      <c r="BE32" s="2"/>
      <c r="BF32" s="2"/>
      <c r="BG32" s="2"/>
      <c r="BH32" s="2"/>
      <c r="BI32" s="2"/>
      <c r="BJ32" s="3"/>
      <c r="BL32" s="1">
        <f t="shared" ca="1" si="36"/>
        <v>68903.687496932907</v>
      </c>
      <c r="BM32" s="3"/>
      <c r="BN32" s="1">
        <f t="shared" ca="1" si="15"/>
        <v>1</v>
      </c>
      <c r="BO32" s="2"/>
      <c r="BP32" s="2"/>
      <c r="BQ32" s="3"/>
      <c r="BR32" s="15">
        <f t="shared" ca="1" si="16"/>
        <v>0.82039709545167505</v>
      </c>
      <c r="BS32" s="16">
        <f t="shared" ca="1" si="17"/>
        <v>0</v>
      </c>
      <c r="BT32" s="2"/>
      <c r="BU32" s="2"/>
      <c r="BV32" s="1">
        <f ca="1">IF(Table1[[#This Row],[Area]]="Raozan",Table1[[#This Row],[Income]],0)</f>
        <v>57659</v>
      </c>
      <c r="BW32" s="2">
        <f ca="1">IF(Table1[[#This Row],[Area]]="Rangunia",Table1[[#This Row],[Income]],0)</f>
        <v>0</v>
      </c>
      <c r="BX32" s="2">
        <f ca="1">IF(Table1[[#This Row],[Area]]="Hathazari",Table1[[#This Row],[Income]],0)</f>
        <v>0</v>
      </c>
      <c r="BY32" s="2">
        <f ca="1">IF(Table1[[#This Row],[Area]]="Nazirhat",Table1[[#This Row],[Income]],0)</f>
        <v>0</v>
      </c>
      <c r="BZ32" s="2">
        <f ca="1">IF(Table1[[#This Row],[Area]]="Rangamati",Table1[[#This Row],[Income]],0)</f>
        <v>0</v>
      </c>
      <c r="CA32" s="2">
        <f ca="1">IF(Table1[[#This Row],[Area]]="Kumilla",Table1[[#This Row],[Income]],0)</f>
        <v>0</v>
      </c>
      <c r="CB32" s="2">
        <f ca="1">IF(Table1[[#This Row],[Area]]="Notun para",Table1[[#This Row],[Income]],0)</f>
        <v>0</v>
      </c>
      <c r="CC32" s="2">
        <f ca="1">IF(Table1[[#This Row],[Area]]="Fotikchori",Table1[[#This Row],[Income]],0)</f>
        <v>0</v>
      </c>
      <c r="CD32" s="2">
        <f ca="1">IF(Table1[[#This Row],[Area]]="Feni",Table1[[#This Row],[Income]],0)</f>
        <v>0</v>
      </c>
      <c r="CE32" s="2">
        <f ca="1">IF(Table1[[#This Row],[Area]]="Chattogram mohonogori",Table1[[#This Row],[Income]],0)</f>
        <v>0</v>
      </c>
      <c r="CF32" s="2">
        <f ca="1">IF(Table1[[#This Row],[Area]]="Potia",Table1[[#This Row],[Income]],0)</f>
        <v>0</v>
      </c>
      <c r="CG32" s="3">
        <f ca="1">IF(Table1[[#This Row],[Area]]="Kaptai",Table1[[#This Row],[Income]],0)</f>
        <v>0</v>
      </c>
      <c r="CH32" s="1">
        <f ca="1">IF(Table1[[#This Row],[Field of work]]="Health",Table1[[#This Row],[Income]],0)</f>
        <v>0</v>
      </c>
      <c r="CI32" s="2">
        <f ca="1">IF(Table1[[#This Row],[Field of work]]="Teaching",Table1[[#This Row],[Income]],0)</f>
        <v>0</v>
      </c>
      <c r="CJ32" s="2">
        <f ca="1">IF(Table1[[#This Row],[Field of work]]="Construction",Table1[[#This Row],[Income]],0)</f>
        <v>0</v>
      </c>
      <c r="CK32" s="2">
        <f ca="1">IF(Table1[[#This Row],[Field of work]]="IT",Table1[[#This Row],[Income]],0)</f>
        <v>0</v>
      </c>
      <c r="CL32" s="2">
        <f ca="1">IF(Table1[[#This Row],[Field of work]]="General work",Table1[[#This Row],[Income]],0)</f>
        <v>57659</v>
      </c>
      <c r="CM32" s="3">
        <f ca="1">IF(Table1[[#This Row],[Field of work]]="Agriculture",Table1[[#This Row],[Income]],0)</f>
        <v>0</v>
      </c>
      <c r="CN32" s="1">
        <f t="shared" ca="1" si="4"/>
        <v>1</v>
      </c>
      <c r="CO32" s="3"/>
      <c r="CP32" s="1">
        <f t="shared" ca="1" si="18"/>
        <v>36</v>
      </c>
      <c r="CQ32" s="3"/>
    </row>
    <row r="33" spans="2:95" x14ac:dyDescent="0.25">
      <c r="B33">
        <f t="shared" ca="1" si="19"/>
        <v>2</v>
      </c>
      <c r="C33" t="str">
        <f t="shared" ca="1" si="5"/>
        <v>Women</v>
      </c>
      <c r="D33">
        <f t="shared" ca="1" si="20"/>
        <v>36</v>
      </c>
      <c r="E33">
        <f t="shared" ca="1" si="21"/>
        <v>2</v>
      </c>
      <c r="F33" t="str">
        <f t="shared" ca="1" si="6"/>
        <v>Construction</v>
      </c>
      <c r="G33">
        <f t="shared" ca="1" si="22"/>
        <v>4</v>
      </c>
      <c r="H33" t="str">
        <f t="shared" ca="1" si="7"/>
        <v>Technical</v>
      </c>
      <c r="I33">
        <f t="shared" ca="1" si="23"/>
        <v>3</v>
      </c>
      <c r="J33">
        <f t="shared" ca="1" si="24"/>
        <v>3</v>
      </c>
      <c r="K33">
        <f t="shared" ca="1" si="25"/>
        <v>85540</v>
      </c>
      <c r="L33">
        <f t="shared" ca="1" si="26"/>
        <v>12</v>
      </c>
      <c r="M33" t="str">
        <f t="shared" ca="1" si="8"/>
        <v>Kaptai</v>
      </c>
      <c r="N33">
        <f t="shared" ca="1" si="37"/>
        <v>256620</v>
      </c>
      <c r="O33">
        <f t="shared" ca="1" si="28"/>
        <v>210530.30263480885</v>
      </c>
      <c r="P33">
        <f t="shared" ca="1" si="38"/>
        <v>77961.055726662002</v>
      </c>
      <c r="Q33">
        <f t="shared" ca="1" si="30"/>
        <v>63910</v>
      </c>
      <c r="R33">
        <f t="shared" ca="1" si="39"/>
        <v>2642.7596413537613</v>
      </c>
      <c r="S33">
        <f t="shared" ca="1" si="40"/>
        <v>39040.107290319349</v>
      </c>
      <c r="T33">
        <f t="shared" ca="1" si="41"/>
        <v>373621.16301698133</v>
      </c>
      <c r="U33">
        <f t="shared" ca="1" si="42"/>
        <v>277083.06227616256</v>
      </c>
      <c r="V33">
        <f t="shared" ca="1" si="43"/>
        <v>96538.100740818772</v>
      </c>
      <c r="AR33" s="1">
        <f ca="1">IF(Table1[[#This Row],[Gender]]="men",1,0)</f>
        <v>0</v>
      </c>
      <c r="AS33" s="2">
        <f ca="1">IF(Table1[[#This Row],[Gender]]="Women",1,0)</f>
        <v>1</v>
      </c>
      <c r="AT33" s="2"/>
      <c r="AU33" s="2"/>
      <c r="AV33" s="3"/>
      <c r="AX33" s="1">
        <f t="shared" ca="1" si="9"/>
        <v>0</v>
      </c>
      <c r="AY33" s="2">
        <f t="shared" ca="1" si="10"/>
        <v>1</v>
      </c>
      <c r="AZ33" s="2">
        <f t="shared" ca="1" si="11"/>
        <v>0</v>
      </c>
      <c r="BA33" s="2">
        <f t="shared" ca="1" si="12"/>
        <v>0</v>
      </c>
      <c r="BB33" s="2">
        <f t="shared" ca="1" si="13"/>
        <v>0</v>
      </c>
      <c r="BC33" s="2">
        <f t="shared" ca="1" si="14"/>
        <v>0</v>
      </c>
      <c r="BD33" s="2"/>
      <c r="BE33" s="2"/>
      <c r="BF33" s="2"/>
      <c r="BG33" s="2"/>
      <c r="BH33" s="2"/>
      <c r="BI33" s="2"/>
      <c r="BJ33" s="3"/>
      <c r="BL33" s="1">
        <f t="shared" ca="1" si="36"/>
        <v>10841.983894635374</v>
      </c>
      <c r="BM33" s="3"/>
      <c r="BN33" s="1">
        <f t="shared" ca="1" si="15"/>
        <v>1</v>
      </c>
      <c r="BO33" s="2"/>
      <c r="BP33" s="2"/>
      <c r="BQ33" s="3"/>
      <c r="BR33" s="15">
        <f t="shared" ca="1" si="16"/>
        <v>0.37255937582709409</v>
      </c>
      <c r="BS33" s="16">
        <f t="shared" ca="1" si="17"/>
        <v>0</v>
      </c>
      <c r="BT33" s="2"/>
      <c r="BU33" s="2"/>
      <c r="BV33" s="1">
        <f ca="1">IF(Table1[[#This Row],[Area]]="Raozan",Table1[[#This Row],[Income]],0)</f>
        <v>0</v>
      </c>
      <c r="BW33" s="2">
        <f ca="1">IF(Table1[[#This Row],[Area]]="Rangunia",Table1[[#This Row],[Income]],0)</f>
        <v>0</v>
      </c>
      <c r="BX33" s="2">
        <f ca="1">IF(Table1[[#This Row],[Area]]="Hathazari",Table1[[#This Row],[Income]],0)</f>
        <v>0</v>
      </c>
      <c r="BY33" s="2">
        <f ca="1">IF(Table1[[#This Row],[Area]]="Nazirhat",Table1[[#This Row],[Income]],0)</f>
        <v>0</v>
      </c>
      <c r="BZ33" s="2">
        <f ca="1">IF(Table1[[#This Row],[Area]]="Rangamati",Table1[[#This Row],[Income]],0)</f>
        <v>0</v>
      </c>
      <c r="CA33" s="2">
        <f ca="1">IF(Table1[[#This Row],[Area]]="Kumilla",Table1[[#This Row],[Income]],0)</f>
        <v>0</v>
      </c>
      <c r="CB33" s="2">
        <f ca="1">IF(Table1[[#This Row],[Area]]="Notun para",Table1[[#This Row],[Income]],0)</f>
        <v>0</v>
      </c>
      <c r="CC33" s="2">
        <f ca="1">IF(Table1[[#This Row],[Area]]="Fotikchori",Table1[[#This Row],[Income]],0)</f>
        <v>0</v>
      </c>
      <c r="CD33" s="2">
        <f ca="1">IF(Table1[[#This Row],[Area]]="Feni",Table1[[#This Row],[Income]],0)</f>
        <v>0</v>
      </c>
      <c r="CE33" s="2">
        <f ca="1">IF(Table1[[#This Row],[Area]]="Chattogram mohonogori",Table1[[#This Row],[Income]],0)</f>
        <v>0</v>
      </c>
      <c r="CF33" s="2">
        <f ca="1">IF(Table1[[#This Row],[Area]]="Potia",Table1[[#This Row],[Income]],0)</f>
        <v>0</v>
      </c>
      <c r="CG33" s="3">
        <f ca="1">IF(Table1[[#This Row],[Area]]="Kaptai",Table1[[#This Row],[Income]],0)</f>
        <v>85540</v>
      </c>
      <c r="CH33" s="1">
        <f ca="1">IF(Table1[[#This Row],[Field of work]]="Health",Table1[[#This Row],[Income]],0)</f>
        <v>0</v>
      </c>
      <c r="CI33" s="2">
        <f ca="1">IF(Table1[[#This Row],[Field of work]]="Teaching",Table1[[#This Row],[Income]],0)</f>
        <v>0</v>
      </c>
      <c r="CJ33" s="2">
        <f ca="1">IF(Table1[[#This Row],[Field of work]]="Construction",Table1[[#This Row],[Income]],0)</f>
        <v>85540</v>
      </c>
      <c r="CK33" s="2">
        <f ca="1">IF(Table1[[#This Row],[Field of work]]="IT",Table1[[#This Row],[Income]],0)</f>
        <v>0</v>
      </c>
      <c r="CL33" s="2">
        <f ca="1">IF(Table1[[#This Row],[Field of work]]="General work",Table1[[#This Row],[Income]],0)</f>
        <v>0</v>
      </c>
      <c r="CM33" s="3">
        <f ca="1">IF(Table1[[#This Row],[Field of work]]="Agriculture",Table1[[#This Row],[Income]],0)</f>
        <v>0</v>
      </c>
      <c r="CN33" s="1">
        <f t="shared" ca="1" si="4"/>
        <v>1</v>
      </c>
      <c r="CO33" s="3"/>
      <c r="CP33" s="1">
        <f t="shared" ca="1" si="18"/>
        <v>36</v>
      </c>
      <c r="CQ33" s="3"/>
    </row>
    <row r="34" spans="2:95" x14ac:dyDescent="0.25">
      <c r="B34">
        <f t="shared" ca="1" si="19"/>
        <v>2</v>
      </c>
      <c r="C34" t="str">
        <f t="shared" ca="1" si="5"/>
        <v>Women</v>
      </c>
      <c r="D34">
        <f t="shared" ca="1" si="20"/>
        <v>36</v>
      </c>
      <c r="E34">
        <f t="shared" ca="1" si="21"/>
        <v>3</v>
      </c>
      <c r="F34" t="str">
        <f t="shared" ca="1" si="6"/>
        <v>Teaching</v>
      </c>
      <c r="G34">
        <f t="shared" ca="1" si="22"/>
        <v>1</v>
      </c>
      <c r="H34" t="str">
        <f t="shared" ca="1" si="7"/>
        <v>High school</v>
      </c>
      <c r="I34">
        <f t="shared" ca="1" si="23"/>
        <v>3</v>
      </c>
      <c r="J34">
        <f t="shared" ca="1" si="24"/>
        <v>3</v>
      </c>
      <c r="K34">
        <f t="shared" ca="1" si="25"/>
        <v>82735</v>
      </c>
      <c r="L34">
        <f t="shared" ca="1" si="26"/>
        <v>1</v>
      </c>
      <c r="M34" t="str">
        <f t="shared" ca="1" si="8"/>
        <v>Raozan</v>
      </c>
      <c r="N34">
        <f t="shared" ca="1" si="37"/>
        <v>496410</v>
      </c>
      <c r="O34">
        <f t="shared" ca="1" si="28"/>
        <v>184942.19975432777</v>
      </c>
      <c r="P34">
        <f t="shared" ca="1" si="38"/>
        <v>206711.06249079871</v>
      </c>
      <c r="Q34">
        <f t="shared" ca="1" si="30"/>
        <v>108292</v>
      </c>
      <c r="R34">
        <f t="shared" ca="1" si="39"/>
        <v>33423.072997849078</v>
      </c>
      <c r="S34">
        <f t="shared" ca="1" si="40"/>
        <v>50866.345370729287</v>
      </c>
      <c r="T34">
        <f t="shared" ca="1" si="41"/>
        <v>753987.4078615281</v>
      </c>
      <c r="U34">
        <f t="shared" ca="1" si="42"/>
        <v>326657.27275217685</v>
      </c>
      <c r="V34">
        <f t="shared" ca="1" si="43"/>
        <v>427330.13510935125</v>
      </c>
      <c r="AR34" s="1">
        <f ca="1">IF(Table1[[#This Row],[Gender]]="men",1,0)</f>
        <v>0</v>
      </c>
      <c r="AS34" s="2">
        <f ca="1">IF(Table1[[#This Row],[Gender]]="Women",1,0)</f>
        <v>1</v>
      </c>
      <c r="AT34" s="2"/>
      <c r="AU34" s="2"/>
      <c r="AV34" s="3"/>
      <c r="AX34" s="1">
        <f t="shared" ca="1" si="9"/>
        <v>1</v>
      </c>
      <c r="AY34" s="2">
        <f t="shared" ca="1" si="10"/>
        <v>0</v>
      </c>
      <c r="AZ34" s="2">
        <f t="shared" ca="1" si="11"/>
        <v>0</v>
      </c>
      <c r="BA34" s="2">
        <f t="shared" ca="1" si="12"/>
        <v>0</v>
      </c>
      <c r="BB34" s="2">
        <f t="shared" ca="1" si="13"/>
        <v>0</v>
      </c>
      <c r="BC34" s="2">
        <f t="shared" ca="1" si="14"/>
        <v>0</v>
      </c>
      <c r="BD34" s="2"/>
      <c r="BE34" s="2"/>
      <c r="BF34" s="2"/>
      <c r="BG34" s="2"/>
      <c r="BH34" s="2"/>
      <c r="BI34" s="2"/>
      <c r="BJ34" s="3"/>
      <c r="BL34" s="1">
        <f t="shared" ca="1" si="36"/>
        <v>38378.427760318373</v>
      </c>
      <c r="BM34" s="3"/>
      <c r="BN34" s="1">
        <f t="shared" ca="1" si="15"/>
        <v>1</v>
      </c>
      <c r="BO34" s="2"/>
      <c r="BP34" s="2"/>
      <c r="BQ34" s="3"/>
      <c r="BR34" s="15">
        <f t="shared" ca="1" si="16"/>
        <v>0.73410967283652062</v>
      </c>
      <c r="BS34" s="16">
        <f t="shared" ca="1" si="17"/>
        <v>0</v>
      </c>
      <c r="BT34" s="2"/>
      <c r="BU34" s="2"/>
      <c r="BV34" s="1">
        <f ca="1">IF(Table1[[#This Row],[Area]]="Raozan",Table1[[#This Row],[Income]],0)</f>
        <v>82735</v>
      </c>
      <c r="BW34" s="2">
        <f ca="1">IF(Table1[[#This Row],[Area]]="Rangunia",Table1[[#This Row],[Income]],0)</f>
        <v>0</v>
      </c>
      <c r="BX34" s="2">
        <f ca="1">IF(Table1[[#This Row],[Area]]="Hathazari",Table1[[#This Row],[Income]],0)</f>
        <v>0</v>
      </c>
      <c r="BY34" s="2">
        <f ca="1">IF(Table1[[#This Row],[Area]]="Nazirhat",Table1[[#This Row],[Income]],0)</f>
        <v>0</v>
      </c>
      <c r="BZ34" s="2">
        <f ca="1">IF(Table1[[#This Row],[Area]]="Rangamati",Table1[[#This Row],[Income]],0)</f>
        <v>0</v>
      </c>
      <c r="CA34" s="2">
        <f ca="1">IF(Table1[[#This Row],[Area]]="Kumilla",Table1[[#This Row],[Income]],0)</f>
        <v>0</v>
      </c>
      <c r="CB34" s="2">
        <f ca="1">IF(Table1[[#This Row],[Area]]="Notun para",Table1[[#This Row],[Income]],0)</f>
        <v>0</v>
      </c>
      <c r="CC34" s="2">
        <f ca="1">IF(Table1[[#This Row],[Area]]="Fotikchori",Table1[[#This Row],[Income]],0)</f>
        <v>0</v>
      </c>
      <c r="CD34" s="2">
        <f ca="1">IF(Table1[[#This Row],[Area]]="Feni",Table1[[#This Row],[Income]],0)</f>
        <v>0</v>
      </c>
      <c r="CE34" s="2">
        <f ca="1">IF(Table1[[#This Row],[Area]]="Chattogram mohonogori",Table1[[#This Row],[Income]],0)</f>
        <v>0</v>
      </c>
      <c r="CF34" s="2">
        <f ca="1">IF(Table1[[#This Row],[Area]]="Potia",Table1[[#This Row],[Income]],0)</f>
        <v>0</v>
      </c>
      <c r="CG34" s="3">
        <f ca="1">IF(Table1[[#This Row],[Area]]="Kaptai",Table1[[#This Row],[Income]],0)</f>
        <v>0</v>
      </c>
      <c r="CH34" s="1">
        <f ca="1">IF(Table1[[#This Row],[Field of work]]="Health",Table1[[#This Row],[Income]],0)</f>
        <v>0</v>
      </c>
      <c r="CI34" s="2">
        <f ca="1">IF(Table1[[#This Row],[Field of work]]="Teaching",Table1[[#This Row],[Income]],0)</f>
        <v>82735</v>
      </c>
      <c r="CJ34" s="2">
        <f ca="1">IF(Table1[[#This Row],[Field of work]]="Construction",Table1[[#This Row],[Income]],0)</f>
        <v>0</v>
      </c>
      <c r="CK34" s="2">
        <f ca="1">IF(Table1[[#This Row],[Field of work]]="IT",Table1[[#This Row],[Income]],0)</f>
        <v>0</v>
      </c>
      <c r="CL34" s="2">
        <f ca="1">IF(Table1[[#This Row],[Field of work]]="General work",Table1[[#This Row],[Income]],0)</f>
        <v>0</v>
      </c>
      <c r="CM34" s="3">
        <f ca="1">IF(Table1[[#This Row],[Field of work]]="Agriculture",Table1[[#This Row],[Income]],0)</f>
        <v>0</v>
      </c>
      <c r="CN34" s="1">
        <f t="shared" ca="1" si="4"/>
        <v>1</v>
      </c>
      <c r="CO34" s="3"/>
      <c r="CP34" s="1">
        <f t="shared" ca="1" si="18"/>
        <v>25</v>
      </c>
      <c r="CQ34" s="3"/>
    </row>
    <row r="35" spans="2:95" x14ac:dyDescent="0.25">
      <c r="B35">
        <f t="shared" ca="1" si="19"/>
        <v>1</v>
      </c>
      <c r="C35" t="str">
        <f t="shared" ca="1" si="5"/>
        <v>Men</v>
      </c>
      <c r="D35">
        <f t="shared" ca="1" si="20"/>
        <v>25</v>
      </c>
      <c r="E35">
        <f t="shared" ca="1" si="21"/>
        <v>1</v>
      </c>
      <c r="F35" t="str">
        <f t="shared" ca="1" si="6"/>
        <v>Health</v>
      </c>
      <c r="G35">
        <f t="shared" ca="1" si="22"/>
        <v>1</v>
      </c>
      <c r="H35" t="str">
        <f t="shared" ca="1" si="7"/>
        <v>High school</v>
      </c>
      <c r="I35">
        <f t="shared" ca="1" si="23"/>
        <v>1</v>
      </c>
      <c r="J35">
        <f t="shared" ca="1" si="24"/>
        <v>3</v>
      </c>
      <c r="K35">
        <f t="shared" ca="1" si="25"/>
        <v>88172</v>
      </c>
      <c r="L35">
        <f t="shared" ca="1" si="26"/>
        <v>1</v>
      </c>
      <c r="M35" t="str">
        <f t="shared" ca="1" si="8"/>
        <v>Raozan</v>
      </c>
      <c r="N35">
        <f t="shared" ca="1" si="37"/>
        <v>264516</v>
      </c>
      <c r="O35">
        <f t="shared" ca="1" si="28"/>
        <v>194183.75422002509</v>
      </c>
      <c r="P35">
        <f t="shared" ca="1" si="38"/>
        <v>32525.951683906122</v>
      </c>
      <c r="Q35">
        <f t="shared" ca="1" si="30"/>
        <v>4258</v>
      </c>
      <c r="R35">
        <f t="shared" ca="1" si="39"/>
        <v>93762.21479429226</v>
      </c>
      <c r="S35">
        <f t="shared" ca="1" si="40"/>
        <v>35431.207321666152</v>
      </c>
      <c r="T35">
        <f t="shared" ca="1" si="41"/>
        <v>332473.15900557232</v>
      </c>
      <c r="U35">
        <f t="shared" ca="1" si="42"/>
        <v>292203.96901431738</v>
      </c>
      <c r="V35">
        <f t="shared" ca="1" si="43"/>
        <v>40269.189991254942</v>
      </c>
      <c r="AR35" s="1">
        <f ca="1">IF(Table1[[#This Row],[Gender]]="men",1,0)</f>
        <v>1</v>
      </c>
      <c r="AS35" s="2">
        <f ca="1">IF(Table1[[#This Row],[Gender]]="Women",1,0)</f>
        <v>0</v>
      </c>
      <c r="AT35" s="2"/>
      <c r="AU35" s="2"/>
      <c r="AV35" s="3"/>
      <c r="AX35" s="1">
        <f t="shared" ca="1" si="9"/>
        <v>0</v>
      </c>
      <c r="AY35" s="2">
        <f t="shared" ca="1" si="10"/>
        <v>0</v>
      </c>
      <c r="AZ35" s="2">
        <f t="shared" ca="1" si="11"/>
        <v>0</v>
      </c>
      <c r="BA35" s="2">
        <f t="shared" ca="1" si="12"/>
        <v>0</v>
      </c>
      <c r="BB35" s="2">
        <f t="shared" ca="1" si="13"/>
        <v>0</v>
      </c>
      <c r="BC35" s="2">
        <f t="shared" ca="1" si="14"/>
        <v>1</v>
      </c>
      <c r="BD35" s="2"/>
      <c r="BE35" s="2"/>
      <c r="BF35" s="2"/>
      <c r="BG35" s="2"/>
      <c r="BH35" s="2"/>
      <c r="BI35" s="2"/>
      <c r="BJ35" s="3"/>
      <c r="BL35" s="1">
        <f t="shared" ca="1" si="36"/>
        <v>67791.555144770129</v>
      </c>
      <c r="BM35" s="3"/>
      <c r="BN35" s="1">
        <f t="shared" ca="1" si="15"/>
        <v>0</v>
      </c>
      <c r="BO35" s="2"/>
      <c r="BP35" s="2"/>
      <c r="BQ35" s="3"/>
      <c r="BR35" s="15">
        <f t="shared" ca="1" si="16"/>
        <v>0.19381130838782135</v>
      </c>
      <c r="BS35" s="16">
        <f t="shared" ca="1" si="17"/>
        <v>1</v>
      </c>
      <c r="BT35" s="2"/>
      <c r="BU35" s="2"/>
      <c r="BV35" s="1">
        <f ca="1">IF(Table1[[#This Row],[Area]]="Raozan",Table1[[#This Row],[Income]],0)</f>
        <v>88172</v>
      </c>
      <c r="BW35" s="2">
        <f ca="1">IF(Table1[[#This Row],[Area]]="Rangunia",Table1[[#This Row],[Income]],0)</f>
        <v>0</v>
      </c>
      <c r="BX35" s="2">
        <f ca="1">IF(Table1[[#This Row],[Area]]="Hathazari",Table1[[#This Row],[Income]],0)</f>
        <v>0</v>
      </c>
      <c r="BY35" s="2">
        <f ca="1">IF(Table1[[#This Row],[Area]]="Nazirhat",Table1[[#This Row],[Income]],0)</f>
        <v>0</v>
      </c>
      <c r="BZ35" s="2">
        <f ca="1">IF(Table1[[#This Row],[Area]]="Rangamati",Table1[[#This Row],[Income]],0)</f>
        <v>0</v>
      </c>
      <c r="CA35" s="2">
        <f ca="1">IF(Table1[[#This Row],[Area]]="Kumilla",Table1[[#This Row],[Income]],0)</f>
        <v>0</v>
      </c>
      <c r="CB35" s="2">
        <f ca="1">IF(Table1[[#This Row],[Area]]="Notun para",Table1[[#This Row],[Income]],0)</f>
        <v>0</v>
      </c>
      <c r="CC35" s="2">
        <f ca="1">IF(Table1[[#This Row],[Area]]="Fotikchori",Table1[[#This Row],[Income]],0)</f>
        <v>0</v>
      </c>
      <c r="CD35" s="2">
        <f ca="1">IF(Table1[[#This Row],[Area]]="Feni",Table1[[#This Row],[Income]],0)</f>
        <v>0</v>
      </c>
      <c r="CE35" s="2">
        <f ca="1">IF(Table1[[#This Row],[Area]]="Chattogram mohonogori",Table1[[#This Row],[Income]],0)</f>
        <v>0</v>
      </c>
      <c r="CF35" s="2">
        <f ca="1">IF(Table1[[#This Row],[Area]]="Potia",Table1[[#This Row],[Income]],0)</f>
        <v>0</v>
      </c>
      <c r="CG35" s="3">
        <f ca="1">IF(Table1[[#This Row],[Area]]="Kaptai",Table1[[#This Row],[Income]],0)</f>
        <v>0</v>
      </c>
      <c r="CH35" s="1">
        <f ca="1">IF(Table1[[#This Row],[Field of work]]="Health",Table1[[#This Row],[Income]],0)</f>
        <v>88172</v>
      </c>
      <c r="CI35" s="2">
        <f ca="1">IF(Table1[[#This Row],[Field of work]]="Teaching",Table1[[#This Row],[Income]],0)</f>
        <v>0</v>
      </c>
      <c r="CJ35" s="2">
        <f ca="1">IF(Table1[[#This Row],[Field of work]]="Construction",Table1[[#This Row],[Income]],0)</f>
        <v>0</v>
      </c>
      <c r="CK35" s="2">
        <f ca="1">IF(Table1[[#This Row],[Field of work]]="IT",Table1[[#This Row],[Income]],0)</f>
        <v>0</v>
      </c>
      <c r="CL35" s="2">
        <f ca="1">IF(Table1[[#This Row],[Field of work]]="General work",Table1[[#This Row],[Income]],0)</f>
        <v>0</v>
      </c>
      <c r="CM35" s="3">
        <f ca="1">IF(Table1[[#This Row],[Field of work]]="Agriculture",Table1[[#This Row],[Income]],0)</f>
        <v>0</v>
      </c>
      <c r="CN35" s="1">
        <f t="shared" ca="1" si="4"/>
        <v>1</v>
      </c>
      <c r="CO35" s="3"/>
      <c r="CP35" s="1">
        <f t="shared" ca="1" si="18"/>
        <v>32</v>
      </c>
      <c r="CQ35" s="3"/>
    </row>
    <row r="36" spans="2:95" x14ac:dyDescent="0.25">
      <c r="B36">
        <f t="shared" ca="1" si="19"/>
        <v>2</v>
      </c>
      <c r="C36" t="str">
        <f t="shared" ca="1" si="5"/>
        <v>Women</v>
      </c>
      <c r="D36">
        <f t="shared" ca="1" si="20"/>
        <v>32</v>
      </c>
      <c r="E36">
        <f t="shared" ca="1" si="21"/>
        <v>6</v>
      </c>
      <c r="F36" t="str">
        <f t="shared" ca="1" si="6"/>
        <v>Agriculture</v>
      </c>
      <c r="G36">
        <f t="shared" ca="1" si="22"/>
        <v>2</v>
      </c>
      <c r="H36" t="str">
        <f t="shared" ca="1" si="7"/>
        <v>College</v>
      </c>
      <c r="I36">
        <f t="shared" ca="1" si="23"/>
        <v>2</v>
      </c>
      <c r="J36">
        <f t="shared" ca="1" si="24"/>
        <v>1</v>
      </c>
      <c r="K36">
        <f t="shared" ca="1" si="25"/>
        <v>56856</v>
      </c>
      <c r="L36">
        <f t="shared" ca="1" si="26"/>
        <v>10</v>
      </c>
      <c r="M36" t="str">
        <f t="shared" ca="1" si="8"/>
        <v>Notun para</v>
      </c>
      <c r="N36">
        <f t="shared" ca="1" si="37"/>
        <v>170568</v>
      </c>
      <c r="O36">
        <f t="shared" ca="1" si="28"/>
        <v>33058.007249093913</v>
      </c>
      <c r="P36">
        <f t="shared" ca="1" si="38"/>
        <v>38378.427760318373</v>
      </c>
      <c r="Q36">
        <f t="shared" ca="1" si="30"/>
        <v>36428</v>
      </c>
      <c r="R36">
        <f t="shared" ca="1" si="39"/>
        <v>54009.391485839857</v>
      </c>
      <c r="S36">
        <f t="shared" ca="1" si="40"/>
        <v>69148.783787947439</v>
      </c>
      <c r="T36">
        <f t="shared" ca="1" si="41"/>
        <v>278095.21154826583</v>
      </c>
      <c r="U36">
        <f t="shared" ca="1" si="42"/>
        <v>123495.39873493375</v>
      </c>
      <c r="V36">
        <f t="shared" ca="1" si="43"/>
        <v>154599.81281333207</v>
      </c>
      <c r="AR36" s="1">
        <f ca="1">IF(Table1[[#This Row],[Gender]]="men",1,0)</f>
        <v>0</v>
      </c>
      <c r="AS36" s="2">
        <f ca="1">IF(Table1[[#This Row],[Gender]]="Women",1,0)</f>
        <v>1</v>
      </c>
      <c r="AT36" s="2"/>
      <c r="AU36" s="2"/>
      <c r="AV36" s="3"/>
      <c r="AX36" s="1">
        <f t="shared" ca="1" si="9"/>
        <v>0</v>
      </c>
      <c r="AY36" s="2">
        <f t="shared" ca="1" si="10"/>
        <v>0</v>
      </c>
      <c r="AZ36" s="2">
        <f t="shared" ca="1" si="11"/>
        <v>1</v>
      </c>
      <c r="BA36" s="2">
        <f t="shared" ca="1" si="12"/>
        <v>0</v>
      </c>
      <c r="BB36" s="2">
        <f t="shared" ca="1" si="13"/>
        <v>0</v>
      </c>
      <c r="BC36" s="2">
        <f t="shared" ca="1" si="14"/>
        <v>0</v>
      </c>
      <c r="BD36" s="2"/>
      <c r="BE36" s="2"/>
      <c r="BF36" s="2"/>
      <c r="BG36" s="2"/>
      <c r="BH36" s="2"/>
      <c r="BI36" s="2"/>
      <c r="BJ36" s="3"/>
      <c r="BL36" s="1">
        <f t="shared" ca="1" si="36"/>
        <v>24326.124981554931</v>
      </c>
      <c r="BM36" s="3"/>
      <c r="BN36" s="1">
        <f t="shared" ca="1" si="15"/>
        <v>1</v>
      </c>
      <c r="BO36" s="2"/>
      <c r="BP36" s="2"/>
      <c r="BQ36" s="3"/>
      <c r="BR36" s="15">
        <f t="shared" ca="1" si="16"/>
        <v>0.40392499033605467</v>
      </c>
      <c r="BS36" s="16">
        <f t="shared" ca="1" si="17"/>
        <v>0</v>
      </c>
      <c r="BT36" s="2"/>
      <c r="BU36" s="2"/>
      <c r="BV36" s="1">
        <f ca="1">IF(Table1[[#This Row],[Area]]="Raozan",Table1[[#This Row],[Income]],0)</f>
        <v>0</v>
      </c>
      <c r="BW36" s="2">
        <f ca="1">IF(Table1[[#This Row],[Area]]="Rangunia",Table1[[#This Row],[Income]],0)</f>
        <v>0</v>
      </c>
      <c r="BX36" s="2">
        <f ca="1">IF(Table1[[#This Row],[Area]]="Hathazari",Table1[[#This Row],[Income]],0)</f>
        <v>0</v>
      </c>
      <c r="BY36" s="2">
        <f ca="1">IF(Table1[[#This Row],[Area]]="Nazirhat",Table1[[#This Row],[Income]],0)</f>
        <v>0</v>
      </c>
      <c r="BZ36" s="2">
        <f ca="1">IF(Table1[[#This Row],[Area]]="Rangamati",Table1[[#This Row],[Income]],0)</f>
        <v>0</v>
      </c>
      <c r="CA36" s="2">
        <f ca="1">IF(Table1[[#This Row],[Area]]="Kumilla",Table1[[#This Row],[Income]],0)</f>
        <v>0</v>
      </c>
      <c r="CB36" s="2">
        <f ca="1">IF(Table1[[#This Row],[Area]]="Notun para",Table1[[#This Row],[Income]],0)</f>
        <v>56856</v>
      </c>
      <c r="CC36" s="2">
        <f ca="1">IF(Table1[[#This Row],[Area]]="Fotikchori",Table1[[#This Row],[Income]],0)</f>
        <v>0</v>
      </c>
      <c r="CD36" s="2">
        <f ca="1">IF(Table1[[#This Row],[Area]]="Feni",Table1[[#This Row],[Income]],0)</f>
        <v>0</v>
      </c>
      <c r="CE36" s="2">
        <f ca="1">IF(Table1[[#This Row],[Area]]="Chattogram mohonogori",Table1[[#This Row],[Income]],0)</f>
        <v>0</v>
      </c>
      <c r="CF36" s="2">
        <f ca="1">IF(Table1[[#This Row],[Area]]="Potia",Table1[[#This Row],[Income]],0)</f>
        <v>0</v>
      </c>
      <c r="CG36" s="3">
        <f ca="1">IF(Table1[[#This Row],[Area]]="Kaptai",Table1[[#This Row],[Income]],0)</f>
        <v>0</v>
      </c>
      <c r="CH36" s="1">
        <f ca="1">IF(Table1[[#This Row],[Field of work]]="Health",Table1[[#This Row],[Income]],0)</f>
        <v>0</v>
      </c>
      <c r="CI36" s="2">
        <f ca="1">IF(Table1[[#This Row],[Field of work]]="Teaching",Table1[[#This Row],[Income]],0)</f>
        <v>0</v>
      </c>
      <c r="CJ36" s="2">
        <f ca="1">IF(Table1[[#This Row],[Field of work]]="Construction",Table1[[#This Row],[Income]],0)</f>
        <v>0</v>
      </c>
      <c r="CK36" s="2">
        <f ca="1">IF(Table1[[#This Row],[Field of work]]="IT",Table1[[#This Row],[Income]],0)</f>
        <v>0</v>
      </c>
      <c r="CL36" s="2">
        <f ca="1">IF(Table1[[#This Row],[Field of work]]="General work",Table1[[#This Row],[Income]],0)</f>
        <v>0</v>
      </c>
      <c r="CM36" s="3">
        <f ca="1">IF(Table1[[#This Row],[Field of work]]="Agriculture",Table1[[#This Row],[Income]],0)</f>
        <v>56856</v>
      </c>
      <c r="CN36" s="1">
        <f t="shared" ca="1" si="4"/>
        <v>1</v>
      </c>
      <c r="CO36" s="3"/>
      <c r="CP36" s="1">
        <f t="shared" ca="1" si="18"/>
        <v>38</v>
      </c>
      <c r="CQ36" s="3"/>
    </row>
    <row r="37" spans="2:95" x14ac:dyDescent="0.25">
      <c r="B37">
        <f t="shared" ca="1" si="19"/>
        <v>2</v>
      </c>
      <c r="C37" t="str">
        <f t="shared" ca="1" si="5"/>
        <v>Women</v>
      </c>
      <c r="D37">
        <f t="shared" ca="1" si="20"/>
        <v>38</v>
      </c>
      <c r="E37">
        <f t="shared" ca="1" si="21"/>
        <v>2</v>
      </c>
      <c r="F37" t="str">
        <f t="shared" ca="1" si="6"/>
        <v>Construction</v>
      </c>
      <c r="G37">
        <f t="shared" ca="1" si="22"/>
        <v>4</v>
      </c>
      <c r="H37" t="str">
        <f t="shared" ca="1" si="7"/>
        <v>Technical</v>
      </c>
      <c r="I37">
        <f t="shared" ca="1" si="23"/>
        <v>0</v>
      </c>
      <c r="J37">
        <f t="shared" ca="1" si="24"/>
        <v>2</v>
      </c>
      <c r="K37">
        <f t="shared" ca="1" si="25"/>
        <v>72652</v>
      </c>
      <c r="L37">
        <f t="shared" ca="1" si="26"/>
        <v>10</v>
      </c>
      <c r="M37" t="str">
        <f t="shared" ca="1" si="8"/>
        <v>Notun para</v>
      </c>
      <c r="N37">
        <f t="shared" ca="1" si="37"/>
        <v>435912</v>
      </c>
      <c r="O37">
        <f t="shared" ca="1" si="28"/>
        <v>176075.75038737027</v>
      </c>
      <c r="P37">
        <f t="shared" ca="1" si="38"/>
        <v>135583.11028954026</v>
      </c>
      <c r="Q37">
        <f t="shared" ca="1" si="30"/>
        <v>124305</v>
      </c>
      <c r="R37">
        <f t="shared" ca="1" si="39"/>
        <v>870.75523081579922</v>
      </c>
      <c r="S37">
        <f t="shared" ca="1" si="40"/>
        <v>19136.960771657476</v>
      </c>
      <c r="T37">
        <f t="shared" ca="1" si="41"/>
        <v>590632.07106119778</v>
      </c>
      <c r="U37">
        <f t="shared" ca="1" si="42"/>
        <v>301251.50561818603</v>
      </c>
      <c r="V37">
        <f t="shared" ca="1" si="43"/>
        <v>289380.56544301176</v>
      </c>
      <c r="AR37" s="1">
        <f ca="1">IF(Table1[[#This Row],[Gender]]="men",1,0)</f>
        <v>0</v>
      </c>
      <c r="AS37" s="2">
        <f ca="1">IF(Table1[[#This Row],[Gender]]="Women",1,0)</f>
        <v>1</v>
      </c>
      <c r="AT37" s="2"/>
      <c r="AU37" s="2"/>
      <c r="AV37" s="3"/>
      <c r="AX37" s="1">
        <f t="shared" ca="1" si="9"/>
        <v>0</v>
      </c>
      <c r="AY37" s="2">
        <f t="shared" ca="1" si="10"/>
        <v>0</v>
      </c>
      <c r="AZ37" s="2">
        <f t="shared" ca="1" si="11"/>
        <v>0</v>
      </c>
      <c r="BA37" s="2">
        <f t="shared" ca="1" si="12"/>
        <v>0</v>
      </c>
      <c r="BB37" s="2">
        <f t="shared" ca="1" si="13"/>
        <v>0</v>
      </c>
      <c r="BC37" s="2">
        <f t="shared" ca="1" si="14"/>
        <v>1</v>
      </c>
      <c r="BD37" s="2"/>
      <c r="BE37" s="2"/>
      <c r="BF37" s="2"/>
      <c r="BG37" s="2"/>
      <c r="BH37" s="2"/>
      <c r="BI37" s="2"/>
      <c r="BJ37" s="3"/>
      <c r="BL37" s="1">
        <f t="shared" ca="1" si="36"/>
        <v>37878.493683513145</v>
      </c>
      <c r="BM37" s="3"/>
      <c r="BN37" s="1">
        <f t="shared" ca="1" si="15"/>
        <v>0</v>
      </c>
      <c r="BO37" s="2"/>
      <c r="BP37" s="2"/>
      <c r="BQ37" s="3"/>
      <c r="BR37" s="15">
        <f t="shared" ca="1" si="16"/>
        <v>0.21413190502541279</v>
      </c>
      <c r="BS37" s="16">
        <f t="shared" ca="1" si="17"/>
        <v>0</v>
      </c>
      <c r="BT37" s="2"/>
      <c r="BU37" s="2"/>
      <c r="BV37" s="1">
        <f ca="1">IF(Table1[[#This Row],[Area]]="Raozan",Table1[[#This Row],[Income]],0)</f>
        <v>0</v>
      </c>
      <c r="BW37" s="2">
        <f ca="1">IF(Table1[[#This Row],[Area]]="Rangunia",Table1[[#This Row],[Income]],0)</f>
        <v>0</v>
      </c>
      <c r="BX37" s="2">
        <f ca="1">IF(Table1[[#This Row],[Area]]="Hathazari",Table1[[#This Row],[Income]],0)</f>
        <v>0</v>
      </c>
      <c r="BY37" s="2">
        <f ca="1">IF(Table1[[#This Row],[Area]]="Nazirhat",Table1[[#This Row],[Income]],0)</f>
        <v>0</v>
      </c>
      <c r="BZ37" s="2">
        <f ca="1">IF(Table1[[#This Row],[Area]]="Rangamati",Table1[[#This Row],[Income]],0)</f>
        <v>0</v>
      </c>
      <c r="CA37" s="2">
        <f ca="1">IF(Table1[[#This Row],[Area]]="Kumilla",Table1[[#This Row],[Income]],0)</f>
        <v>0</v>
      </c>
      <c r="CB37" s="2">
        <f ca="1">IF(Table1[[#This Row],[Area]]="Notun para",Table1[[#This Row],[Income]],0)</f>
        <v>72652</v>
      </c>
      <c r="CC37" s="2">
        <f ca="1">IF(Table1[[#This Row],[Area]]="Fotikchori",Table1[[#This Row],[Income]],0)</f>
        <v>0</v>
      </c>
      <c r="CD37" s="2">
        <f ca="1">IF(Table1[[#This Row],[Area]]="Feni",Table1[[#This Row],[Income]],0)</f>
        <v>0</v>
      </c>
      <c r="CE37" s="2">
        <f ca="1">IF(Table1[[#This Row],[Area]]="Chattogram mohonogori",Table1[[#This Row],[Income]],0)</f>
        <v>0</v>
      </c>
      <c r="CF37" s="2">
        <f ca="1">IF(Table1[[#This Row],[Area]]="Potia",Table1[[#This Row],[Income]],0)</f>
        <v>0</v>
      </c>
      <c r="CG37" s="3">
        <f ca="1">IF(Table1[[#This Row],[Area]]="Kaptai",Table1[[#This Row],[Income]],0)</f>
        <v>0</v>
      </c>
      <c r="CH37" s="1">
        <f ca="1">IF(Table1[[#This Row],[Field of work]]="Health",Table1[[#This Row],[Income]],0)</f>
        <v>0</v>
      </c>
      <c r="CI37" s="2">
        <f ca="1">IF(Table1[[#This Row],[Field of work]]="Teaching",Table1[[#This Row],[Income]],0)</f>
        <v>0</v>
      </c>
      <c r="CJ37" s="2">
        <f ca="1">IF(Table1[[#This Row],[Field of work]]="Construction",Table1[[#This Row],[Income]],0)</f>
        <v>72652</v>
      </c>
      <c r="CK37" s="2">
        <f ca="1">IF(Table1[[#This Row],[Field of work]]="IT",Table1[[#This Row],[Income]],0)</f>
        <v>0</v>
      </c>
      <c r="CL37" s="2">
        <f ca="1">IF(Table1[[#This Row],[Field of work]]="General work",Table1[[#This Row],[Income]],0)</f>
        <v>0</v>
      </c>
      <c r="CM37" s="3">
        <f ca="1">IF(Table1[[#This Row],[Field of work]]="Agriculture",Table1[[#This Row],[Income]],0)</f>
        <v>0</v>
      </c>
      <c r="CN37" s="1">
        <f t="shared" ca="1" si="4"/>
        <v>1</v>
      </c>
      <c r="CO37" s="3"/>
      <c r="CP37" s="1">
        <f t="shared" ca="1" si="18"/>
        <v>29</v>
      </c>
      <c r="CQ37" s="3"/>
    </row>
    <row r="38" spans="2:95" x14ac:dyDescent="0.25">
      <c r="B38">
        <f t="shared" ca="1" si="19"/>
        <v>1</v>
      </c>
      <c r="C38" t="str">
        <f t="shared" ca="1" si="5"/>
        <v>Men</v>
      </c>
      <c r="D38">
        <f t="shared" ca="1" si="20"/>
        <v>29</v>
      </c>
      <c r="E38">
        <f t="shared" ca="1" si="21"/>
        <v>6</v>
      </c>
      <c r="F38" t="str">
        <f t="shared" ca="1" si="6"/>
        <v>Agriculture</v>
      </c>
      <c r="G38">
        <f t="shared" ca="1" si="22"/>
        <v>4</v>
      </c>
      <c r="H38" t="str">
        <f t="shared" ca="1" si="7"/>
        <v>Technical</v>
      </c>
      <c r="I38">
        <f t="shared" ca="1" si="23"/>
        <v>1</v>
      </c>
      <c r="J38">
        <f t="shared" ca="1" si="24"/>
        <v>2</v>
      </c>
      <c r="K38">
        <f t="shared" ca="1" si="25"/>
        <v>56555</v>
      </c>
      <c r="L38">
        <f t="shared" ca="1" si="26"/>
        <v>1</v>
      </c>
      <c r="M38" t="str">
        <f t="shared" ca="1" si="8"/>
        <v>Raozan</v>
      </c>
      <c r="N38">
        <f t="shared" ca="1" si="37"/>
        <v>339330</v>
      </c>
      <c r="O38">
        <f t="shared" ca="1" si="28"/>
        <v>72661.379332273325</v>
      </c>
      <c r="P38">
        <f t="shared" ca="1" si="38"/>
        <v>48652.249963109862</v>
      </c>
      <c r="Q38">
        <f t="shared" ca="1" si="30"/>
        <v>48417</v>
      </c>
      <c r="R38">
        <f t="shared" ca="1" si="39"/>
        <v>72144.817276822592</v>
      </c>
      <c r="S38">
        <f t="shared" ca="1" si="40"/>
        <v>12081.269450019245</v>
      </c>
      <c r="T38">
        <f t="shared" ca="1" si="41"/>
        <v>400063.51941312908</v>
      </c>
      <c r="U38">
        <f t="shared" ca="1" si="42"/>
        <v>193223.1966090959</v>
      </c>
      <c r="V38">
        <f t="shared" ca="1" si="43"/>
        <v>206840.32280403317</v>
      </c>
      <c r="AR38" s="1">
        <f ca="1">IF(Table1[[#This Row],[Gender]]="men",1,0)</f>
        <v>1</v>
      </c>
      <c r="AS38" s="2">
        <f ca="1">IF(Table1[[#This Row],[Gender]]="Women",1,0)</f>
        <v>0</v>
      </c>
      <c r="AT38" s="2"/>
      <c r="AU38" s="2"/>
      <c r="AV38" s="3"/>
      <c r="AX38" s="1">
        <f t="shared" ca="1" si="9"/>
        <v>0</v>
      </c>
      <c r="AY38" s="2">
        <f t="shared" ca="1" si="10"/>
        <v>0</v>
      </c>
      <c r="AZ38" s="2">
        <f t="shared" ca="1" si="11"/>
        <v>0</v>
      </c>
      <c r="BA38" s="2">
        <f t="shared" ca="1" si="12"/>
        <v>0</v>
      </c>
      <c r="BB38" s="2">
        <f t="shared" ca="1" si="13"/>
        <v>0</v>
      </c>
      <c r="BC38" s="2">
        <f t="shared" ca="1" si="14"/>
        <v>1</v>
      </c>
      <c r="BD38" s="2"/>
      <c r="BE38" s="2"/>
      <c r="BF38" s="2"/>
      <c r="BG38" s="2"/>
      <c r="BH38" s="2"/>
      <c r="BI38" s="2"/>
      <c r="BJ38" s="3"/>
      <c r="BL38" s="1">
        <f t="shared" ca="1" si="36"/>
        <v>15725.88092653411</v>
      </c>
      <c r="BM38" s="3"/>
      <c r="BN38" s="1">
        <f t="shared" ca="1" si="15"/>
        <v>1</v>
      </c>
      <c r="BO38" s="2"/>
      <c r="BP38" s="2"/>
      <c r="BQ38" s="3"/>
      <c r="BR38" s="15">
        <f t="shared" ca="1" si="16"/>
        <v>0.31460301076547104</v>
      </c>
      <c r="BS38" s="16">
        <f t="shared" ca="1" si="17"/>
        <v>0</v>
      </c>
      <c r="BT38" s="2"/>
      <c r="BU38" s="2"/>
      <c r="BV38" s="1">
        <f ca="1">IF(Table1[[#This Row],[Area]]="Raozan",Table1[[#This Row],[Income]],0)</f>
        <v>56555</v>
      </c>
      <c r="BW38" s="2">
        <f ca="1">IF(Table1[[#This Row],[Area]]="Rangunia",Table1[[#This Row],[Income]],0)</f>
        <v>0</v>
      </c>
      <c r="BX38" s="2">
        <f ca="1">IF(Table1[[#This Row],[Area]]="Hathazari",Table1[[#This Row],[Income]],0)</f>
        <v>0</v>
      </c>
      <c r="BY38" s="2">
        <f ca="1">IF(Table1[[#This Row],[Area]]="Nazirhat",Table1[[#This Row],[Income]],0)</f>
        <v>0</v>
      </c>
      <c r="BZ38" s="2">
        <f ca="1">IF(Table1[[#This Row],[Area]]="Rangamati",Table1[[#This Row],[Income]],0)</f>
        <v>0</v>
      </c>
      <c r="CA38" s="2">
        <f ca="1">IF(Table1[[#This Row],[Area]]="Kumilla",Table1[[#This Row],[Income]],0)</f>
        <v>0</v>
      </c>
      <c r="CB38" s="2">
        <f ca="1">IF(Table1[[#This Row],[Area]]="Notun para",Table1[[#This Row],[Income]],0)</f>
        <v>0</v>
      </c>
      <c r="CC38" s="2">
        <f ca="1">IF(Table1[[#This Row],[Area]]="Fotikchori",Table1[[#This Row],[Income]],0)</f>
        <v>0</v>
      </c>
      <c r="CD38" s="2">
        <f ca="1">IF(Table1[[#This Row],[Area]]="Feni",Table1[[#This Row],[Income]],0)</f>
        <v>0</v>
      </c>
      <c r="CE38" s="2">
        <f ca="1">IF(Table1[[#This Row],[Area]]="Chattogram mohonogori",Table1[[#This Row],[Income]],0)</f>
        <v>0</v>
      </c>
      <c r="CF38" s="2">
        <f ca="1">IF(Table1[[#This Row],[Area]]="Potia",Table1[[#This Row],[Income]],0)</f>
        <v>0</v>
      </c>
      <c r="CG38" s="3">
        <f ca="1">IF(Table1[[#This Row],[Area]]="Kaptai",Table1[[#This Row],[Income]],0)</f>
        <v>0</v>
      </c>
      <c r="CH38" s="1">
        <f ca="1">IF(Table1[[#This Row],[Field of work]]="Health",Table1[[#This Row],[Income]],0)</f>
        <v>0</v>
      </c>
      <c r="CI38" s="2">
        <f ca="1">IF(Table1[[#This Row],[Field of work]]="Teaching",Table1[[#This Row],[Income]],0)</f>
        <v>0</v>
      </c>
      <c r="CJ38" s="2">
        <f ca="1">IF(Table1[[#This Row],[Field of work]]="Construction",Table1[[#This Row],[Income]],0)</f>
        <v>0</v>
      </c>
      <c r="CK38" s="2">
        <f ca="1">IF(Table1[[#This Row],[Field of work]]="IT",Table1[[#This Row],[Income]],0)</f>
        <v>0</v>
      </c>
      <c r="CL38" s="2">
        <f ca="1">IF(Table1[[#This Row],[Field of work]]="General work",Table1[[#This Row],[Income]],0)</f>
        <v>0</v>
      </c>
      <c r="CM38" s="3">
        <f ca="1">IF(Table1[[#This Row],[Field of work]]="Agriculture",Table1[[#This Row],[Income]],0)</f>
        <v>56555</v>
      </c>
      <c r="CN38" s="1">
        <f t="shared" ca="1" si="4"/>
        <v>1</v>
      </c>
      <c r="CO38" s="3"/>
      <c r="CP38" s="1">
        <f t="shared" ca="1" si="18"/>
        <v>38</v>
      </c>
      <c r="CQ38" s="3"/>
    </row>
    <row r="39" spans="2:95" x14ac:dyDescent="0.25">
      <c r="B39">
        <f t="shared" ca="1" si="19"/>
        <v>1</v>
      </c>
      <c r="C39" t="str">
        <f t="shared" ca="1" si="5"/>
        <v>Men</v>
      </c>
      <c r="D39">
        <f t="shared" ca="1" si="20"/>
        <v>38</v>
      </c>
      <c r="E39">
        <f t="shared" ca="1" si="21"/>
        <v>6</v>
      </c>
      <c r="F39" t="str">
        <f t="shared" ca="1" si="6"/>
        <v>Agriculture</v>
      </c>
      <c r="G39">
        <f t="shared" ca="1" si="22"/>
        <v>4</v>
      </c>
      <c r="H39" t="str">
        <f t="shared" ca="1" si="7"/>
        <v>Technical</v>
      </c>
      <c r="I39">
        <f t="shared" ca="1" si="23"/>
        <v>1</v>
      </c>
      <c r="J39">
        <f t="shared" ca="1" si="24"/>
        <v>3</v>
      </c>
      <c r="K39">
        <f t="shared" ca="1" si="25"/>
        <v>86115</v>
      </c>
      <c r="L39">
        <f t="shared" ca="1" si="26"/>
        <v>3</v>
      </c>
      <c r="M39" t="str">
        <f t="shared" ca="1" si="8"/>
        <v>Fotikchori</v>
      </c>
      <c r="N39">
        <f t="shared" ca="1" si="37"/>
        <v>344460</v>
      </c>
      <c r="O39">
        <f t="shared" ca="1" si="28"/>
        <v>108368.15308827415</v>
      </c>
      <c r="P39">
        <f t="shared" ca="1" si="38"/>
        <v>113635.48105053944</v>
      </c>
      <c r="Q39">
        <f t="shared" ca="1" si="30"/>
        <v>49216</v>
      </c>
      <c r="R39">
        <f t="shared" ca="1" si="39"/>
        <v>111242.86039619394</v>
      </c>
      <c r="S39">
        <f t="shared" ca="1" si="40"/>
        <v>32138.902742557628</v>
      </c>
      <c r="T39">
        <f t="shared" ca="1" si="41"/>
        <v>490234.38379309705</v>
      </c>
      <c r="U39">
        <f t="shared" ca="1" si="42"/>
        <v>268827.0134844681</v>
      </c>
      <c r="V39">
        <f t="shared" ca="1" si="43"/>
        <v>221407.37030862895</v>
      </c>
      <c r="AR39" s="1">
        <f ca="1">IF(Table1[[#This Row],[Gender]]="men",1,0)</f>
        <v>1</v>
      </c>
      <c r="AS39" s="2">
        <f ca="1">IF(Table1[[#This Row],[Gender]]="Women",1,0)</f>
        <v>0</v>
      </c>
      <c r="AT39" s="2"/>
      <c r="AU39" s="2"/>
      <c r="AV39" s="3"/>
      <c r="AX39" s="1">
        <f t="shared" ca="1" si="9"/>
        <v>0</v>
      </c>
      <c r="AY39" s="2">
        <f t="shared" ca="1" si="10"/>
        <v>0</v>
      </c>
      <c r="AZ39" s="2">
        <f t="shared" ca="1" si="11"/>
        <v>0</v>
      </c>
      <c r="BA39" s="2">
        <f t="shared" ca="1" si="12"/>
        <v>1</v>
      </c>
      <c r="BB39" s="2">
        <f t="shared" ca="1" si="13"/>
        <v>0</v>
      </c>
      <c r="BC39" s="2">
        <f t="shared" ca="1" si="14"/>
        <v>0</v>
      </c>
      <c r="BD39" s="2"/>
      <c r="BE39" s="2"/>
      <c r="BF39" s="2"/>
      <c r="BG39" s="2"/>
      <c r="BH39" s="2"/>
      <c r="BI39" s="2"/>
      <c r="BJ39" s="3"/>
      <c r="BL39" s="1">
        <f t="shared" ca="1" si="36"/>
        <v>33221.266145400266</v>
      </c>
      <c r="BM39" s="3"/>
      <c r="BN39" s="1">
        <f t="shared" ca="1" si="15"/>
        <v>1</v>
      </c>
      <c r="BO39" s="2"/>
      <c r="BP39" s="2"/>
      <c r="BQ39" s="3"/>
      <c r="BR39" s="15">
        <f t="shared" ca="1" si="16"/>
        <v>0.29085124442271204</v>
      </c>
      <c r="BS39" s="16">
        <f t="shared" ca="1" si="17"/>
        <v>0</v>
      </c>
      <c r="BT39" s="2"/>
      <c r="BU39" s="2"/>
      <c r="BV39" s="1">
        <f ca="1">IF(Table1[[#This Row],[Area]]="Raozan",Table1[[#This Row],[Income]],0)</f>
        <v>0</v>
      </c>
      <c r="BW39" s="2">
        <f ca="1">IF(Table1[[#This Row],[Area]]="Rangunia",Table1[[#This Row],[Income]],0)</f>
        <v>0</v>
      </c>
      <c r="BX39" s="2">
        <f ca="1">IF(Table1[[#This Row],[Area]]="Hathazari",Table1[[#This Row],[Income]],0)</f>
        <v>0</v>
      </c>
      <c r="BY39" s="2">
        <f ca="1">IF(Table1[[#This Row],[Area]]="Nazirhat",Table1[[#This Row],[Income]],0)</f>
        <v>0</v>
      </c>
      <c r="BZ39" s="2">
        <f ca="1">IF(Table1[[#This Row],[Area]]="Rangamati",Table1[[#This Row],[Income]],0)</f>
        <v>0</v>
      </c>
      <c r="CA39" s="2">
        <f ca="1">IF(Table1[[#This Row],[Area]]="Kumilla",Table1[[#This Row],[Income]],0)</f>
        <v>0</v>
      </c>
      <c r="CB39" s="2">
        <f ca="1">IF(Table1[[#This Row],[Area]]="Notun para",Table1[[#This Row],[Income]],0)</f>
        <v>0</v>
      </c>
      <c r="CC39" s="2">
        <f ca="1">IF(Table1[[#This Row],[Area]]="Fotikchori",Table1[[#This Row],[Income]],0)</f>
        <v>86115</v>
      </c>
      <c r="CD39" s="2">
        <f ca="1">IF(Table1[[#This Row],[Area]]="Feni",Table1[[#This Row],[Income]],0)</f>
        <v>0</v>
      </c>
      <c r="CE39" s="2">
        <f ca="1">IF(Table1[[#This Row],[Area]]="Chattogram mohonogori",Table1[[#This Row],[Income]],0)</f>
        <v>0</v>
      </c>
      <c r="CF39" s="2">
        <f ca="1">IF(Table1[[#This Row],[Area]]="Potia",Table1[[#This Row],[Income]],0)</f>
        <v>0</v>
      </c>
      <c r="CG39" s="3">
        <f ca="1">IF(Table1[[#This Row],[Area]]="Kaptai",Table1[[#This Row],[Income]],0)</f>
        <v>0</v>
      </c>
      <c r="CH39" s="1">
        <f ca="1">IF(Table1[[#This Row],[Field of work]]="Health",Table1[[#This Row],[Income]],0)</f>
        <v>0</v>
      </c>
      <c r="CI39" s="2">
        <f ca="1">IF(Table1[[#This Row],[Field of work]]="Teaching",Table1[[#This Row],[Income]],0)</f>
        <v>0</v>
      </c>
      <c r="CJ39" s="2">
        <f ca="1">IF(Table1[[#This Row],[Field of work]]="Construction",Table1[[#This Row],[Income]],0)</f>
        <v>0</v>
      </c>
      <c r="CK39" s="2">
        <f ca="1">IF(Table1[[#This Row],[Field of work]]="IT",Table1[[#This Row],[Income]],0)</f>
        <v>0</v>
      </c>
      <c r="CL39" s="2">
        <f ca="1">IF(Table1[[#This Row],[Field of work]]="General work",Table1[[#This Row],[Income]],0)</f>
        <v>0</v>
      </c>
      <c r="CM39" s="3">
        <f ca="1">IF(Table1[[#This Row],[Field of work]]="Agriculture",Table1[[#This Row],[Income]],0)</f>
        <v>86115</v>
      </c>
      <c r="CN39" s="1">
        <f t="shared" ca="1" si="4"/>
        <v>1</v>
      </c>
      <c r="CO39" s="3"/>
      <c r="CP39" s="1">
        <f t="shared" ca="1" si="18"/>
        <v>42</v>
      </c>
      <c r="CQ39" s="3"/>
    </row>
    <row r="40" spans="2:95" x14ac:dyDescent="0.25">
      <c r="B40">
        <f t="shared" ca="1" si="19"/>
        <v>2</v>
      </c>
      <c r="C40" t="str">
        <f t="shared" ca="1" si="5"/>
        <v>Women</v>
      </c>
      <c r="D40">
        <f t="shared" ca="1" si="20"/>
        <v>42</v>
      </c>
      <c r="E40">
        <f t="shared" ca="1" si="21"/>
        <v>4</v>
      </c>
      <c r="F40" t="str">
        <f t="shared" ca="1" si="6"/>
        <v>IT</v>
      </c>
      <c r="G40">
        <f t="shared" ca="1" si="22"/>
        <v>4</v>
      </c>
      <c r="H40" t="str">
        <f t="shared" ca="1" si="7"/>
        <v>Technical</v>
      </c>
      <c r="I40">
        <f t="shared" ca="1" si="23"/>
        <v>0</v>
      </c>
      <c r="J40">
        <f t="shared" ca="1" si="24"/>
        <v>2</v>
      </c>
      <c r="K40">
        <f t="shared" ca="1" si="25"/>
        <v>88918</v>
      </c>
      <c r="L40">
        <f t="shared" ca="1" si="26"/>
        <v>9</v>
      </c>
      <c r="M40" t="str">
        <f t="shared" ca="1" si="8"/>
        <v>Rangunia</v>
      </c>
      <c r="N40">
        <f t="shared" ca="1" si="37"/>
        <v>533508</v>
      </c>
      <c r="O40">
        <f t="shared" ca="1" si="28"/>
        <v>155171.46570947225</v>
      </c>
      <c r="P40">
        <f t="shared" ca="1" si="38"/>
        <v>31451.761853068219</v>
      </c>
      <c r="Q40">
        <f t="shared" ca="1" si="30"/>
        <v>8347</v>
      </c>
      <c r="R40">
        <f t="shared" ca="1" si="39"/>
        <v>59455.582854969471</v>
      </c>
      <c r="S40">
        <f t="shared" ca="1" si="40"/>
        <v>45939.759331155125</v>
      </c>
      <c r="T40">
        <f t="shared" ca="1" si="41"/>
        <v>610899.52118422335</v>
      </c>
      <c r="U40">
        <f t="shared" ca="1" si="42"/>
        <v>222974.04856444173</v>
      </c>
      <c r="V40">
        <f t="shared" ca="1" si="43"/>
        <v>387925.47261978162</v>
      </c>
      <c r="AR40" s="1">
        <f ca="1">IF(Table1[[#This Row],[Gender]]="men",1,0)</f>
        <v>0</v>
      </c>
      <c r="AS40" s="2">
        <f ca="1">IF(Table1[[#This Row],[Gender]]="Women",1,0)</f>
        <v>1</v>
      </c>
      <c r="AT40" s="2"/>
      <c r="AU40" s="2"/>
      <c r="AV40" s="3"/>
      <c r="AX40" s="1">
        <f t="shared" ca="1" si="9"/>
        <v>0</v>
      </c>
      <c r="AY40" s="2">
        <f t="shared" ca="1" si="10"/>
        <v>0</v>
      </c>
      <c r="AZ40" s="2">
        <f t="shared" ca="1" si="11"/>
        <v>0</v>
      </c>
      <c r="BA40" s="2">
        <f t="shared" ca="1" si="12"/>
        <v>0</v>
      </c>
      <c r="BB40" s="2">
        <f t="shared" ca="1" si="13"/>
        <v>1</v>
      </c>
      <c r="BC40" s="2">
        <f t="shared" ca="1" si="14"/>
        <v>0</v>
      </c>
      <c r="BD40" s="2"/>
      <c r="BE40" s="2"/>
      <c r="BF40" s="2"/>
      <c r="BG40" s="2"/>
      <c r="BH40" s="2"/>
      <c r="BI40" s="2"/>
      <c r="BJ40" s="3"/>
      <c r="BL40" s="1">
        <f t="shared" ca="1" si="36"/>
        <v>3505.3561988669608</v>
      </c>
      <c r="BM40" s="3"/>
      <c r="BN40" s="1">
        <f t="shared" ca="1" si="15"/>
        <v>1</v>
      </c>
      <c r="BO40" s="2"/>
      <c r="BP40" s="2"/>
      <c r="BQ40" s="3"/>
      <c r="BR40" s="15">
        <f t="shared" ca="1" si="16"/>
        <v>0.41334634534554682</v>
      </c>
      <c r="BS40" s="16">
        <f t="shared" ca="1" si="17"/>
        <v>0</v>
      </c>
      <c r="BT40" s="2"/>
      <c r="BU40" s="2"/>
      <c r="BV40" s="1">
        <f ca="1">IF(Table1[[#This Row],[Area]]="Raozan",Table1[[#This Row],[Income]],0)</f>
        <v>0</v>
      </c>
      <c r="BW40" s="2">
        <f ca="1">IF(Table1[[#This Row],[Area]]="Rangunia",Table1[[#This Row],[Income]],0)</f>
        <v>88918</v>
      </c>
      <c r="BX40" s="2">
        <f ca="1">IF(Table1[[#This Row],[Area]]="Hathazari",Table1[[#This Row],[Income]],0)</f>
        <v>0</v>
      </c>
      <c r="BY40" s="2">
        <f ca="1">IF(Table1[[#This Row],[Area]]="Nazirhat",Table1[[#This Row],[Income]],0)</f>
        <v>0</v>
      </c>
      <c r="BZ40" s="2">
        <f ca="1">IF(Table1[[#This Row],[Area]]="Rangamati",Table1[[#This Row],[Income]],0)</f>
        <v>0</v>
      </c>
      <c r="CA40" s="2">
        <f ca="1">IF(Table1[[#This Row],[Area]]="Kumilla",Table1[[#This Row],[Income]],0)</f>
        <v>0</v>
      </c>
      <c r="CB40" s="2">
        <f ca="1">IF(Table1[[#This Row],[Area]]="Notun para",Table1[[#This Row],[Income]],0)</f>
        <v>0</v>
      </c>
      <c r="CC40" s="2">
        <f ca="1">IF(Table1[[#This Row],[Area]]="Fotikchori",Table1[[#This Row],[Income]],0)</f>
        <v>0</v>
      </c>
      <c r="CD40" s="2">
        <f ca="1">IF(Table1[[#This Row],[Area]]="Feni",Table1[[#This Row],[Income]],0)</f>
        <v>0</v>
      </c>
      <c r="CE40" s="2">
        <f ca="1">IF(Table1[[#This Row],[Area]]="Chattogram mohonogori",Table1[[#This Row],[Income]],0)</f>
        <v>0</v>
      </c>
      <c r="CF40" s="2">
        <f ca="1">IF(Table1[[#This Row],[Area]]="Potia",Table1[[#This Row],[Income]],0)</f>
        <v>0</v>
      </c>
      <c r="CG40" s="3">
        <f ca="1">IF(Table1[[#This Row],[Area]]="Kaptai",Table1[[#This Row],[Income]],0)</f>
        <v>0</v>
      </c>
      <c r="CH40" s="1">
        <f ca="1">IF(Table1[[#This Row],[Field of work]]="Health",Table1[[#This Row],[Income]],0)</f>
        <v>0</v>
      </c>
      <c r="CI40" s="2">
        <f ca="1">IF(Table1[[#This Row],[Field of work]]="Teaching",Table1[[#This Row],[Income]],0)</f>
        <v>0</v>
      </c>
      <c r="CJ40" s="2">
        <f ca="1">IF(Table1[[#This Row],[Field of work]]="Construction",Table1[[#This Row],[Income]],0)</f>
        <v>0</v>
      </c>
      <c r="CK40" s="2">
        <f ca="1">IF(Table1[[#This Row],[Field of work]]="IT",Table1[[#This Row],[Income]],0)</f>
        <v>88918</v>
      </c>
      <c r="CL40" s="2">
        <f ca="1">IF(Table1[[#This Row],[Field of work]]="General work",Table1[[#This Row],[Income]],0)</f>
        <v>0</v>
      </c>
      <c r="CM40" s="3">
        <f ca="1">IF(Table1[[#This Row],[Field of work]]="Agriculture",Table1[[#This Row],[Income]],0)</f>
        <v>0</v>
      </c>
      <c r="CN40" s="1">
        <f t="shared" ca="1" si="4"/>
        <v>1</v>
      </c>
      <c r="CO40" s="3"/>
      <c r="CP40" s="1">
        <f t="shared" ca="1" si="18"/>
        <v>40</v>
      </c>
      <c r="CQ40" s="3"/>
    </row>
    <row r="41" spans="2:95" x14ac:dyDescent="0.25">
      <c r="B41">
        <f t="shared" ca="1" si="19"/>
        <v>2</v>
      </c>
      <c r="C41" t="str">
        <f t="shared" ca="1" si="5"/>
        <v>Women</v>
      </c>
      <c r="D41">
        <f t="shared" ca="1" si="20"/>
        <v>40</v>
      </c>
      <c r="E41">
        <f t="shared" ca="1" si="21"/>
        <v>5</v>
      </c>
      <c r="F41" t="str">
        <f t="shared" ca="1" si="6"/>
        <v>General work</v>
      </c>
      <c r="G41">
        <f t="shared" ca="1" si="22"/>
        <v>1</v>
      </c>
      <c r="H41" t="str">
        <f t="shared" ca="1" si="7"/>
        <v>High school</v>
      </c>
      <c r="I41">
        <f t="shared" ca="1" si="23"/>
        <v>4</v>
      </c>
      <c r="J41">
        <f t="shared" ca="1" si="24"/>
        <v>1</v>
      </c>
      <c r="K41">
        <f t="shared" ca="1" si="25"/>
        <v>84091</v>
      </c>
      <c r="L41">
        <f t="shared" ca="1" si="26"/>
        <v>9</v>
      </c>
      <c r="M41" t="str">
        <f t="shared" ca="1" si="8"/>
        <v>Rangunia</v>
      </c>
      <c r="N41">
        <f t="shared" ca="1" si="37"/>
        <v>420455</v>
      </c>
      <c r="O41">
        <f t="shared" ca="1" si="28"/>
        <v>173793.5376322619</v>
      </c>
      <c r="P41">
        <f t="shared" ca="1" si="38"/>
        <v>33221.266145400266</v>
      </c>
      <c r="Q41">
        <f t="shared" ca="1" si="30"/>
        <v>30761</v>
      </c>
      <c r="R41">
        <f t="shared" ca="1" si="39"/>
        <v>68124.825293012153</v>
      </c>
      <c r="S41">
        <f t="shared" ca="1" si="40"/>
        <v>39384.52247666414</v>
      </c>
      <c r="T41">
        <f t="shared" ca="1" si="41"/>
        <v>493060.7886220644</v>
      </c>
      <c r="U41">
        <f t="shared" ca="1" si="42"/>
        <v>272679.36292527406</v>
      </c>
      <c r="V41">
        <f t="shared" ca="1" si="43"/>
        <v>220381.42569679033</v>
      </c>
      <c r="AR41" s="1">
        <f ca="1">IF(Table1[[#This Row],[Gender]]="men",1,0)</f>
        <v>0</v>
      </c>
      <c r="AS41" s="2">
        <f ca="1">IF(Table1[[#This Row],[Gender]]="Women",1,0)</f>
        <v>1</v>
      </c>
      <c r="AT41" s="2"/>
      <c r="AU41" s="2"/>
      <c r="AV41" s="3"/>
      <c r="AX41" s="1">
        <f t="shared" ca="1" si="9"/>
        <v>0</v>
      </c>
      <c r="AY41" s="2">
        <f t="shared" ca="1" si="10"/>
        <v>1</v>
      </c>
      <c r="AZ41" s="2">
        <f t="shared" ca="1" si="11"/>
        <v>0</v>
      </c>
      <c r="BA41" s="2">
        <f t="shared" ca="1" si="12"/>
        <v>0</v>
      </c>
      <c r="BB41" s="2">
        <f t="shared" ca="1" si="13"/>
        <v>0</v>
      </c>
      <c r="BC41" s="2">
        <f t="shared" ca="1" si="14"/>
        <v>0</v>
      </c>
      <c r="BD41" s="2"/>
      <c r="BE41" s="2"/>
      <c r="BF41" s="2"/>
      <c r="BG41" s="2"/>
      <c r="BH41" s="2"/>
      <c r="BI41" s="2"/>
      <c r="BJ41" s="3"/>
      <c r="BL41" s="1">
        <f t="shared" ca="1" si="36"/>
        <v>21272.318777049251</v>
      </c>
      <c r="BM41" s="3"/>
      <c r="BN41" s="1">
        <f t="shared" ca="1" si="15"/>
        <v>1</v>
      </c>
      <c r="BO41" s="2"/>
      <c r="BP41" s="2"/>
      <c r="BQ41" s="3"/>
      <c r="BR41" s="15">
        <f t="shared" ca="1" si="16"/>
        <v>0.56461017979719963</v>
      </c>
      <c r="BS41" s="16">
        <f t="shared" ca="1" si="17"/>
        <v>0</v>
      </c>
      <c r="BT41" s="2"/>
      <c r="BU41" s="2"/>
      <c r="BV41" s="1">
        <f ca="1">IF(Table1[[#This Row],[Area]]="Raozan",Table1[[#This Row],[Income]],0)</f>
        <v>0</v>
      </c>
      <c r="BW41" s="2">
        <f ca="1">IF(Table1[[#This Row],[Area]]="Rangunia",Table1[[#This Row],[Income]],0)</f>
        <v>84091</v>
      </c>
      <c r="BX41" s="2">
        <f ca="1">IF(Table1[[#This Row],[Area]]="Hathazari",Table1[[#This Row],[Income]],0)</f>
        <v>0</v>
      </c>
      <c r="BY41" s="2">
        <f ca="1">IF(Table1[[#This Row],[Area]]="Nazirhat",Table1[[#This Row],[Income]],0)</f>
        <v>0</v>
      </c>
      <c r="BZ41" s="2">
        <f ca="1">IF(Table1[[#This Row],[Area]]="Rangamati",Table1[[#This Row],[Income]],0)</f>
        <v>0</v>
      </c>
      <c r="CA41" s="2">
        <f ca="1">IF(Table1[[#This Row],[Area]]="Kumilla",Table1[[#This Row],[Income]],0)</f>
        <v>0</v>
      </c>
      <c r="CB41" s="2">
        <f ca="1">IF(Table1[[#This Row],[Area]]="Notun para",Table1[[#This Row],[Income]],0)</f>
        <v>0</v>
      </c>
      <c r="CC41" s="2">
        <f ca="1">IF(Table1[[#This Row],[Area]]="Fotikchori",Table1[[#This Row],[Income]],0)</f>
        <v>0</v>
      </c>
      <c r="CD41" s="2">
        <f ca="1">IF(Table1[[#This Row],[Area]]="Feni",Table1[[#This Row],[Income]],0)</f>
        <v>0</v>
      </c>
      <c r="CE41" s="2">
        <f ca="1">IF(Table1[[#This Row],[Area]]="Chattogram mohonogori",Table1[[#This Row],[Income]],0)</f>
        <v>0</v>
      </c>
      <c r="CF41" s="2">
        <f ca="1">IF(Table1[[#This Row],[Area]]="Potia",Table1[[#This Row],[Income]],0)</f>
        <v>0</v>
      </c>
      <c r="CG41" s="3">
        <f ca="1">IF(Table1[[#This Row],[Area]]="Kaptai",Table1[[#This Row],[Income]],0)</f>
        <v>0</v>
      </c>
      <c r="CH41" s="1">
        <f ca="1">IF(Table1[[#This Row],[Field of work]]="Health",Table1[[#This Row],[Income]],0)</f>
        <v>0</v>
      </c>
      <c r="CI41" s="2">
        <f ca="1">IF(Table1[[#This Row],[Field of work]]="Teaching",Table1[[#This Row],[Income]],0)</f>
        <v>0</v>
      </c>
      <c r="CJ41" s="2">
        <f ca="1">IF(Table1[[#This Row],[Field of work]]="Construction",Table1[[#This Row],[Income]],0)</f>
        <v>0</v>
      </c>
      <c r="CK41" s="2">
        <f ca="1">IF(Table1[[#This Row],[Field of work]]="IT",Table1[[#This Row],[Income]],0)</f>
        <v>0</v>
      </c>
      <c r="CL41" s="2">
        <f ca="1">IF(Table1[[#This Row],[Field of work]]="General work",Table1[[#This Row],[Income]],0)</f>
        <v>84091</v>
      </c>
      <c r="CM41" s="3">
        <f ca="1">IF(Table1[[#This Row],[Field of work]]="Agriculture",Table1[[#This Row],[Income]],0)</f>
        <v>0</v>
      </c>
      <c r="CN41" s="1">
        <f t="shared" ca="1" si="4"/>
        <v>1</v>
      </c>
      <c r="CO41" s="3"/>
      <c r="CP41" s="1">
        <f t="shared" ca="1" si="18"/>
        <v>37</v>
      </c>
      <c r="CQ41" s="3"/>
    </row>
    <row r="42" spans="2:95" x14ac:dyDescent="0.25">
      <c r="B42">
        <f t="shared" ca="1" si="19"/>
        <v>1</v>
      </c>
      <c r="C42" t="str">
        <f t="shared" ca="1" si="5"/>
        <v>Men</v>
      </c>
      <c r="D42">
        <f t="shared" ca="1" si="20"/>
        <v>37</v>
      </c>
      <c r="E42">
        <f t="shared" ca="1" si="21"/>
        <v>3</v>
      </c>
      <c r="F42" t="str">
        <f t="shared" ca="1" si="6"/>
        <v>Teaching</v>
      </c>
      <c r="G42">
        <f t="shared" ca="1" si="22"/>
        <v>3</v>
      </c>
      <c r="H42" t="str">
        <f t="shared" ca="1" si="7"/>
        <v>University</v>
      </c>
      <c r="I42">
        <f t="shared" ca="1" si="23"/>
        <v>2</v>
      </c>
      <c r="J42">
        <f t="shared" ca="1" si="24"/>
        <v>2</v>
      </c>
      <c r="K42">
        <f t="shared" ca="1" si="25"/>
        <v>56949</v>
      </c>
      <c r="L42">
        <f t="shared" ca="1" si="26"/>
        <v>5</v>
      </c>
      <c r="M42" t="str">
        <f t="shared" ca="1" si="8"/>
        <v>Chattogram mohonogori</v>
      </c>
      <c r="N42">
        <f t="shared" ca="1" si="37"/>
        <v>284745</v>
      </c>
      <c r="O42">
        <f t="shared" ca="1" si="28"/>
        <v>160769.9256463536</v>
      </c>
      <c r="P42">
        <f t="shared" ca="1" si="38"/>
        <v>7010.7123977339215</v>
      </c>
      <c r="Q42">
        <f t="shared" ca="1" si="30"/>
        <v>3254</v>
      </c>
      <c r="R42">
        <f t="shared" ca="1" si="39"/>
        <v>66348.553910042625</v>
      </c>
      <c r="S42">
        <f t="shared" ca="1" si="40"/>
        <v>71177.282352642302</v>
      </c>
      <c r="T42">
        <f t="shared" ca="1" si="41"/>
        <v>362932.99475037621</v>
      </c>
      <c r="U42">
        <f t="shared" ca="1" si="42"/>
        <v>230372.47955639623</v>
      </c>
      <c r="V42">
        <f t="shared" ca="1" si="43"/>
        <v>132560.51519397998</v>
      </c>
      <c r="AR42" s="1">
        <f ca="1">IF(Table1[[#This Row],[Gender]]="men",1,0)</f>
        <v>1</v>
      </c>
      <c r="AS42" s="2">
        <f ca="1">IF(Table1[[#This Row],[Gender]]="Women",1,0)</f>
        <v>0</v>
      </c>
      <c r="AT42" s="2"/>
      <c r="AU42" s="2"/>
      <c r="AV42" s="3"/>
      <c r="AX42" s="1">
        <f t="shared" ca="1" si="9"/>
        <v>1</v>
      </c>
      <c r="AY42" s="2">
        <f t="shared" ca="1" si="10"/>
        <v>0</v>
      </c>
      <c r="AZ42" s="2">
        <f t="shared" ca="1" si="11"/>
        <v>0</v>
      </c>
      <c r="BA42" s="2">
        <f t="shared" ca="1" si="12"/>
        <v>0</v>
      </c>
      <c r="BB42" s="2">
        <f t="shared" ca="1" si="13"/>
        <v>0</v>
      </c>
      <c r="BC42" s="2">
        <f t="shared" ca="1" si="14"/>
        <v>0</v>
      </c>
      <c r="BD42" s="2"/>
      <c r="BE42" s="2"/>
      <c r="BF42" s="2"/>
      <c r="BG42" s="2"/>
      <c r="BH42" s="2"/>
      <c r="BI42" s="2"/>
      <c r="BJ42" s="3"/>
      <c r="BL42" s="1">
        <f t="shared" ca="1" si="36"/>
        <v>3986.8843249688957</v>
      </c>
      <c r="BM42" s="3"/>
      <c r="BN42" s="1">
        <f t="shared" ca="1" si="15"/>
        <v>1</v>
      </c>
      <c r="BO42" s="2"/>
      <c r="BP42" s="2"/>
      <c r="BQ42" s="3"/>
      <c r="BR42" s="15">
        <f t="shared" ca="1" si="16"/>
        <v>0.72473117746645821</v>
      </c>
      <c r="BS42" s="16">
        <f t="shared" ca="1" si="17"/>
        <v>0</v>
      </c>
      <c r="BT42" s="2"/>
      <c r="BU42" s="2"/>
      <c r="BV42" s="1">
        <f ca="1">IF(Table1[[#This Row],[Area]]="Raozan",Table1[[#This Row],[Income]],0)</f>
        <v>0</v>
      </c>
      <c r="BW42" s="2">
        <f ca="1">IF(Table1[[#This Row],[Area]]="Rangunia",Table1[[#This Row],[Income]],0)</f>
        <v>0</v>
      </c>
      <c r="BX42" s="2">
        <f ca="1">IF(Table1[[#This Row],[Area]]="Hathazari",Table1[[#This Row],[Income]],0)</f>
        <v>0</v>
      </c>
      <c r="BY42" s="2">
        <f ca="1">IF(Table1[[#This Row],[Area]]="Nazirhat",Table1[[#This Row],[Income]],0)</f>
        <v>0</v>
      </c>
      <c r="BZ42" s="2">
        <f ca="1">IF(Table1[[#This Row],[Area]]="Rangamati",Table1[[#This Row],[Income]],0)</f>
        <v>0</v>
      </c>
      <c r="CA42" s="2">
        <f ca="1">IF(Table1[[#This Row],[Area]]="Kumilla",Table1[[#This Row],[Income]],0)</f>
        <v>0</v>
      </c>
      <c r="CB42" s="2">
        <f ca="1">IF(Table1[[#This Row],[Area]]="Notun para",Table1[[#This Row],[Income]],0)</f>
        <v>0</v>
      </c>
      <c r="CC42" s="2">
        <f ca="1">IF(Table1[[#This Row],[Area]]="Fotikchori",Table1[[#This Row],[Income]],0)</f>
        <v>0</v>
      </c>
      <c r="CD42" s="2">
        <f ca="1">IF(Table1[[#This Row],[Area]]="Feni",Table1[[#This Row],[Income]],0)</f>
        <v>0</v>
      </c>
      <c r="CE42" s="2">
        <f ca="1">IF(Table1[[#This Row],[Area]]="Chattogram mohonogori",Table1[[#This Row],[Income]],0)</f>
        <v>56949</v>
      </c>
      <c r="CF42" s="2">
        <f ca="1">IF(Table1[[#This Row],[Area]]="Potia",Table1[[#This Row],[Income]],0)</f>
        <v>0</v>
      </c>
      <c r="CG42" s="3">
        <f ca="1">IF(Table1[[#This Row],[Area]]="Kaptai",Table1[[#This Row],[Income]],0)</f>
        <v>0</v>
      </c>
      <c r="CH42" s="1">
        <f ca="1">IF(Table1[[#This Row],[Field of work]]="Health",Table1[[#This Row],[Income]],0)</f>
        <v>0</v>
      </c>
      <c r="CI42" s="2">
        <f ca="1">IF(Table1[[#This Row],[Field of work]]="Teaching",Table1[[#This Row],[Income]],0)</f>
        <v>56949</v>
      </c>
      <c r="CJ42" s="2">
        <f ca="1">IF(Table1[[#This Row],[Field of work]]="Construction",Table1[[#This Row],[Income]],0)</f>
        <v>0</v>
      </c>
      <c r="CK42" s="2">
        <f ca="1">IF(Table1[[#This Row],[Field of work]]="IT",Table1[[#This Row],[Income]],0)</f>
        <v>0</v>
      </c>
      <c r="CL42" s="2">
        <f ca="1">IF(Table1[[#This Row],[Field of work]]="General work",Table1[[#This Row],[Income]],0)</f>
        <v>0</v>
      </c>
      <c r="CM42" s="3">
        <f ca="1">IF(Table1[[#This Row],[Field of work]]="Agriculture",Table1[[#This Row],[Income]],0)</f>
        <v>0</v>
      </c>
      <c r="CN42" s="1">
        <f t="shared" ca="1" si="4"/>
        <v>1</v>
      </c>
      <c r="CO42" s="3"/>
      <c r="CP42" s="1">
        <f t="shared" ca="1" si="18"/>
        <v>38</v>
      </c>
      <c r="CQ42" s="3"/>
    </row>
    <row r="43" spans="2:95" x14ac:dyDescent="0.25">
      <c r="B43">
        <f t="shared" ca="1" si="19"/>
        <v>2</v>
      </c>
      <c r="C43" t="str">
        <f t="shared" ca="1" si="5"/>
        <v>Women</v>
      </c>
      <c r="D43">
        <f t="shared" ca="1" si="20"/>
        <v>38</v>
      </c>
      <c r="E43">
        <f t="shared" ca="1" si="21"/>
        <v>1</v>
      </c>
      <c r="F43" t="str">
        <f t="shared" ca="1" si="6"/>
        <v>Health</v>
      </c>
      <c r="G43">
        <f t="shared" ca="1" si="22"/>
        <v>5</v>
      </c>
      <c r="H43" t="str">
        <f t="shared" ca="1" si="7"/>
        <v>Other</v>
      </c>
      <c r="I43">
        <f t="shared" ca="1" si="23"/>
        <v>2</v>
      </c>
      <c r="J43">
        <f t="shared" ca="1" si="24"/>
        <v>2</v>
      </c>
      <c r="K43">
        <f t="shared" ca="1" si="25"/>
        <v>79119</v>
      </c>
      <c r="L43">
        <f t="shared" ca="1" si="26"/>
        <v>2</v>
      </c>
      <c r="M43" t="str">
        <f t="shared" ca="1" si="8"/>
        <v>Hathazari</v>
      </c>
      <c r="N43">
        <f t="shared" ca="1" si="37"/>
        <v>395595</v>
      </c>
      <c r="O43">
        <f t="shared" ca="1" si="28"/>
        <v>286700.03014984354</v>
      </c>
      <c r="P43">
        <f t="shared" ca="1" si="38"/>
        <v>42544.637554098503</v>
      </c>
      <c r="Q43">
        <f t="shared" ca="1" si="30"/>
        <v>21668</v>
      </c>
      <c r="R43">
        <f t="shared" ca="1" si="39"/>
        <v>63191.223352674177</v>
      </c>
      <c r="S43">
        <f t="shared" ca="1" si="40"/>
        <v>2518.828926673993</v>
      </c>
      <c r="T43">
        <f t="shared" ca="1" si="41"/>
        <v>440658.46648077248</v>
      </c>
      <c r="U43">
        <f t="shared" ca="1" si="42"/>
        <v>371559.25350251771</v>
      </c>
      <c r="V43">
        <f t="shared" ca="1" si="43"/>
        <v>69099.212978254771</v>
      </c>
      <c r="AR43" s="1">
        <f ca="1">IF(Table1[[#This Row],[Gender]]="men",1,0)</f>
        <v>0</v>
      </c>
      <c r="AS43" s="2">
        <f ca="1">IF(Table1[[#This Row],[Gender]]="Women",1,0)</f>
        <v>1</v>
      </c>
      <c r="AT43" s="2"/>
      <c r="AU43" s="2"/>
      <c r="AV43" s="3"/>
      <c r="AX43" s="1">
        <f t="shared" ca="1" si="9"/>
        <v>1</v>
      </c>
      <c r="AY43" s="2">
        <f t="shared" ca="1" si="10"/>
        <v>0</v>
      </c>
      <c r="AZ43" s="2">
        <f t="shared" ca="1" si="11"/>
        <v>0</v>
      </c>
      <c r="BA43" s="2">
        <f t="shared" ca="1" si="12"/>
        <v>0</v>
      </c>
      <c r="BB43" s="2">
        <f t="shared" ca="1" si="13"/>
        <v>0</v>
      </c>
      <c r="BC43" s="2">
        <f t="shared" ca="1" si="14"/>
        <v>0</v>
      </c>
      <c r="BD43" s="2"/>
      <c r="BE43" s="2"/>
      <c r="BF43" s="2"/>
      <c r="BG43" s="2"/>
      <c r="BH43" s="2"/>
      <c r="BI43" s="2"/>
      <c r="BJ43" s="3"/>
      <c r="BL43" s="1">
        <f t="shared" ca="1" si="36"/>
        <v>18747.971467865311</v>
      </c>
      <c r="BM43" s="3"/>
      <c r="BN43" s="1">
        <f t="shared" ca="1" si="15"/>
        <v>0</v>
      </c>
      <c r="BO43" s="2"/>
      <c r="BP43" s="2"/>
      <c r="BQ43" s="3"/>
      <c r="BR43" s="15">
        <f t="shared" ca="1" si="16"/>
        <v>0.34994169500120076</v>
      </c>
      <c r="BS43" s="16">
        <f t="shared" ca="1" si="17"/>
        <v>0</v>
      </c>
      <c r="BT43" s="2"/>
      <c r="BU43" s="2"/>
      <c r="BV43" s="1">
        <f ca="1">IF(Table1[[#This Row],[Area]]="Raozan",Table1[[#This Row],[Income]],0)</f>
        <v>0</v>
      </c>
      <c r="BW43" s="2">
        <f ca="1">IF(Table1[[#This Row],[Area]]="Rangunia",Table1[[#This Row],[Income]],0)</f>
        <v>0</v>
      </c>
      <c r="BX43" s="2">
        <f ca="1">IF(Table1[[#This Row],[Area]]="Hathazari",Table1[[#This Row],[Income]],0)</f>
        <v>79119</v>
      </c>
      <c r="BY43" s="2">
        <f ca="1">IF(Table1[[#This Row],[Area]]="Nazirhat",Table1[[#This Row],[Income]],0)</f>
        <v>0</v>
      </c>
      <c r="BZ43" s="2">
        <f ca="1">IF(Table1[[#This Row],[Area]]="Rangamati",Table1[[#This Row],[Income]],0)</f>
        <v>0</v>
      </c>
      <c r="CA43" s="2">
        <f ca="1">IF(Table1[[#This Row],[Area]]="Kumilla",Table1[[#This Row],[Income]],0)</f>
        <v>0</v>
      </c>
      <c r="CB43" s="2">
        <f ca="1">IF(Table1[[#This Row],[Area]]="Notun para",Table1[[#This Row],[Income]],0)</f>
        <v>0</v>
      </c>
      <c r="CC43" s="2">
        <f ca="1">IF(Table1[[#This Row],[Area]]="Fotikchori",Table1[[#This Row],[Income]],0)</f>
        <v>0</v>
      </c>
      <c r="CD43" s="2">
        <f ca="1">IF(Table1[[#This Row],[Area]]="Feni",Table1[[#This Row],[Income]],0)</f>
        <v>0</v>
      </c>
      <c r="CE43" s="2">
        <f ca="1">IF(Table1[[#This Row],[Area]]="Chattogram mohonogori",Table1[[#This Row],[Income]],0)</f>
        <v>0</v>
      </c>
      <c r="CF43" s="2">
        <f ca="1">IF(Table1[[#This Row],[Area]]="Potia",Table1[[#This Row],[Income]],0)</f>
        <v>0</v>
      </c>
      <c r="CG43" s="3">
        <f ca="1">IF(Table1[[#This Row],[Area]]="Kaptai",Table1[[#This Row],[Income]],0)</f>
        <v>0</v>
      </c>
      <c r="CH43" s="1">
        <f ca="1">IF(Table1[[#This Row],[Field of work]]="Health",Table1[[#This Row],[Income]],0)</f>
        <v>79119</v>
      </c>
      <c r="CI43" s="2">
        <f ca="1">IF(Table1[[#This Row],[Field of work]]="Teaching",Table1[[#This Row],[Income]],0)</f>
        <v>0</v>
      </c>
      <c r="CJ43" s="2">
        <f ca="1">IF(Table1[[#This Row],[Field of work]]="Construction",Table1[[#This Row],[Income]],0)</f>
        <v>0</v>
      </c>
      <c r="CK43" s="2">
        <f ca="1">IF(Table1[[#This Row],[Field of work]]="IT",Table1[[#This Row],[Income]],0)</f>
        <v>0</v>
      </c>
      <c r="CL43" s="2">
        <f ca="1">IF(Table1[[#This Row],[Field of work]]="General work",Table1[[#This Row],[Income]],0)</f>
        <v>0</v>
      </c>
      <c r="CM43" s="3">
        <f ca="1">IF(Table1[[#This Row],[Field of work]]="Agriculture",Table1[[#This Row],[Income]],0)</f>
        <v>0</v>
      </c>
      <c r="CN43" s="1">
        <f t="shared" ca="1" si="4"/>
        <v>1</v>
      </c>
      <c r="CO43" s="3"/>
      <c r="CP43" s="1">
        <f t="shared" ca="1" si="18"/>
        <v>33</v>
      </c>
      <c r="CQ43" s="3"/>
    </row>
    <row r="44" spans="2:95" x14ac:dyDescent="0.25">
      <c r="B44">
        <f t="shared" ca="1" si="19"/>
        <v>2</v>
      </c>
      <c r="C44" t="str">
        <f t="shared" ca="1" si="5"/>
        <v>Women</v>
      </c>
      <c r="D44">
        <f t="shared" ca="1" si="20"/>
        <v>33</v>
      </c>
      <c r="E44">
        <f t="shared" ca="1" si="21"/>
        <v>1</v>
      </c>
      <c r="F44" t="str">
        <f t="shared" ca="1" si="6"/>
        <v>Health</v>
      </c>
      <c r="G44">
        <f t="shared" ca="1" si="22"/>
        <v>2</v>
      </c>
      <c r="H44" t="str">
        <f t="shared" ca="1" si="7"/>
        <v>College</v>
      </c>
      <c r="I44">
        <f t="shared" ca="1" si="23"/>
        <v>4</v>
      </c>
      <c r="J44">
        <f t="shared" ca="1" si="24"/>
        <v>3</v>
      </c>
      <c r="K44">
        <f t="shared" ca="1" si="25"/>
        <v>52079</v>
      </c>
      <c r="L44">
        <f t="shared" ca="1" si="26"/>
        <v>1</v>
      </c>
      <c r="M44" t="str">
        <f t="shared" ca="1" si="8"/>
        <v>Raozan</v>
      </c>
      <c r="N44">
        <f t="shared" ca="1" si="37"/>
        <v>156237</v>
      </c>
      <c r="O44">
        <f t="shared" ca="1" si="28"/>
        <v>54673.840601902601</v>
      </c>
      <c r="P44">
        <f t="shared" ca="1" si="38"/>
        <v>11960.652974906687</v>
      </c>
      <c r="Q44">
        <f t="shared" ca="1" si="30"/>
        <v>5474</v>
      </c>
      <c r="R44">
        <f t="shared" ca="1" si="39"/>
        <v>82035.126184923443</v>
      </c>
      <c r="S44">
        <f t="shared" ca="1" si="40"/>
        <v>63.483227503840979</v>
      </c>
      <c r="T44">
        <f t="shared" ca="1" si="41"/>
        <v>168261.13620241053</v>
      </c>
      <c r="U44">
        <f t="shared" ca="1" si="42"/>
        <v>142182.96678682603</v>
      </c>
      <c r="V44">
        <f t="shared" ca="1" si="43"/>
        <v>26078.169415584503</v>
      </c>
      <c r="AR44" s="1">
        <f ca="1">IF(Table1[[#This Row],[Gender]]="men",1,0)</f>
        <v>0</v>
      </c>
      <c r="AS44" s="2">
        <f ca="1">IF(Table1[[#This Row],[Gender]]="Women",1,0)</f>
        <v>1</v>
      </c>
      <c r="AT44" s="2"/>
      <c r="AU44" s="2"/>
      <c r="AV44" s="3"/>
      <c r="AX44" s="1">
        <f t="shared" ca="1" si="9"/>
        <v>0</v>
      </c>
      <c r="AY44" s="2">
        <f t="shared" ca="1" si="10"/>
        <v>1</v>
      </c>
      <c r="AZ44" s="2">
        <f t="shared" ca="1" si="11"/>
        <v>0</v>
      </c>
      <c r="BA44" s="2">
        <f t="shared" ca="1" si="12"/>
        <v>0</v>
      </c>
      <c r="BB44" s="2">
        <f t="shared" ca="1" si="13"/>
        <v>0</v>
      </c>
      <c r="BC44" s="2">
        <f t="shared" ca="1" si="14"/>
        <v>0</v>
      </c>
      <c r="BD44" s="2"/>
      <c r="BE44" s="2"/>
      <c r="BF44" s="2"/>
      <c r="BG44" s="2"/>
      <c r="BH44" s="2"/>
      <c r="BI44" s="2"/>
      <c r="BJ44" s="3"/>
      <c r="BL44" s="1">
        <f t="shared" ca="1" si="36"/>
        <v>59199.611546249587</v>
      </c>
      <c r="BM44" s="3"/>
      <c r="BN44" s="1">
        <f t="shared" ca="1" si="15"/>
        <v>0</v>
      </c>
      <c r="BO44" s="2"/>
      <c r="BP44" s="2"/>
      <c r="BQ44" s="3"/>
      <c r="BR44" s="15">
        <f t="shared" ca="1" si="16"/>
        <v>0.10513564890681826</v>
      </c>
      <c r="BS44" s="16">
        <f t="shared" ca="1" si="17"/>
        <v>1</v>
      </c>
      <c r="BT44" s="2"/>
      <c r="BU44" s="2"/>
      <c r="BV44" s="1">
        <f ca="1">IF(Table1[[#This Row],[Area]]="Raozan",Table1[[#This Row],[Income]],0)</f>
        <v>52079</v>
      </c>
      <c r="BW44" s="2">
        <f ca="1">IF(Table1[[#This Row],[Area]]="Rangunia",Table1[[#This Row],[Income]],0)</f>
        <v>0</v>
      </c>
      <c r="BX44" s="2">
        <f ca="1">IF(Table1[[#This Row],[Area]]="Hathazari",Table1[[#This Row],[Income]],0)</f>
        <v>0</v>
      </c>
      <c r="BY44" s="2">
        <f ca="1">IF(Table1[[#This Row],[Area]]="Nazirhat",Table1[[#This Row],[Income]],0)</f>
        <v>0</v>
      </c>
      <c r="BZ44" s="2">
        <f ca="1">IF(Table1[[#This Row],[Area]]="Rangamati",Table1[[#This Row],[Income]],0)</f>
        <v>0</v>
      </c>
      <c r="CA44" s="2">
        <f ca="1">IF(Table1[[#This Row],[Area]]="Kumilla",Table1[[#This Row],[Income]],0)</f>
        <v>0</v>
      </c>
      <c r="CB44" s="2">
        <f ca="1">IF(Table1[[#This Row],[Area]]="Notun para",Table1[[#This Row],[Income]],0)</f>
        <v>0</v>
      </c>
      <c r="CC44" s="2">
        <f ca="1">IF(Table1[[#This Row],[Area]]="Fotikchori",Table1[[#This Row],[Income]],0)</f>
        <v>0</v>
      </c>
      <c r="CD44" s="2">
        <f ca="1">IF(Table1[[#This Row],[Area]]="Feni",Table1[[#This Row],[Income]],0)</f>
        <v>0</v>
      </c>
      <c r="CE44" s="2">
        <f ca="1">IF(Table1[[#This Row],[Area]]="Chattogram mohonogori",Table1[[#This Row],[Income]],0)</f>
        <v>0</v>
      </c>
      <c r="CF44" s="2">
        <f ca="1">IF(Table1[[#This Row],[Area]]="Potia",Table1[[#This Row],[Income]],0)</f>
        <v>0</v>
      </c>
      <c r="CG44" s="3">
        <f ca="1">IF(Table1[[#This Row],[Area]]="Kaptai",Table1[[#This Row],[Income]],0)</f>
        <v>0</v>
      </c>
      <c r="CH44" s="1">
        <f ca="1">IF(Table1[[#This Row],[Field of work]]="Health",Table1[[#This Row],[Income]],0)</f>
        <v>52079</v>
      </c>
      <c r="CI44" s="2">
        <f ca="1">IF(Table1[[#This Row],[Field of work]]="Teaching",Table1[[#This Row],[Income]],0)</f>
        <v>0</v>
      </c>
      <c r="CJ44" s="2">
        <f ca="1">IF(Table1[[#This Row],[Field of work]]="Construction",Table1[[#This Row],[Income]],0)</f>
        <v>0</v>
      </c>
      <c r="CK44" s="2">
        <f ca="1">IF(Table1[[#This Row],[Field of work]]="IT",Table1[[#This Row],[Income]],0)</f>
        <v>0</v>
      </c>
      <c r="CL44" s="2">
        <f ca="1">IF(Table1[[#This Row],[Field of work]]="General work",Table1[[#This Row],[Income]],0)</f>
        <v>0</v>
      </c>
      <c r="CM44" s="3">
        <f ca="1">IF(Table1[[#This Row],[Field of work]]="Agriculture",Table1[[#This Row],[Income]],0)</f>
        <v>0</v>
      </c>
      <c r="CN44" s="1">
        <f t="shared" ca="1" si="4"/>
        <v>1</v>
      </c>
      <c r="CO44" s="3"/>
      <c r="CP44" s="1">
        <f t="shared" ca="1" si="18"/>
        <v>33</v>
      </c>
      <c r="CQ44" s="3"/>
    </row>
    <row r="45" spans="2:95" x14ac:dyDescent="0.25">
      <c r="B45">
        <f t="shared" ca="1" si="19"/>
        <v>2</v>
      </c>
      <c r="C45" t="str">
        <f t="shared" ca="1" si="5"/>
        <v>Women</v>
      </c>
      <c r="D45">
        <f t="shared" ca="1" si="20"/>
        <v>33</v>
      </c>
      <c r="E45">
        <f t="shared" ca="1" si="21"/>
        <v>3</v>
      </c>
      <c r="F45" t="str">
        <f t="shared" ca="1" si="6"/>
        <v>Teaching</v>
      </c>
      <c r="G45">
        <f t="shared" ca="1" si="22"/>
        <v>1</v>
      </c>
      <c r="H45" t="str">
        <f t="shared" ca="1" si="7"/>
        <v>High school</v>
      </c>
      <c r="I45">
        <f t="shared" ca="1" si="23"/>
        <v>4</v>
      </c>
      <c r="J45">
        <f t="shared" ca="1" si="24"/>
        <v>3</v>
      </c>
      <c r="K45">
        <f t="shared" ca="1" si="25"/>
        <v>51649</v>
      </c>
      <c r="L45">
        <f t="shared" ca="1" si="26"/>
        <v>2</v>
      </c>
      <c r="M45" t="str">
        <f t="shared" ca="1" si="8"/>
        <v>Hathazari</v>
      </c>
      <c r="N45">
        <f t="shared" ca="1" si="37"/>
        <v>309894</v>
      </c>
      <c r="O45">
        <f t="shared" ca="1" si="28"/>
        <v>32580.906782329537</v>
      </c>
      <c r="P45">
        <f t="shared" ca="1" si="38"/>
        <v>56243.914403595933</v>
      </c>
      <c r="Q45">
        <f t="shared" ca="1" si="30"/>
        <v>16742</v>
      </c>
      <c r="R45">
        <f t="shared" ca="1" si="39"/>
        <v>12624.96823561266</v>
      </c>
      <c r="S45">
        <f t="shared" ca="1" si="40"/>
        <v>23381.250503050403</v>
      </c>
      <c r="T45">
        <f t="shared" ca="1" si="41"/>
        <v>389519.16490664636</v>
      </c>
      <c r="U45">
        <f t="shared" ca="1" si="42"/>
        <v>61947.875017942191</v>
      </c>
      <c r="V45">
        <f t="shared" ca="1" si="43"/>
        <v>327571.2898887042</v>
      </c>
      <c r="AR45" s="1">
        <f ca="1">IF(Table1[[#This Row],[Gender]]="men",1,0)</f>
        <v>0</v>
      </c>
      <c r="AS45" s="2">
        <f ca="1">IF(Table1[[#This Row],[Gender]]="Women",1,0)</f>
        <v>1</v>
      </c>
      <c r="AT45" s="2"/>
      <c r="AU45" s="2"/>
      <c r="AV45" s="3"/>
      <c r="AX45" s="1">
        <f t="shared" ca="1" si="9"/>
        <v>0</v>
      </c>
      <c r="AY45" s="2">
        <f t="shared" ca="1" si="10"/>
        <v>1</v>
      </c>
      <c r="AZ45" s="2">
        <f t="shared" ca="1" si="11"/>
        <v>0</v>
      </c>
      <c r="BA45" s="2">
        <f t="shared" ca="1" si="12"/>
        <v>0</v>
      </c>
      <c r="BB45" s="2">
        <f t="shared" ca="1" si="13"/>
        <v>0</v>
      </c>
      <c r="BC45" s="2">
        <f t="shared" ca="1" si="14"/>
        <v>0</v>
      </c>
      <c r="BD45" s="2"/>
      <c r="BE45" s="2"/>
      <c r="BF45" s="2"/>
      <c r="BG45" s="2"/>
      <c r="BH45" s="2"/>
      <c r="BI45" s="2"/>
      <c r="BJ45" s="3"/>
      <c r="BL45" s="1">
        <f t="shared" ca="1" si="36"/>
        <v>36233.386985673154</v>
      </c>
      <c r="BM45" s="3"/>
      <c r="BN45" s="1">
        <f t="shared" ca="1" si="15"/>
        <v>0</v>
      </c>
      <c r="BO45" s="2"/>
      <c r="BP45" s="2"/>
      <c r="BQ45" s="3"/>
      <c r="BR45" s="15">
        <f t="shared" ca="1" si="16"/>
        <v>5.931254232954896E-2</v>
      </c>
      <c r="BS45" s="16">
        <f t="shared" ca="1" si="17"/>
        <v>1</v>
      </c>
      <c r="BT45" s="2"/>
      <c r="BU45" s="2"/>
      <c r="BV45" s="1">
        <f ca="1">IF(Table1[[#This Row],[Area]]="Raozan",Table1[[#This Row],[Income]],0)</f>
        <v>0</v>
      </c>
      <c r="BW45" s="2">
        <f ca="1">IF(Table1[[#This Row],[Area]]="Rangunia",Table1[[#This Row],[Income]],0)</f>
        <v>0</v>
      </c>
      <c r="BX45" s="2">
        <f ca="1">IF(Table1[[#This Row],[Area]]="Hathazari",Table1[[#This Row],[Income]],0)</f>
        <v>51649</v>
      </c>
      <c r="BY45" s="2">
        <f ca="1">IF(Table1[[#This Row],[Area]]="Nazirhat",Table1[[#This Row],[Income]],0)</f>
        <v>0</v>
      </c>
      <c r="BZ45" s="2">
        <f ca="1">IF(Table1[[#This Row],[Area]]="Rangamati",Table1[[#This Row],[Income]],0)</f>
        <v>0</v>
      </c>
      <c r="CA45" s="2">
        <f ca="1">IF(Table1[[#This Row],[Area]]="Kumilla",Table1[[#This Row],[Income]],0)</f>
        <v>0</v>
      </c>
      <c r="CB45" s="2">
        <f ca="1">IF(Table1[[#This Row],[Area]]="Notun para",Table1[[#This Row],[Income]],0)</f>
        <v>0</v>
      </c>
      <c r="CC45" s="2">
        <f ca="1">IF(Table1[[#This Row],[Area]]="Fotikchori",Table1[[#This Row],[Income]],0)</f>
        <v>0</v>
      </c>
      <c r="CD45" s="2">
        <f ca="1">IF(Table1[[#This Row],[Area]]="Feni",Table1[[#This Row],[Income]],0)</f>
        <v>0</v>
      </c>
      <c r="CE45" s="2">
        <f ca="1">IF(Table1[[#This Row],[Area]]="Chattogram mohonogori",Table1[[#This Row],[Income]],0)</f>
        <v>0</v>
      </c>
      <c r="CF45" s="2">
        <f ca="1">IF(Table1[[#This Row],[Area]]="Potia",Table1[[#This Row],[Income]],0)</f>
        <v>0</v>
      </c>
      <c r="CG45" s="3">
        <f ca="1">IF(Table1[[#This Row],[Area]]="Kaptai",Table1[[#This Row],[Income]],0)</f>
        <v>0</v>
      </c>
      <c r="CH45" s="1">
        <f ca="1">IF(Table1[[#This Row],[Field of work]]="Health",Table1[[#This Row],[Income]],0)</f>
        <v>0</v>
      </c>
      <c r="CI45" s="2">
        <f ca="1">IF(Table1[[#This Row],[Field of work]]="Teaching",Table1[[#This Row],[Income]],0)</f>
        <v>51649</v>
      </c>
      <c r="CJ45" s="2">
        <f ca="1">IF(Table1[[#This Row],[Field of work]]="Construction",Table1[[#This Row],[Income]],0)</f>
        <v>0</v>
      </c>
      <c r="CK45" s="2">
        <f ca="1">IF(Table1[[#This Row],[Field of work]]="IT",Table1[[#This Row],[Income]],0)</f>
        <v>0</v>
      </c>
      <c r="CL45" s="2">
        <f ca="1">IF(Table1[[#This Row],[Field of work]]="General work",Table1[[#This Row],[Income]],0)</f>
        <v>0</v>
      </c>
      <c r="CM45" s="3">
        <f ca="1">IF(Table1[[#This Row],[Field of work]]="Agriculture",Table1[[#This Row],[Income]],0)</f>
        <v>0</v>
      </c>
      <c r="CN45" s="1">
        <f t="shared" ca="1" si="4"/>
        <v>1</v>
      </c>
      <c r="CO45" s="3"/>
      <c r="CP45" s="1">
        <f t="shared" ca="1" si="18"/>
        <v>42</v>
      </c>
      <c r="CQ45" s="3"/>
    </row>
    <row r="46" spans="2:95" x14ac:dyDescent="0.25">
      <c r="B46">
        <f t="shared" ca="1" si="19"/>
        <v>1</v>
      </c>
      <c r="C46" t="str">
        <f t="shared" ca="1" si="5"/>
        <v>Men</v>
      </c>
      <c r="D46">
        <f t="shared" ca="1" si="20"/>
        <v>42</v>
      </c>
      <c r="E46">
        <f t="shared" ca="1" si="21"/>
        <v>3</v>
      </c>
      <c r="F46" t="str">
        <f t="shared" ca="1" si="6"/>
        <v>Teaching</v>
      </c>
      <c r="G46">
        <f t="shared" ca="1" si="22"/>
        <v>3</v>
      </c>
      <c r="H46" t="str">
        <f t="shared" ca="1" si="7"/>
        <v>University</v>
      </c>
      <c r="I46">
        <f t="shared" ca="1" si="23"/>
        <v>4</v>
      </c>
      <c r="J46">
        <f t="shared" ca="1" si="24"/>
        <v>3</v>
      </c>
      <c r="K46">
        <f t="shared" ca="1" si="25"/>
        <v>66395</v>
      </c>
      <c r="L46">
        <f t="shared" ca="1" si="26"/>
        <v>8</v>
      </c>
      <c r="M46" t="str">
        <f t="shared" ca="1" si="8"/>
        <v>Potia</v>
      </c>
      <c r="N46">
        <f t="shared" ca="1" si="37"/>
        <v>199185</v>
      </c>
      <c r="O46">
        <f t="shared" ca="1" si="28"/>
        <v>11814.16874391121</v>
      </c>
      <c r="P46">
        <f t="shared" ca="1" si="38"/>
        <v>177598.83463874875</v>
      </c>
      <c r="Q46">
        <f t="shared" ca="1" si="30"/>
        <v>67310</v>
      </c>
      <c r="R46">
        <f t="shared" ca="1" si="39"/>
        <v>58253.32659871284</v>
      </c>
      <c r="S46">
        <f t="shared" ca="1" si="40"/>
        <v>80222.019313506753</v>
      </c>
      <c r="T46">
        <f t="shared" ca="1" si="41"/>
        <v>457005.85395225557</v>
      </c>
      <c r="U46">
        <f t="shared" ca="1" si="42"/>
        <v>137377.49534262405</v>
      </c>
      <c r="V46">
        <f t="shared" ca="1" si="43"/>
        <v>319628.35860963154</v>
      </c>
      <c r="AR46" s="1">
        <f ca="1">IF(Table1[[#This Row],[Gender]]="men",1,0)</f>
        <v>1</v>
      </c>
      <c r="AS46" s="2">
        <f ca="1">IF(Table1[[#This Row],[Gender]]="Women",1,0)</f>
        <v>0</v>
      </c>
      <c r="AT46" s="2"/>
      <c r="AU46" s="2"/>
      <c r="AV46" s="3"/>
      <c r="AX46" s="1">
        <f t="shared" ca="1" si="9"/>
        <v>0</v>
      </c>
      <c r="AY46" s="2">
        <f t="shared" ca="1" si="10"/>
        <v>0</v>
      </c>
      <c r="AZ46" s="2">
        <f t="shared" ca="1" si="11"/>
        <v>1</v>
      </c>
      <c r="BA46" s="2">
        <f t="shared" ca="1" si="12"/>
        <v>0</v>
      </c>
      <c r="BB46" s="2">
        <f t="shared" ca="1" si="13"/>
        <v>0</v>
      </c>
      <c r="BC46" s="2">
        <f t="shared" ca="1" si="14"/>
        <v>0</v>
      </c>
      <c r="BD46" s="2"/>
      <c r="BE46" s="2"/>
      <c r="BF46" s="2"/>
      <c r="BG46" s="2"/>
      <c r="BH46" s="2"/>
      <c r="BI46" s="2"/>
      <c r="BJ46" s="3"/>
      <c r="BL46" s="1">
        <f t="shared" ca="1" si="36"/>
        <v>19356.63330222182</v>
      </c>
      <c r="BM46" s="3"/>
      <c r="BN46" s="1">
        <f t="shared" ca="1" si="15"/>
        <v>0</v>
      </c>
      <c r="BO46" s="2"/>
      <c r="BP46" s="2"/>
      <c r="BQ46" s="3"/>
      <c r="BR46" s="15">
        <f t="shared" ca="1" si="16"/>
        <v>0.24593598606522982</v>
      </c>
      <c r="BS46" s="16">
        <f t="shared" ca="1" si="17"/>
        <v>0</v>
      </c>
      <c r="BT46" s="2"/>
      <c r="BU46" s="2"/>
      <c r="BV46" s="1">
        <f ca="1">IF(Table1[[#This Row],[Area]]="Raozan",Table1[[#This Row],[Income]],0)</f>
        <v>0</v>
      </c>
      <c r="BW46" s="2">
        <f ca="1">IF(Table1[[#This Row],[Area]]="Rangunia",Table1[[#This Row],[Income]],0)</f>
        <v>0</v>
      </c>
      <c r="BX46" s="2">
        <f ca="1">IF(Table1[[#This Row],[Area]]="Hathazari",Table1[[#This Row],[Income]],0)</f>
        <v>0</v>
      </c>
      <c r="BY46" s="2">
        <f ca="1">IF(Table1[[#This Row],[Area]]="Nazirhat",Table1[[#This Row],[Income]],0)</f>
        <v>0</v>
      </c>
      <c r="BZ46" s="2">
        <f ca="1">IF(Table1[[#This Row],[Area]]="Rangamati",Table1[[#This Row],[Income]],0)</f>
        <v>0</v>
      </c>
      <c r="CA46" s="2">
        <f ca="1">IF(Table1[[#This Row],[Area]]="Kumilla",Table1[[#This Row],[Income]],0)</f>
        <v>0</v>
      </c>
      <c r="CB46" s="2">
        <f ca="1">IF(Table1[[#This Row],[Area]]="Notun para",Table1[[#This Row],[Income]],0)</f>
        <v>0</v>
      </c>
      <c r="CC46" s="2">
        <f ca="1">IF(Table1[[#This Row],[Area]]="Fotikchori",Table1[[#This Row],[Income]],0)</f>
        <v>0</v>
      </c>
      <c r="CD46" s="2">
        <f ca="1">IF(Table1[[#This Row],[Area]]="Feni",Table1[[#This Row],[Income]],0)</f>
        <v>0</v>
      </c>
      <c r="CE46" s="2">
        <f ca="1">IF(Table1[[#This Row],[Area]]="Chattogram mohonogori",Table1[[#This Row],[Income]],0)</f>
        <v>0</v>
      </c>
      <c r="CF46" s="2">
        <f ca="1">IF(Table1[[#This Row],[Area]]="Potia",Table1[[#This Row],[Income]],0)</f>
        <v>66395</v>
      </c>
      <c r="CG46" s="3">
        <f ca="1">IF(Table1[[#This Row],[Area]]="Kaptai",Table1[[#This Row],[Income]],0)</f>
        <v>0</v>
      </c>
      <c r="CH46" s="1">
        <f ca="1">IF(Table1[[#This Row],[Field of work]]="Health",Table1[[#This Row],[Income]],0)</f>
        <v>0</v>
      </c>
      <c r="CI46" s="2">
        <f ca="1">IF(Table1[[#This Row],[Field of work]]="Teaching",Table1[[#This Row],[Income]],0)</f>
        <v>66395</v>
      </c>
      <c r="CJ46" s="2">
        <f ca="1">IF(Table1[[#This Row],[Field of work]]="Construction",Table1[[#This Row],[Income]],0)</f>
        <v>0</v>
      </c>
      <c r="CK46" s="2">
        <f ca="1">IF(Table1[[#This Row],[Field of work]]="IT",Table1[[#This Row],[Income]],0)</f>
        <v>0</v>
      </c>
      <c r="CL46" s="2">
        <f ca="1">IF(Table1[[#This Row],[Field of work]]="General work",Table1[[#This Row],[Income]],0)</f>
        <v>0</v>
      </c>
      <c r="CM46" s="3">
        <f ca="1">IF(Table1[[#This Row],[Field of work]]="Agriculture",Table1[[#This Row],[Income]],0)</f>
        <v>0</v>
      </c>
      <c r="CN46" s="1">
        <f t="shared" ca="1" si="4"/>
        <v>1</v>
      </c>
      <c r="CO46" s="3"/>
      <c r="CP46" s="1">
        <f t="shared" ca="1" si="18"/>
        <v>35</v>
      </c>
      <c r="CQ46" s="3"/>
    </row>
    <row r="47" spans="2:95" x14ac:dyDescent="0.25">
      <c r="B47">
        <f t="shared" ca="1" si="19"/>
        <v>1</v>
      </c>
      <c r="C47" t="str">
        <f t="shared" ca="1" si="5"/>
        <v>Men</v>
      </c>
      <c r="D47">
        <f t="shared" ca="1" si="20"/>
        <v>35</v>
      </c>
      <c r="E47">
        <f t="shared" ca="1" si="21"/>
        <v>2</v>
      </c>
      <c r="F47" t="str">
        <f t="shared" ca="1" si="6"/>
        <v>Construction</v>
      </c>
      <c r="G47">
        <f t="shared" ca="1" si="22"/>
        <v>2</v>
      </c>
      <c r="H47" t="str">
        <f t="shared" ca="1" si="7"/>
        <v>College</v>
      </c>
      <c r="I47">
        <f t="shared" ca="1" si="23"/>
        <v>0</v>
      </c>
      <c r="J47">
        <f t="shared" ca="1" si="24"/>
        <v>2</v>
      </c>
      <c r="K47">
        <f t="shared" ca="1" si="25"/>
        <v>62369</v>
      </c>
      <c r="L47">
        <f t="shared" ca="1" si="26"/>
        <v>3</v>
      </c>
      <c r="M47" t="str">
        <f t="shared" ca="1" si="8"/>
        <v>Fotikchori</v>
      </c>
      <c r="N47">
        <f t="shared" ca="1" si="37"/>
        <v>187107</v>
      </c>
      <c r="O47">
        <f t="shared" ca="1" si="28"/>
        <v>46016.344544706953</v>
      </c>
      <c r="P47">
        <f t="shared" ca="1" si="38"/>
        <v>72466.773971346309</v>
      </c>
      <c r="Q47">
        <f t="shared" ca="1" si="30"/>
        <v>7809</v>
      </c>
      <c r="R47">
        <f t="shared" ca="1" si="39"/>
        <v>91426.832362060362</v>
      </c>
      <c r="S47">
        <f t="shared" ca="1" si="40"/>
        <v>66423.88398438599</v>
      </c>
      <c r="T47">
        <f t="shared" ca="1" si="41"/>
        <v>325997.65795573231</v>
      </c>
      <c r="U47">
        <f t="shared" ca="1" si="42"/>
        <v>145252.1769067673</v>
      </c>
      <c r="V47">
        <f t="shared" ca="1" si="43"/>
        <v>180745.48104896501</v>
      </c>
      <c r="AR47" s="1">
        <f ca="1">IF(Table1[[#This Row],[Gender]]="men",1,0)</f>
        <v>1</v>
      </c>
      <c r="AS47" s="2">
        <f ca="1">IF(Table1[[#This Row],[Gender]]="Women",1,0)</f>
        <v>0</v>
      </c>
      <c r="AT47" s="2"/>
      <c r="AU47" s="2"/>
      <c r="AV47" s="3"/>
      <c r="AX47" s="1">
        <f t="shared" ca="1" si="9"/>
        <v>0</v>
      </c>
      <c r="AY47" s="2">
        <f t="shared" ca="1" si="10"/>
        <v>0</v>
      </c>
      <c r="AZ47" s="2">
        <f t="shared" ca="1" si="11"/>
        <v>0</v>
      </c>
      <c r="BA47" s="2">
        <f t="shared" ca="1" si="12"/>
        <v>1</v>
      </c>
      <c r="BB47" s="2">
        <f t="shared" ca="1" si="13"/>
        <v>0</v>
      </c>
      <c r="BC47" s="2">
        <f t="shared" ca="1" si="14"/>
        <v>0</v>
      </c>
      <c r="BD47" s="2"/>
      <c r="BE47" s="2"/>
      <c r="BF47" s="2"/>
      <c r="BG47" s="2"/>
      <c r="BH47" s="2"/>
      <c r="BI47" s="2"/>
      <c r="BJ47" s="3"/>
      <c r="BL47" s="1">
        <f t="shared" ca="1" si="36"/>
        <v>46667.664890211134</v>
      </c>
      <c r="BM47" s="3"/>
      <c r="BN47" s="1">
        <f t="shared" ca="1" si="15"/>
        <v>1</v>
      </c>
      <c r="BO47" s="2"/>
      <c r="BP47" s="2"/>
      <c r="BQ47" s="3"/>
      <c r="BR47" s="15">
        <f t="shared" ca="1" si="16"/>
        <v>0.552043891882671</v>
      </c>
      <c r="BS47" s="16">
        <f t="shared" ca="1" si="17"/>
        <v>0</v>
      </c>
      <c r="BT47" s="2"/>
      <c r="BU47" s="2"/>
      <c r="BV47" s="1">
        <f ca="1">IF(Table1[[#This Row],[Area]]="Raozan",Table1[[#This Row],[Income]],0)</f>
        <v>0</v>
      </c>
      <c r="BW47" s="2">
        <f ca="1">IF(Table1[[#This Row],[Area]]="Rangunia",Table1[[#This Row],[Income]],0)</f>
        <v>0</v>
      </c>
      <c r="BX47" s="2">
        <f ca="1">IF(Table1[[#This Row],[Area]]="Hathazari",Table1[[#This Row],[Income]],0)</f>
        <v>0</v>
      </c>
      <c r="BY47" s="2">
        <f ca="1">IF(Table1[[#This Row],[Area]]="Nazirhat",Table1[[#This Row],[Income]],0)</f>
        <v>0</v>
      </c>
      <c r="BZ47" s="2">
        <f ca="1">IF(Table1[[#This Row],[Area]]="Rangamati",Table1[[#This Row],[Income]],0)</f>
        <v>0</v>
      </c>
      <c r="CA47" s="2">
        <f ca="1">IF(Table1[[#This Row],[Area]]="Kumilla",Table1[[#This Row],[Income]],0)</f>
        <v>0</v>
      </c>
      <c r="CB47" s="2">
        <f ca="1">IF(Table1[[#This Row],[Area]]="Notun para",Table1[[#This Row],[Income]],0)</f>
        <v>0</v>
      </c>
      <c r="CC47" s="2">
        <f ca="1">IF(Table1[[#This Row],[Area]]="Fotikchori",Table1[[#This Row],[Income]],0)</f>
        <v>62369</v>
      </c>
      <c r="CD47" s="2">
        <f ca="1">IF(Table1[[#This Row],[Area]]="Feni",Table1[[#This Row],[Income]],0)</f>
        <v>0</v>
      </c>
      <c r="CE47" s="2">
        <f ca="1">IF(Table1[[#This Row],[Area]]="Chattogram mohonogori",Table1[[#This Row],[Income]],0)</f>
        <v>0</v>
      </c>
      <c r="CF47" s="2">
        <f ca="1">IF(Table1[[#This Row],[Area]]="Potia",Table1[[#This Row],[Income]],0)</f>
        <v>0</v>
      </c>
      <c r="CG47" s="3">
        <f ca="1">IF(Table1[[#This Row],[Area]]="Kaptai",Table1[[#This Row],[Income]],0)</f>
        <v>0</v>
      </c>
      <c r="CH47" s="1">
        <f ca="1">IF(Table1[[#This Row],[Field of work]]="Health",Table1[[#This Row],[Income]],0)</f>
        <v>0</v>
      </c>
      <c r="CI47" s="2">
        <f ca="1">IF(Table1[[#This Row],[Field of work]]="Teaching",Table1[[#This Row],[Income]],0)</f>
        <v>0</v>
      </c>
      <c r="CJ47" s="2">
        <f ca="1">IF(Table1[[#This Row],[Field of work]]="Construction",Table1[[#This Row],[Income]],0)</f>
        <v>62369</v>
      </c>
      <c r="CK47" s="2">
        <f ca="1">IF(Table1[[#This Row],[Field of work]]="IT",Table1[[#This Row],[Income]],0)</f>
        <v>0</v>
      </c>
      <c r="CL47" s="2">
        <f ca="1">IF(Table1[[#This Row],[Field of work]]="General work",Table1[[#This Row],[Income]],0)</f>
        <v>0</v>
      </c>
      <c r="CM47" s="3">
        <f ca="1">IF(Table1[[#This Row],[Field of work]]="Agriculture",Table1[[#This Row],[Income]],0)</f>
        <v>0</v>
      </c>
      <c r="CN47" s="1">
        <f t="shared" ca="1" si="4"/>
        <v>1</v>
      </c>
      <c r="CO47" s="3"/>
      <c r="CP47" s="1">
        <f t="shared" ca="1" si="18"/>
        <v>45</v>
      </c>
      <c r="CQ47" s="3"/>
    </row>
    <row r="48" spans="2:95" x14ac:dyDescent="0.25">
      <c r="B48">
        <f t="shared" ca="1" si="19"/>
        <v>1</v>
      </c>
      <c r="C48" t="str">
        <f t="shared" ca="1" si="5"/>
        <v>Men</v>
      </c>
      <c r="D48">
        <f t="shared" ca="1" si="20"/>
        <v>45</v>
      </c>
      <c r="E48">
        <f t="shared" ca="1" si="21"/>
        <v>4</v>
      </c>
      <c r="F48" t="str">
        <f t="shared" ca="1" si="6"/>
        <v>IT</v>
      </c>
      <c r="G48">
        <f t="shared" ca="1" si="22"/>
        <v>1</v>
      </c>
      <c r="H48" t="str">
        <f t="shared" ca="1" si="7"/>
        <v>High school</v>
      </c>
      <c r="I48">
        <f t="shared" ca="1" si="23"/>
        <v>2</v>
      </c>
      <c r="J48">
        <f t="shared" ca="1" si="24"/>
        <v>1</v>
      </c>
      <c r="K48">
        <f t="shared" ca="1" si="25"/>
        <v>62485</v>
      </c>
      <c r="L48">
        <f t="shared" ca="1" si="26"/>
        <v>4</v>
      </c>
      <c r="M48" t="str">
        <f t="shared" ca="1" si="8"/>
        <v>Rangamati</v>
      </c>
      <c r="N48">
        <f t="shared" ca="1" si="37"/>
        <v>187455</v>
      </c>
      <c r="O48">
        <f t="shared" ca="1" si="28"/>
        <v>103483.3877528661</v>
      </c>
      <c r="P48">
        <f t="shared" ca="1" si="38"/>
        <v>19356.63330222182</v>
      </c>
      <c r="Q48">
        <f t="shared" ca="1" si="30"/>
        <v>7016</v>
      </c>
      <c r="R48">
        <f t="shared" ca="1" si="39"/>
        <v>97347.398088600603</v>
      </c>
      <c r="S48">
        <f t="shared" ca="1" si="40"/>
        <v>31252.8184460954</v>
      </c>
      <c r="T48">
        <f t="shared" ca="1" si="41"/>
        <v>238064.45174831722</v>
      </c>
      <c r="U48">
        <f t="shared" ca="1" si="42"/>
        <v>207846.78584146668</v>
      </c>
      <c r="V48">
        <f t="shared" ca="1" si="43"/>
        <v>30217.66590685054</v>
      </c>
      <c r="AR48" s="1">
        <f ca="1">IF(Table1[[#This Row],[Gender]]="men",1,0)</f>
        <v>1</v>
      </c>
      <c r="AS48" s="2">
        <f ca="1">IF(Table1[[#This Row],[Gender]]="Women",1,0)</f>
        <v>0</v>
      </c>
      <c r="AT48" s="2"/>
      <c r="AU48" s="2"/>
      <c r="AV48" s="3"/>
      <c r="AX48" s="1">
        <f t="shared" ca="1" si="9"/>
        <v>1</v>
      </c>
      <c r="AY48" s="2">
        <f t="shared" ca="1" si="10"/>
        <v>0</v>
      </c>
      <c r="AZ48" s="2">
        <f t="shared" ca="1" si="11"/>
        <v>0</v>
      </c>
      <c r="BA48" s="2">
        <f t="shared" ca="1" si="12"/>
        <v>0</v>
      </c>
      <c r="BB48" s="2">
        <f t="shared" ca="1" si="13"/>
        <v>0</v>
      </c>
      <c r="BC48" s="2">
        <f t="shared" ca="1" si="14"/>
        <v>0</v>
      </c>
      <c r="BD48" s="2"/>
      <c r="BE48" s="2"/>
      <c r="BF48" s="2"/>
      <c r="BG48" s="2"/>
      <c r="BH48" s="2"/>
      <c r="BI48" s="2"/>
      <c r="BJ48" s="3"/>
      <c r="BL48" s="1">
        <f t="shared" ca="1" si="36"/>
        <v>28838.094547773857</v>
      </c>
      <c r="BM48" s="3"/>
      <c r="BN48" s="1">
        <f t="shared" ca="1" si="15"/>
        <v>0</v>
      </c>
      <c r="BO48" s="2"/>
      <c r="BP48" s="2"/>
      <c r="BQ48" s="3"/>
      <c r="BR48" s="15">
        <f t="shared" ca="1" si="16"/>
        <v>4.5443297782667424E-2</v>
      </c>
      <c r="BS48" s="16">
        <f t="shared" ca="1" si="17"/>
        <v>1</v>
      </c>
      <c r="BT48" s="2"/>
      <c r="BU48" s="2"/>
      <c r="BV48" s="1">
        <f ca="1">IF(Table1[[#This Row],[Area]]="Raozan",Table1[[#This Row],[Income]],0)</f>
        <v>0</v>
      </c>
      <c r="BW48" s="2">
        <f ca="1">IF(Table1[[#This Row],[Area]]="Rangunia",Table1[[#This Row],[Income]],0)</f>
        <v>0</v>
      </c>
      <c r="BX48" s="2">
        <f ca="1">IF(Table1[[#This Row],[Area]]="Hathazari",Table1[[#This Row],[Income]],0)</f>
        <v>0</v>
      </c>
      <c r="BY48" s="2">
        <f ca="1">IF(Table1[[#This Row],[Area]]="Nazirhat",Table1[[#This Row],[Income]],0)</f>
        <v>0</v>
      </c>
      <c r="BZ48" s="2">
        <f ca="1">IF(Table1[[#This Row],[Area]]="Rangamati",Table1[[#This Row],[Income]],0)</f>
        <v>62485</v>
      </c>
      <c r="CA48" s="2">
        <f ca="1">IF(Table1[[#This Row],[Area]]="Kumilla",Table1[[#This Row],[Income]],0)</f>
        <v>0</v>
      </c>
      <c r="CB48" s="2">
        <f ca="1">IF(Table1[[#This Row],[Area]]="Notun para",Table1[[#This Row],[Income]],0)</f>
        <v>0</v>
      </c>
      <c r="CC48" s="2">
        <f ca="1">IF(Table1[[#This Row],[Area]]="Fotikchori",Table1[[#This Row],[Income]],0)</f>
        <v>0</v>
      </c>
      <c r="CD48" s="2">
        <f ca="1">IF(Table1[[#This Row],[Area]]="Feni",Table1[[#This Row],[Income]],0)</f>
        <v>0</v>
      </c>
      <c r="CE48" s="2">
        <f ca="1">IF(Table1[[#This Row],[Area]]="Chattogram mohonogori",Table1[[#This Row],[Income]],0)</f>
        <v>0</v>
      </c>
      <c r="CF48" s="2">
        <f ca="1">IF(Table1[[#This Row],[Area]]="Potia",Table1[[#This Row],[Income]],0)</f>
        <v>0</v>
      </c>
      <c r="CG48" s="3">
        <f ca="1">IF(Table1[[#This Row],[Area]]="Kaptai",Table1[[#This Row],[Income]],0)</f>
        <v>0</v>
      </c>
      <c r="CH48" s="1">
        <f ca="1">IF(Table1[[#This Row],[Field of work]]="Health",Table1[[#This Row],[Income]],0)</f>
        <v>0</v>
      </c>
      <c r="CI48" s="2">
        <f ca="1">IF(Table1[[#This Row],[Field of work]]="Teaching",Table1[[#This Row],[Income]],0)</f>
        <v>0</v>
      </c>
      <c r="CJ48" s="2">
        <f ca="1">IF(Table1[[#This Row],[Field of work]]="Construction",Table1[[#This Row],[Income]],0)</f>
        <v>0</v>
      </c>
      <c r="CK48" s="2">
        <f ca="1">IF(Table1[[#This Row],[Field of work]]="IT",Table1[[#This Row],[Income]],0)</f>
        <v>62485</v>
      </c>
      <c r="CL48" s="2">
        <f ca="1">IF(Table1[[#This Row],[Field of work]]="General work",Table1[[#This Row],[Income]],0)</f>
        <v>0</v>
      </c>
      <c r="CM48" s="3">
        <f ca="1">IF(Table1[[#This Row],[Field of work]]="Agriculture",Table1[[#This Row],[Income]],0)</f>
        <v>0</v>
      </c>
      <c r="CN48" s="1">
        <f t="shared" ca="1" si="4"/>
        <v>1</v>
      </c>
      <c r="CO48" s="3"/>
      <c r="CP48" s="1">
        <f t="shared" ca="1" si="18"/>
        <v>25</v>
      </c>
      <c r="CQ48" s="3"/>
    </row>
    <row r="49" spans="2:95" x14ac:dyDescent="0.25">
      <c r="B49">
        <f t="shared" ca="1" si="19"/>
        <v>1</v>
      </c>
      <c r="C49" t="str">
        <f t="shared" ca="1" si="5"/>
        <v>Men</v>
      </c>
      <c r="D49">
        <f t="shared" ca="1" si="20"/>
        <v>25</v>
      </c>
      <c r="E49">
        <f t="shared" ca="1" si="21"/>
        <v>1</v>
      </c>
      <c r="F49" t="str">
        <f t="shared" ca="1" si="6"/>
        <v>Health</v>
      </c>
      <c r="G49">
        <f t="shared" ca="1" si="22"/>
        <v>2</v>
      </c>
      <c r="H49" t="str">
        <f t="shared" ca="1" si="7"/>
        <v>College</v>
      </c>
      <c r="I49">
        <f t="shared" ca="1" si="23"/>
        <v>3</v>
      </c>
      <c r="J49">
        <f t="shared" ca="1" si="24"/>
        <v>1</v>
      </c>
      <c r="K49">
        <f t="shared" ca="1" si="25"/>
        <v>68226</v>
      </c>
      <c r="L49">
        <f t="shared" ca="1" si="26"/>
        <v>6</v>
      </c>
      <c r="M49" t="str">
        <f t="shared" ca="1" si="8"/>
        <v>Kumilla</v>
      </c>
      <c r="N49">
        <f t="shared" ca="1" si="37"/>
        <v>409356</v>
      </c>
      <c r="O49">
        <f t="shared" ca="1" si="28"/>
        <v>18602.486607121606</v>
      </c>
      <c r="P49">
        <f t="shared" ca="1" si="38"/>
        <v>46667.664890211134</v>
      </c>
      <c r="Q49">
        <f t="shared" ca="1" si="30"/>
        <v>17796</v>
      </c>
      <c r="R49">
        <f t="shared" ca="1" si="39"/>
        <v>75428.870367931464</v>
      </c>
      <c r="S49">
        <f t="shared" ca="1" si="40"/>
        <v>49744.646114993884</v>
      </c>
      <c r="T49">
        <f t="shared" ca="1" si="41"/>
        <v>505768.31100520503</v>
      </c>
      <c r="U49">
        <f t="shared" ca="1" si="42"/>
        <v>111827.35697505307</v>
      </c>
      <c r="V49">
        <f t="shared" ca="1" si="43"/>
        <v>393940.95403015194</v>
      </c>
      <c r="AR49" s="1">
        <f ca="1">IF(Table1[[#This Row],[Gender]]="men",1,0)</f>
        <v>1</v>
      </c>
      <c r="AS49" s="2">
        <f ca="1">IF(Table1[[#This Row],[Gender]]="Women",1,0)</f>
        <v>0</v>
      </c>
      <c r="AT49" s="2"/>
      <c r="AU49" s="2"/>
      <c r="AV49" s="3"/>
      <c r="AX49" s="1">
        <f t="shared" ca="1" si="9"/>
        <v>0</v>
      </c>
      <c r="AY49" s="2">
        <f t="shared" ca="1" si="10"/>
        <v>0</v>
      </c>
      <c r="AZ49" s="2">
        <f t="shared" ca="1" si="11"/>
        <v>0</v>
      </c>
      <c r="BA49" s="2">
        <f t="shared" ca="1" si="12"/>
        <v>0</v>
      </c>
      <c r="BB49" s="2">
        <f t="shared" ca="1" si="13"/>
        <v>1</v>
      </c>
      <c r="BC49" s="2">
        <f t="shared" ca="1" si="14"/>
        <v>0</v>
      </c>
      <c r="BD49" s="2"/>
      <c r="BE49" s="2"/>
      <c r="BF49" s="2"/>
      <c r="BG49" s="2"/>
      <c r="BH49" s="2"/>
      <c r="BI49" s="2"/>
      <c r="BJ49" s="3"/>
      <c r="BL49" s="1">
        <f t="shared" ca="1" si="36"/>
        <v>11171.084867695234</v>
      </c>
      <c r="BM49" s="3"/>
      <c r="BN49" s="1">
        <f t="shared" ca="1" si="15"/>
        <v>0</v>
      </c>
      <c r="BO49" s="2"/>
      <c r="BP49" s="2"/>
      <c r="BQ49" s="3"/>
      <c r="BR49" s="15">
        <f t="shared" ca="1" si="16"/>
        <v>8.9368990766240941E-2</v>
      </c>
      <c r="BS49" s="16">
        <f t="shared" ca="1" si="17"/>
        <v>1</v>
      </c>
      <c r="BT49" s="2"/>
      <c r="BU49" s="2"/>
      <c r="BV49" s="1">
        <f ca="1">IF(Table1[[#This Row],[Area]]="Raozan",Table1[[#This Row],[Income]],0)</f>
        <v>0</v>
      </c>
      <c r="BW49" s="2">
        <f ca="1">IF(Table1[[#This Row],[Area]]="Rangunia",Table1[[#This Row],[Income]],0)</f>
        <v>0</v>
      </c>
      <c r="BX49" s="2">
        <f ca="1">IF(Table1[[#This Row],[Area]]="Hathazari",Table1[[#This Row],[Income]],0)</f>
        <v>0</v>
      </c>
      <c r="BY49" s="2">
        <f ca="1">IF(Table1[[#This Row],[Area]]="Nazirhat",Table1[[#This Row],[Income]],0)</f>
        <v>0</v>
      </c>
      <c r="BZ49" s="2">
        <f ca="1">IF(Table1[[#This Row],[Area]]="Rangamati",Table1[[#This Row],[Income]],0)</f>
        <v>0</v>
      </c>
      <c r="CA49" s="2">
        <f ca="1">IF(Table1[[#This Row],[Area]]="Kumilla",Table1[[#This Row],[Income]],0)</f>
        <v>68226</v>
      </c>
      <c r="CB49" s="2">
        <f ca="1">IF(Table1[[#This Row],[Area]]="Notun para",Table1[[#This Row],[Income]],0)</f>
        <v>0</v>
      </c>
      <c r="CC49" s="2">
        <f ca="1">IF(Table1[[#This Row],[Area]]="Fotikchori",Table1[[#This Row],[Income]],0)</f>
        <v>0</v>
      </c>
      <c r="CD49" s="2">
        <f ca="1">IF(Table1[[#This Row],[Area]]="Feni",Table1[[#This Row],[Income]],0)</f>
        <v>0</v>
      </c>
      <c r="CE49" s="2">
        <f ca="1">IF(Table1[[#This Row],[Area]]="Chattogram mohonogori",Table1[[#This Row],[Income]],0)</f>
        <v>0</v>
      </c>
      <c r="CF49" s="2">
        <f ca="1">IF(Table1[[#This Row],[Area]]="Potia",Table1[[#This Row],[Income]],0)</f>
        <v>0</v>
      </c>
      <c r="CG49" s="3">
        <f ca="1">IF(Table1[[#This Row],[Area]]="Kaptai",Table1[[#This Row],[Income]],0)</f>
        <v>0</v>
      </c>
      <c r="CH49" s="1">
        <f ca="1">IF(Table1[[#This Row],[Field of work]]="Health",Table1[[#This Row],[Income]],0)</f>
        <v>68226</v>
      </c>
      <c r="CI49" s="2">
        <f ca="1">IF(Table1[[#This Row],[Field of work]]="Teaching",Table1[[#This Row],[Income]],0)</f>
        <v>0</v>
      </c>
      <c r="CJ49" s="2">
        <f ca="1">IF(Table1[[#This Row],[Field of work]]="Construction",Table1[[#This Row],[Income]],0)</f>
        <v>0</v>
      </c>
      <c r="CK49" s="2">
        <f ca="1">IF(Table1[[#This Row],[Field of work]]="IT",Table1[[#This Row],[Income]],0)</f>
        <v>0</v>
      </c>
      <c r="CL49" s="2">
        <f ca="1">IF(Table1[[#This Row],[Field of work]]="General work",Table1[[#This Row],[Income]],0)</f>
        <v>0</v>
      </c>
      <c r="CM49" s="3">
        <f ca="1">IF(Table1[[#This Row],[Field of work]]="Agriculture",Table1[[#This Row],[Income]],0)</f>
        <v>0</v>
      </c>
      <c r="CN49" s="1">
        <f t="shared" ca="1" si="4"/>
        <v>1</v>
      </c>
      <c r="CO49" s="3"/>
      <c r="CP49" s="1">
        <f t="shared" ca="1" si="18"/>
        <v>30</v>
      </c>
      <c r="CQ49" s="3"/>
    </row>
    <row r="50" spans="2:95" x14ac:dyDescent="0.25">
      <c r="B50">
        <f t="shared" ca="1" si="19"/>
        <v>2</v>
      </c>
      <c r="C50" t="str">
        <f t="shared" ca="1" si="5"/>
        <v>Women</v>
      </c>
      <c r="D50">
        <f t="shared" ca="1" si="20"/>
        <v>30</v>
      </c>
      <c r="E50">
        <f t="shared" ca="1" si="21"/>
        <v>5</v>
      </c>
      <c r="F50" t="str">
        <f t="shared" ca="1" si="6"/>
        <v>General work</v>
      </c>
      <c r="G50">
        <f t="shared" ca="1" si="22"/>
        <v>4</v>
      </c>
      <c r="H50" t="str">
        <f t="shared" ca="1" si="7"/>
        <v>Technical</v>
      </c>
      <c r="I50">
        <f t="shared" ca="1" si="23"/>
        <v>1</v>
      </c>
      <c r="J50">
        <f t="shared" ca="1" si="24"/>
        <v>3</v>
      </c>
      <c r="K50">
        <f t="shared" ca="1" si="25"/>
        <v>60859</v>
      </c>
      <c r="L50">
        <f t="shared" ca="1" si="26"/>
        <v>3</v>
      </c>
      <c r="M50" t="str">
        <f t="shared" ca="1" si="8"/>
        <v>Fotikchori</v>
      </c>
      <c r="N50">
        <f t="shared" ca="1" si="37"/>
        <v>304295</v>
      </c>
      <c r="O50">
        <f t="shared" ca="1" si="28"/>
        <v>27194.537045213288</v>
      </c>
      <c r="P50">
        <f t="shared" ca="1" si="38"/>
        <v>86514.283643321571</v>
      </c>
      <c r="Q50">
        <f t="shared" ca="1" si="30"/>
        <v>172</v>
      </c>
      <c r="R50">
        <f t="shared" ca="1" si="39"/>
        <v>104085.20459556571</v>
      </c>
      <c r="S50">
        <f t="shared" ca="1" si="40"/>
        <v>90747.323845895968</v>
      </c>
      <c r="T50">
        <f t="shared" ca="1" si="41"/>
        <v>481556.60748921754</v>
      </c>
      <c r="U50">
        <f t="shared" ca="1" si="42"/>
        <v>131451.74164077899</v>
      </c>
      <c r="V50">
        <f t="shared" ca="1" si="43"/>
        <v>350104.86584843858</v>
      </c>
      <c r="AR50" s="1">
        <f ca="1">IF(Table1[[#This Row],[Gender]]="men",1,0)</f>
        <v>0</v>
      </c>
      <c r="AS50" s="2">
        <f ca="1">IF(Table1[[#This Row],[Gender]]="Women",1,0)</f>
        <v>1</v>
      </c>
      <c r="AT50" s="2"/>
      <c r="AU50" s="2"/>
      <c r="AV50" s="3"/>
      <c r="AX50" s="1">
        <f t="shared" ca="1" si="9"/>
        <v>0</v>
      </c>
      <c r="AY50" s="2">
        <f t="shared" ca="1" si="10"/>
        <v>1</v>
      </c>
      <c r="AZ50" s="2">
        <f t="shared" ca="1" si="11"/>
        <v>0</v>
      </c>
      <c r="BA50" s="2">
        <f t="shared" ca="1" si="12"/>
        <v>0</v>
      </c>
      <c r="BB50" s="2">
        <f t="shared" ca="1" si="13"/>
        <v>0</v>
      </c>
      <c r="BC50" s="2">
        <f t="shared" ca="1" si="14"/>
        <v>0</v>
      </c>
      <c r="BD50" s="2"/>
      <c r="BE50" s="2"/>
      <c r="BF50" s="2"/>
      <c r="BG50" s="2"/>
      <c r="BH50" s="2"/>
      <c r="BI50" s="2"/>
      <c r="BJ50" s="3"/>
      <c r="BL50" s="1">
        <f t="shared" ca="1" si="36"/>
        <v>62713.081395196161</v>
      </c>
      <c r="BM50" s="3"/>
      <c r="BN50" s="1">
        <f t="shared" ca="1" si="15"/>
        <v>0</v>
      </c>
      <c r="BO50" s="2"/>
      <c r="BP50" s="2"/>
      <c r="BQ50" s="3"/>
      <c r="BR50" s="15">
        <f t="shared" ca="1" si="16"/>
        <v>2.7087386506708722E-2</v>
      </c>
      <c r="BS50" s="16">
        <f t="shared" ca="1" si="17"/>
        <v>1</v>
      </c>
      <c r="BT50" s="2"/>
      <c r="BU50" s="2"/>
      <c r="BV50" s="1">
        <f ca="1">IF(Table1[[#This Row],[Area]]="Raozan",Table1[[#This Row],[Income]],0)</f>
        <v>0</v>
      </c>
      <c r="BW50" s="2">
        <f ca="1">IF(Table1[[#This Row],[Area]]="Rangunia",Table1[[#This Row],[Income]],0)</f>
        <v>0</v>
      </c>
      <c r="BX50" s="2">
        <f ca="1">IF(Table1[[#This Row],[Area]]="Hathazari",Table1[[#This Row],[Income]],0)</f>
        <v>0</v>
      </c>
      <c r="BY50" s="2">
        <f ca="1">IF(Table1[[#This Row],[Area]]="Nazirhat",Table1[[#This Row],[Income]],0)</f>
        <v>0</v>
      </c>
      <c r="BZ50" s="2">
        <f ca="1">IF(Table1[[#This Row],[Area]]="Rangamati",Table1[[#This Row],[Income]],0)</f>
        <v>0</v>
      </c>
      <c r="CA50" s="2">
        <f ca="1">IF(Table1[[#This Row],[Area]]="Kumilla",Table1[[#This Row],[Income]],0)</f>
        <v>0</v>
      </c>
      <c r="CB50" s="2">
        <f ca="1">IF(Table1[[#This Row],[Area]]="Notun para",Table1[[#This Row],[Income]],0)</f>
        <v>0</v>
      </c>
      <c r="CC50" s="2">
        <f ca="1">IF(Table1[[#This Row],[Area]]="Fotikchori",Table1[[#This Row],[Income]],0)</f>
        <v>60859</v>
      </c>
      <c r="CD50" s="2">
        <f ca="1">IF(Table1[[#This Row],[Area]]="Feni",Table1[[#This Row],[Income]],0)</f>
        <v>0</v>
      </c>
      <c r="CE50" s="2">
        <f ca="1">IF(Table1[[#This Row],[Area]]="Chattogram mohonogori",Table1[[#This Row],[Income]],0)</f>
        <v>0</v>
      </c>
      <c r="CF50" s="2">
        <f ca="1">IF(Table1[[#This Row],[Area]]="Potia",Table1[[#This Row],[Income]],0)</f>
        <v>0</v>
      </c>
      <c r="CG50" s="3">
        <f ca="1">IF(Table1[[#This Row],[Area]]="Kaptai",Table1[[#This Row],[Income]],0)</f>
        <v>0</v>
      </c>
      <c r="CH50" s="1">
        <f ca="1">IF(Table1[[#This Row],[Field of work]]="Health",Table1[[#This Row],[Income]],0)</f>
        <v>0</v>
      </c>
      <c r="CI50" s="2">
        <f ca="1">IF(Table1[[#This Row],[Field of work]]="Teaching",Table1[[#This Row],[Income]],0)</f>
        <v>0</v>
      </c>
      <c r="CJ50" s="2">
        <f ca="1">IF(Table1[[#This Row],[Field of work]]="Construction",Table1[[#This Row],[Income]],0)</f>
        <v>0</v>
      </c>
      <c r="CK50" s="2">
        <f ca="1">IF(Table1[[#This Row],[Field of work]]="IT",Table1[[#This Row],[Income]],0)</f>
        <v>0</v>
      </c>
      <c r="CL50" s="2">
        <f ca="1">IF(Table1[[#This Row],[Field of work]]="General work",Table1[[#This Row],[Income]],0)</f>
        <v>60859</v>
      </c>
      <c r="CM50" s="3">
        <f ca="1">IF(Table1[[#This Row],[Field of work]]="Agriculture",Table1[[#This Row],[Income]],0)</f>
        <v>0</v>
      </c>
      <c r="CN50" s="1">
        <f t="shared" ca="1" si="4"/>
        <v>1</v>
      </c>
      <c r="CO50" s="3"/>
      <c r="CP50" s="1">
        <f t="shared" ca="1" si="18"/>
        <v>31</v>
      </c>
      <c r="CQ50" s="3"/>
    </row>
    <row r="51" spans="2:95" x14ac:dyDescent="0.25">
      <c r="B51">
        <f t="shared" ca="1" si="19"/>
        <v>1</v>
      </c>
      <c r="C51" t="str">
        <f t="shared" ca="1" si="5"/>
        <v>Men</v>
      </c>
      <c r="D51">
        <f t="shared" ca="1" si="20"/>
        <v>31</v>
      </c>
      <c r="E51">
        <f t="shared" ca="1" si="21"/>
        <v>3</v>
      </c>
      <c r="F51" t="str">
        <f t="shared" ca="1" si="6"/>
        <v>Teaching</v>
      </c>
      <c r="G51">
        <f t="shared" ca="1" si="22"/>
        <v>5</v>
      </c>
      <c r="H51" t="str">
        <f t="shared" ca="1" si="7"/>
        <v>Other</v>
      </c>
      <c r="I51">
        <f t="shared" ca="1" si="23"/>
        <v>4</v>
      </c>
      <c r="J51">
        <f t="shared" ca="1" si="24"/>
        <v>1</v>
      </c>
      <c r="K51">
        <f t="shared" ca="1" si="25"/>
        <v>71344</v>
      </c>
      <c r="L51">
        <f t="shared" ca="1" si="26"/>
        <v>7</v>
      </c>
      <c r="M51" t="str">
        <f t="shared" ca="1" si="8"/>
        <v>Feni</v>
      </c>
      <c r="N51">
        <f t="shared" ca="1" si="37"/>
        <v>285376</v>
      </c>
      <c r="O51">
        <f t="shared" ca="1" si="28"/>
        <v>7730.0900117385081</v>
      </c>
      <c r="P51">
        <f t="shared" ca="1" si="38"/>
        <v>11171.084867695234</v>
      </c>
      <c r="Q51">
        <f t="shared" ca="1" si="30"/>
        <v>2183</v>
      </c>
      <c r="R51">
        <f t="shared" ca="1" si="39"/>
        <v>63298.067911094011</v>
      </c>
      <c r="S51">
        <f t="shared" ca="1" si="40"/>
        <v>28333.860999628552</v>
      </c>
      <c r="T51">
        <f t="shared" ca="1" si="41"/>
        <v>324880.94586732378</v>
      </c>
      <c r="U51">
        <f t="shared" ca="1" si="42"/>
        <v>73211.157922832514</v>
      </c>
      <c r="V51">
        <f t="shared" ca="1" si="43"/>
        <v>251669.78794449125</v>
      </c>
      <c r="AR51" s="1">
        <f ca="1">IF(Table1[[#This Row],[Gender]]="men",1,0)</f>
        <v>1</v>
      </c>
      <c r="AS51" s="2">
        <f ca="1">IF(Table1[[#This Row],[Gender]]="Women",1,0)</f>
        <v>0</v>
      </c>
      <c r="AT51" s="2"/>
      <c r="AU51" s="2"/>
      <c r="AV51" s="3"/>
      <c r="AX51" s="1">
        <f t="shared" ca="1" si="9"/>
        <v>0</v>
      </c>
      <c r="AY51" s="2">
        <f t="shared" ca="1" si="10"/>
        <v>1</v>
      </c>
      <c r="AZ51" s="2">
        <f t="shared" ca="1" si="11"/>
        <v>0</v>
      </c>
      <c r="BA51" s="2">
        <f t="shared" ca="1" si="12"/>
        <v>0</v>
      </c>
      <c r="BB51" s="2">
        <f t="shared" ca="1" si="13"/>
        <v>0</v>
      </c>
      <c r="BC51" s="2">
        <f t="shared" ca="1" si="14"/>
        <v>0</v>
      </c>
      <c r="BD51" s="2"/>
      <c r="BE51" s="2"/>
      <c r="BF51" s="2"/>
      <c r="BG51" s="2"/>
      <c r="BH51" s="2"/>
      <c r="BI51" s="2"/>
      <c r="BJ51" s="3"/>
      <c r="BL51" s="1">
        <f t="shared" ca="1" si="36"/>
        <v>17864.854982425844</v>
      </c>
      <c r="BM51" s="3"/>
      <c r="BN51" s="1">
        <f t="shared" ca="1" si="15"/>
        <v>1</v>
      </c>
      <c r="BO51" s="2"/>
      <c r="BP51" s="2"/>
      <c r="BQ51" s="3"/>
      <c r="BR51" s="15">
        <f t="shared" ca="1" si="16"/>
        <v>0.97790426111873552</v>
      </c>
      <c r="BS51" s="16">
        <f t="shared" ca="1" si="17"/>
        <v>0</v>
      </c>
      <c r="BT51" s="2"/>
      <c r="BU51" s="2"/>
      <c r="BV51" s="1">
        <f ca="1">IF(Table1[[#This Row],[Area]]="Raozan",Table1[[#This Row],[Income]],0)</f>
        <v>0</v>
      </c>
      <c r="BW51" s="2">
        <f ca="1">IF(Table1[[#This Row],[Area]]="Rangunia",Table1[[#This Row],[Income]],0)</f>
        <v>0</v>
      </c>
      <c r="BX51" s="2">
        <f ca="1">IF(Table1[[#This Row],[Area]]="Hathazari",Table1[[#This Row],[Income]],0)</f>
        <v>0</v>
      </c>
      <c r="BY51" s="2">
        <f ca="1">IF(Table1[[#This Row],[Area]]="Nazirhat",Table1[[#This Row],[Income]],0)</f>
        <v>0</v>
      </c>
      <c r="BZ51" s="2">
        <f ca="1">IF(Table1[[#This Row],[Area]]="Rangamati",Table1[[#This Row],[Income]],0)</f>
        <v>0</v>
      </c>
      <c r="CA51" s="2">
        <f ca="1">IF(Table1[[#This Row],[Area]]="Kumilla",Table1[[#This Row],[Income]],0)</f>
        <v>0</v>
      </c>
      <c r="CB51" s="2">
        <f ca="1">IF(Table1[[#This Row],[Area]]="Notun para",Table1[[#This Row],[Income]],0)</f>
        <v>0</v>
      </c>
      <c r="CC51" s="2">
        <f ca="1">IF(Table1[[#This Row],[Area]]="Fotikchori",Table1[[#This Row],[Income]],0)</f>
        <v>0</v>
      </c>
      <c r="CD51" s="2">
        <f ca="1">IF(Table1[[#This Row],[Area]]="Feni",Table1[[#This Row],[Income]],0)</f>
        <v>71344</v>
      </c>
      <c r="CE51" s="2">
        <f ca="1">IF(Table1[[#This Row],[Area]]="Chattogram mohonogori",Table1[[#This Row],[Income]],0)</f>
        <v>0</v>
      </c>
      <c r="CF51" s="2">
        <f ca="1">IF(Table1[[#This Row],[Area]]="Potia",Table1[[#This Row],[Income]],0)</f>
        <v>0</v>
      </c>
      <c r="CG51" s="3">
        <f ca="1">IF(Table1[[#This Row],[Area]]="Kaptai",Table1[[#This Row],[Income]],0)</f>
        <v>0</v>
      </c>
      <c r="CH51" s="1">
        <f ca="1">IF(Table1[[#This Row],[Field of work]]="Health",Table1[[#This Row],[Income]],0)</f>
        <v>0</v>
      </c>
      <c r="CI51" s="2">
        <f ca="1">IF(Table1[[#This Row],[Field of work]]="Teaching",Table1[[#This Row],[Income]],0)</f>
        <v>71344</v>
      </c>
      <c r="CJ51" s="2">
        <f ca="1">IF(Table1[[#This Row],[Field of work]]="Construction",Table1[[#This Row],[Income]],0)</f>
        <v>0</v>
      </c>
      <c r="CK51" s="2">
        <f ca="1">IF(Table1[[#This Row],[Field of work]]="IT",Table1[[#This Row],[Income]],0)</f>
        <v>0</v>
      </c>
      <c r="CL51" s="2">
        <f ca="1">IF(Table1[[#This Row],[Field of work]]="General work",Table1[[#This Row],[Income]],0)</f>
        <v>0</v>
      </c>
      <c r="CM51" s="3">
        <f ca="1">IF(Table1[[#This Row],[Field of work]]="Agriculture",Table1[[#This Row],[Income]],0)</f>
        <v>0</v>
      </c>
      <c r="CN51" s="1">
        <f t="shared" ca="1" si="4"/>
        <v>1</v>
      </c>
      <c r="CO51" s="3"/>
      <c r="CP51" s="1">
        <f t="shared" ca="1" si="18"/>
        <v>28</v>
      </c>
      <c r="CQ51" s="3"/>
    </row>
    <row r="52" spans="2:95" x14ac:dyDescent="0.25">
      <c r="B52">
        <f t="shared" ca="1" si="19"/>
        <v>2</v>
      </c>
      <c r="C52" t="str">
        <f t="shared" ca="1" si="5"/>
        <v>Women</v>
      </c>
      <c r="D52">
        <f t="shared" ca="1" si="20"/>
        <v>28</v>
      </c>
      <c r="E52">
        <f t="shared" ca="1" si="21"/>
        <v>3</v>
      </c>
      <c r="F52" t="str">
        <f t="shared" ca="1" si="6"/>
        <v>Teaching</v>
      </c>
      <c r="G52">
        <f t="shared" ca="1" si="22"/>
        <v>5</v>
      </c>
      <c r="H52" t="str">
        <f t="shared" ca="1" si="7"/>
        <v>Other</v>
      </c>
      <c r="I52">
        <f t="shared" ca="1" si="23"/>
        <v>2</v>
      </c>
      <c r="J52">
        <f t="shared" ca="1" si="24"/>
        <v>2</v>
      </c>
      <c r="K52">
        <f t="shared" ca="1" si="25"/>
        <v>68504</v>
      </c>
      <c r="L52">
        <f t="shared" ca="1" si="26"/>
        <v>6</v>
      </c>
      <c r="M52" t="str">
        <f t="shared" ca="1" si="8"/>
        <v>Kumilla</v>
      </c>
      <c r="N52">
        <f t="shared" ca="1" si="37"/>
        <v>411024</v>
      </c>
      <c r="O52">
        <f t="shared" ca="1" si="28"/>
        <v>401942.12102206715</v>
      </c>
      <c r="P52">
        <f t="shared" ca="1" si="38"/>
        <v>125426.16279039232</v>
      </c>
      <c r="Q52">
        <f t="shared" ca="1" si="30"/>
        <v>36171</v>
      </c>
      <c r="R52">
        <f t="shared" ca="1" si="39"/>
        <v>80337.450059885043</v>
      </c>
      <c r="S52">
        <f t="shared" ca="1" si="40"/>
        <v>49027.487416047676</v>
      </c>
      <c r="T52">
        <f t="shared" ca="1" si="41"/>
        <v>585477.65020644001</v>
      </c>
      <c r="U52">
        <f t="shared" ca="1" si="42"/>
        <v>518450.57108195219</v>
      </c>
      <c r="V52">
        <f t="shared" ca="1" si="43"/>
        <v>67027.07912448782</v>
      </c>
      <c r="AR52" s="1">
        <f ca="1">IF(Table1[[#This Row],[Gender]]="men",1,0)</f>
        <v>0</v>
      </c>
      <c r="AS52" s="2">
        <f ca="1">IF(Table1[[#This Row],[Gender]]="Women",1,0)</f>
        <v>1</v>
      </c>
      <c r="AT52" s="2"/>
      <c r="AU52" s="2"/>
      <c r="AV52" s="3"/>
      <c r="AX52" s="1">
        <f t="shared" ca="1" si="9"/>
        <v>1</v>
      </c>
      <c r="AY52" s="2">
        <f t="shared" ca="1" si="10"/>
        <v>0</v>
      </c>
      <c r="AZ52" s="2">
        <f t="shared" ca="1" si="11"/>
        <v>0</v>
      </c>
      <c r="BA52" s="2">
        <f t="shared" ca="1" si="12"/>
        <v>0</v>
      </c>
      <c r="BB52" s="2">
        <f t="shared" ca="1" si="13"/>
        <v>0</v>
      </c>
      <c r="BC52" s="2">
        <f t="shared" ca="1" si="14"/>
        <v>0</v>
      </c>
      <c r="BD52" s="2"/>
      <c r="BE52" s="2"/>
      <c r="BF52" s="2"/>
      <c r="BG52" s="2"/>
      <c r="BH52" s="2"/>
      <c r="BI52" s="2"/>
      <c r="BJ52" s="3"/>
      <c r="BL52" s="1">
        <f t="shared" ca="1" si="36"/>
        <v>53558.854399955759</v>
      </c>
      <c r="BM52" s="3"/>
      <c r="BN52" s="1">
        <f t="shared" ca="1" si="15"/>
        <v>0</v>
      </c>
      <c r="BO52" s="2"/>
      <c r="BP52" s="2"/>
      <c r="BQ52" s="3"/>
      <c r="BR52" s="15">
        <f t="shared" ca="1" si="16"/>
        <v>0.11954588742844642</v>
      </c>
      <c r="BS52" s="16">
        <f t="shared" ca="1" si="17"/>
        <v>1</v>
      </c>
      <c r="BT52" s="2"/>
      <c r="BU52" s="2"/>
      <c r="BV52" s="1">
        <f ca="1">IF(Table1[[#This Row],[Area]]="Raozan",Table1[[#This Row],[Income]],0)</f>
        <v>0</v>
      </c>
      <c r="BW52" s="2">
        <f ca="1">IF(Table1[[#This Row],[Area]]="Rangunia",Table1[[#This Row],[Income]],0)</f>
        <v>0</v>
      </c>
      <c r="BX52" s="2">
        <f ca="1">IF(Table1[[#This Row],[Area]]="Hathazari",Table1[[#This Row],[Income]],0)</f>
        <v>0</v>
      </c>
      <c r="BY52" s="2">
        <f ca="1">IF(Table1[[#This Row],[Area]]="Nazirhat",Table1[[#This Row],[Income]],0)</f>
        <v>0</v>
      </c>
      <c r="BZ52" s="2">
        <f ca="1">IF(Table1[[#This Row],[Area]]="Rangamati",Table1[[#This Row],[Income]],0)</f>
        <v>0</v>
      </c>
      <c r="CA52" s="2">
        <f ca="1">IF(Table1[[#This Row],[Area]]="Kumilla",Table1[[#This Row],[Income]],0)</f>
        <v>68504</v>
      </c>
      <c r="CB52" s="2">
        <f ca="1">IF(Table1[[#This Row],[Area]]="Notun para",Table1[[#This Row],[Income]],0)</f>
        <v>0</v>
      </c>
      <c r="CC52" s="2">
        <f ca="1">IF(Table1[[#This Row],[Area]]="Fotikchori",Table1[[#This Row],[Income]],0)</f>
        <v>0</v>
      </c>
      <c r="CD52" s="2">
        <f ca="1">IF(Table1[[#This Row],[Area]]="Feni",Table1[[#This Row],[Income]],0)</f>
        <v>0</v>
      </c>
      <c r="CE52" s="2">
        <f ca="1">IF(Table1[[#This Row],[Area]]="Chattogram mohonogori",Table1[[#This Row],[Income]],0)</f>
        <v>0</v>
      </c>
      <c r="CF52" s="2">
        <f ca="1">IF(Table1[[#This Row],[Area]]="Potia",Table1[[#This Row],[Income]],0)</f>
        <v>0</v>
      </c>
      <c r="CG52" s="3">
        <f ca="1">IF(Table1[[#This Row],[Area]]="Kaptai",Table1[[#This Row],[Income]],0)</f>
        <v>0</v>
      </c>
      <c r="CH52" s="1">
        <f ca="1">IF(Table1[[#This Row],[Field of work]]="Health",Table1[[#This Row],[Income]],0)</f>
        <v>0</v>
      </c>
      <c r="CI52" s="2">
        <f ca="1">IF(Table1[[#This Row],[Field of work]]="Teaching",Table1[[#This Row],[Income]],0)</f>
        <v>68504</v>
      </c>
      <c r="CJ52" s="2">
        <f ca="1">IF(Table1[[#This Row],[Field of work]]="Construction",Table1[[#This Row],[Income]],0)</f>
        <v>0</v>
      </c>
      <c r="CK52" s="2">
        <f ca="1">IF(Table1[[#This Row],[Field of work]]="IT",Table1[[#This Row],[Income]],0)</f>
        <v>0</v>
      </c>
      <c r="CL52" s="2">
        <f ca="1">IF(Table1[[#This Row],[Field of work]]="General work",Table1[[#This Row],[Income]],0)</f>
        <v>0</v>
      </c>
      <c r="CM52" s="3">
        <f ca="1">IF(Table1[[#This Row],[Field of work]]="Agriculture",Table1[[#This Row],[Income]],0)</f>
        <v>0</v>
      </c>
      <c r="CN52" s="1">
        <f t="shared" ca="1" si="4"/>
        <v>1</v>
      </c>
      <c r="CO52" s="3"/>
      <c r="CP52" s="1">
        <f t="shared" ca="1" si="18"/>
        <v>40</v>
      </c>
      <c r="CQ52" s="3"/>
    </row>
    <row r="53" spans="2:95" x14ac:dyDescent="0.25">
      <c r="B53">
        <f t="shared" ca="1" si="19"/>
        <v>1</v>
      </c>
      <c r="C53" t="str">
        <f t="shared" ca="1" si="5"/>
        <v>Men</v>
      </c>
      <c r="D53">
        <f t="shared" ca="1" si="20"/>
        <v>40</v>
      </c>
      <c r="E53">
        <f t="shared" ca="1" si="21"/>
        <v>1</v>
      </c>
      <c r="F53" t="str">
        <f t="shared" ca="1" si="6"/>
        <v>Health</v>
      </c>
      <c r="G53">
        <f t="shared" ca="1" si="22"/>
        <v>1</v>
      </c>
      <c r="H53" t="str">
        <f t="shared" ca="1" si="7"/>
        <v>High school</v>
      </c>
      <c r="I53">
        <f t="shared" ca="1" si="23"/>
        <v>4</v>
      </c>
      <c r="J53">
        <f t="shared" ca="1" si="24"/>
        <v>3</v>
      </c>
      <c r="K53">
        <f t="shared" ca="1" si="25"/>
        <v>75546</v>
      </c>
      <c r="L53">
        <f t="shared" ca="1" si="26"/>
        <v>7</v>
      </c>
      <c r="M53" t="str">
        <f t="shared" ca="1" si="8"/>
        <v>Feni</v>
      </c>
      <c r="N53">
        <f t="shared" ca="1" si="37"/>
        <v>453276</v>
      </c>
      <c r="O53">
        <f t="shared" ca="1" si="28"/>
        <v>54187.281670016477</v>
      </c>
      <c r="P53">
        <f t="shared" ca="1" si="38"/>
        <v>53594.564947277533</v>
      </c>
      <c r="Q53">
        <f t="shared" ca="1" si="30"/>
        <v>11185</v>
      </c>
      <c r="R53">
        <f t="shared" ca="1" si="39"/>
        <v>105781.91864911276</v>
      </c>
      <c r="S53">
        <f t="shared" ca="1" si="40"/>
        <v>58824.996189976519</v>
      </c>
      <c r="T53">
        <f t="shared" ca="1" si="41"/>
        <v>565695.56113725412</v>
      </c>
      <c r="U53">
        <f t="shared" ca="1" si="42"/>
        <v>171154.20031912925</v>
      </c>
      <c r="V53">
        <f t="shared" ca="1" si="43"/>
        <v>394541.36081812484</v>
      </c>
      <c r="AR53" s="1">
        <f ca="1">IF(Table1[[#This Row],[Gender]]="men",1,0)</f>
        <v>1</v>
      </c>
      <c r="AS53" s="2">
        <f ca="1">IF(Table1[[#This Row],[Gender]]="Women",1,0)</f>
        <v>0</v>
      </c>
      <c r="AT53" s="2"/>
      <c r="AU53" s="2"/>
      <c r="AV53" s="3"/>
      <c r="AX53" s="1">
        <f t="shared" ca="1" si="9"/>
        <v>1</v>
      </c>
      <c r="AY53" s="2">
        <f t="shared" ca="1" si="10"/>
        <v>0</v>
      </c>
      <c r="AZ53" s="2">
        <f t="shared" ca="1" si="11"/>
        <v>0</v>
      </c>
      <c r="BA53" s="2">
        <f t="shared" ca="1" si="12"/>
        <v>0</v>
      </c>
      <c r="BB53" s="2">
        <f t="shared" ca="1" si="13"/>
        <v>0</v>
      </c>
      <c r="BC53" s="2">
        <f t="shared" ca="1" si="14"/>
        <v>0</v>
      </c>
      <c r="BD53" s="2"/>
      <c r="BE53" s="2"/>
      <c r="BF53" s="2"/>
      <c r="BG53" s="2"/>
      <c r="BH53" s="2"/>
      <c r="BI53" s="2"/>
      <c r="BJ53" s="3"/>
      <c r="BL53" s="1">
        <f t="shared" ca="1" si="36"/>
        <v>13262.526980331921</v>
      </c>
      <c r="BM53" s="3"/>
      <c r="BN53" s="1">
        <f t="shared" ca="1" si="15"/>
        <v>1</v>
      </c>
      <c r="BO53" s="2"/>
      <c r="BP53" s="2"/>
      <c r="BQ53" s="3"/>
      <c r="BR53" s="15">
        <f t="shared" ca="1" si="16"/>
        <v>0.67559758611087761</v>
      </c>
      <c r="BS53" s="16">
        <f t="shared" ca="1" si="17"/>
        <v>0</v>
      </c>
      <c r="BT53" s="2"/>
      <c r="BU53" s="2"/>
      <c r="BV53" s="1">
        <f ca="1">IF(Table1[[#This Row],[Area]]="Raozan",Table1[[#This Row],[Income]],0)</f>
        <v>0</v>
      </c>
      <c r="BW53" s="2">
        <f ca="1">IF(Table1[[#This Row],[Area]]="Rangunia",Table1[[#This Row],[Income]],0)</f>
        <v>0</v>
      </c>
      <c r="BX53" s="2">
        <f ca="1">IF(Table1[[#This Row],[Area]]="Hathazari",Table1[[#This Row],[Income]],0)</f>
        <v>0</v>
      </c>
      <c r="BY53" s="2">
        <f ca="1">IF(Table1[[#This Row],[Area]]="Nazirhat",Table1[[#This Row],[Income]],0)</f>
        <v>0</v>
      </c>
      <c r="BZ53" s="2">
        <f ca="1">IF(Table1[[#This Row],[Area]]="Rangamati",Table1[[#This Row],[Income]],0)</f>
        <v>0</v>
      </c>
      <c r="CA53" s="2">
        <f ca="1">IF(Table1[[#This Row],[Area]]="Kumilla",Table1[[#This Row],[Income]],0)</f>
        <v>0</v>
      </c>
      <c r="CB53" s="2">
        <f ca="1">IF(Table1[[#This Row],[Area]]="Notun para",Table1[[#This Row],[Income]],0)</f>
        <v>0</v>
      </c>
      <c r="CC53" s="2">
        <f ca="1">IF(Table1[[#This Row],[Area]]="Fotikchori",Table1[[#This Row],[Income]],0)</f>
        <v>0</v>
      </c>
      <c r="CD53" s="2">
        <f ca="1">IF(Table1[[#This Row],[Area]]="Feni",Table1[[#This Row],[Income]],0)</f>
        <v>75546</v>
      </c>
      <c r="CE53" s="2">
        <f ca="1">IF(Table1[[#This Row],[Area]]="Chattogram mohonogori",Table1[[#This Row],[Income]],0)</f>
        <v>0</v>
      </c>
      <c r="CF53" s="2">
        <f ca="1">IF(Table1[[#This Row],[Area]]="Potia",Table1[[#This Row],[Income]],0)</f>
        <v>0</v>
      </c>
      <c r="CG53" s="3">
        <f ca="1">IF(Table1[[#This Row],[Area]]="Kaptai",Table1[[#This Row],[Income]],0)</f>
        <v>0</v>
      </c>
      <c r="CH53" s="1">
        <f ca="1">IF(Table1[[#This Row],[Field of work]]="Health",Table1[[#This Row],[Income]],0)</f>
        <v>75546</v>
      </c>
      <c r="CI53" s="2">
        <f ca="1">IF(Table1[[#This Row],[Field of work]]="Teaching",Table1[[#This Row],[Income]],0)</f>
        <v>0</v>
      </c>
      <c r="CJ53" s="2">
        <f ca="1">IF(Table1[[#This Row],[Field of work]]="Construction",Table1[[#This Row],[Income]],0)</f>
        <v>0</v>
      </c>
      <c r="CK53" s="2">
        <f ca="1">IF(Table1[[#This Row],[Field of work]]="IT",Table1[[#This Row],[Income]],0)</f>
        <v>0</v>
      </c>
      <c r="CL53" s="2">
        <f ca="1">IF(Table1[[#This Row],[Field of work]]="General work",Table1[[#This Row],[Income]],0)</f>
        <v>0</v>
      </c>
      <c r="CM53" s="3">
        <f ca="1">IF(Table1[[#This Row],[Field of work]]="Agriculture",Table1[[#This Row],[Income]],0)</f>
        <v>0</v>
      </c>
      <c r="CN53" s="1">
        <f t="shared" ca="1" si="4"/>
        <v>1</v>
      </c>
      <c r="CO53" s="3"/>
      <c r="CP53" s="1">
        <f t="shared" ca="1" si="18"/>
        <v>40</v>
      </c>
      <c r="CQ53" s="3"/>
    </row>
    <row r="54" spans="2:95" x14ac:dyDescent="0.25">
      <c r="B54">
        <f t="shared" ca="1" si="19"/>
        <v>2</v>
      </c>
      <c r="C54" t="str">
        <f t="shared" ca="1" si="5"/>
        <v>Women</v>
      </c>
      <c r="D54">
        <f t="shared" ca="1" si="20"/>
        <v>40</v>
      </c>
      <c r="E54">
        <f t="shared" ca="1" si="21"/>
        <v>1</v>
      </c>
      <c r="F54" t="str">
        <f t="shared" ca="1" si="6"/>
        <v>Health</v>
      </c>
      <c r="G54">
        <f t="shared" ca="1" si="22"/>
        <v>2</v>
      </c>
      <c r="H54" t="str">
        <f t="shared" ca="1" si="7"/>
        <v>College</v>
      </c>
      <c r="I54">
        <f t="shared" ca="1" si="23"/>
        <v>2</v>
      </c>
      <c r="J54">
        <f t="shared" ca="1" si="24"/>
        <v>2</v>
      </c>
      <c r="K54">
        <f t="shared" ca="1" si="25"/>
        <v>83081</v>
      </c>
      <c r="L54">
        <f t="shared" ca="1" si="26"/>
        <v>6</v>
      </c>
      <c r="M54" t="str">
        <f t="shared" ca="1" si="8"/>
        <v>Kumilla</v>
      </c>
      <c r="N54">
        <f t="shared" ca="1" si="37"/>
        <v>498486</v>
      </c>
      <c r="O54">
        <f t="shared" ca="1" si="28"/>
        <v>336775.93831006694</v>
      </c>
      <c r="P54">
        <f t="shared" ca="1" si="38"/>
        <v>107117.70879991152</v>
      </c>
      <c r="Q54">
        <f t="shared" ca="1" si="30"/>
        <v>40328</v>
      </c>
      <c r="R54">
        <f t="shared" ca="1" si="39"/>
        <v>112465.21675650941</v>
      </c>
      <c r="S54">
        <f t="shared" ca="1" si="40"/>
        <v>49135.904847746919</v>
      </c>
      <c r="T54">
        <f t="shared" ca="1" si="41"/>
        <v>654739.61364765849</v>
      </c>
      <c r="U54">
        <f t="shared" ca="1" si="42"/>
        <v>489569.15506657632</v>
      </c>
      <c r="V54">
        <f t="shared" ca="1" si="43"/>
        <v>165170.45858108217</v>
      </c>
      <c r="AR54" s="1">
        <f ca="1">IF(Table1[[#This Row],[Gender]]="men",1,0)</f>
        <v>0</v>
      </c>
      <c r="AS54" s="2">
        <f ca="1">IF(Table1[[#This Row],[Gender]]="Women",1,0)</f>
        <v>1</v>
      </c>
      <c r="AT54" s="2"/>
      <c r="AU54" s="2"/>
      <c r="AV54" s="3"/>
      <c r="AX54" s="1">
        <f t="shared" ca="1" si="9"/>
        <v>1</v>
      </c>
      <c r="AY54" s="2">
        <f t="shared" ca="1" si="10"/>
        <v>0</v>
      </c>
      <c r="AZ54" s="2">
        <f t="shared" ca="1" si="11"/>
        <v>0</v>
      </c>
      <c r="BA54" s="2">
        <f t="shared" ca="1" si="12"/>
        <v>0</v>
      </c>
      <c r="BB54" s="2">
        <f t="shared" ca="1" si="13"/>
        <v>0</v>
      </c>
      <c r="BC54" s="2">
        <f t="shared" ca="1" si="14"/>
        <v>0</v>
      </c>
      <c r="BD54" s="2"/>
      <c r="BE54" s="2"/>
      <c r="BF54" s="2"/>
      <c r="BG54" s="2"/>
      <c r="BH54" s="2"/>
      <c r="BI54" s="2"/>
      <c r="BJ54" s="3"/>
      <c r="BL54" s="1">
        <f t="shared" ca="1" si="36"/>
        <v>11843.97818625083</v>
      </c>
      <c r="BM54" s="3"/>
      <c r="BN54" s="1">
        <f t="shared" ca="1" si="15"/>
        <v>0</v>
      </c>
      <c r="BO54" s="2"/>
      <c r="BP54" s="2"/>
      <c r="BQ54" s="3"/>
      <c r="BR54" s="15">
        <f t="shared" ca="1" si="16"/>
        <v>7.7617004393705002E-2</v>
      </c>
      <c r="BS54" s="16">
        <f t="shared" ca="1" si="17"/>
        <v>1</v>
      </c>
      <c r="BT54" s="2"/>
      <c r="BU54" s="2"/>
      <c r="BV54" s="1">
        <f ca="1">IF(Table1[[#This Row],[Area]]="Raozan",Table1[[#This Row],[Income]],0)</f>
        <v>0</v>
      </c>
      <c r="BW54" s="2">
        <f ca="1">IF(Table1[[#This Row],[Area]]="Rangunia",Table1[[#This Row],[Income]],0)</f>
        <v>0</v>
      </c>
      <c r="BX54" s="2">
        <f ca="1">IF(Table1[[#This Row],[Area]]="Hathazari",Table1[[#This Row],[Income]],0)</f>
        <v>0</v>
      </c>
      <c r="BY54" s="2">
        <f ca="1">IF(Table1[[#This Row],[Area]]="Nazirhat",Table1[[#This Row],[Income]],0)</f>
        <v>0</v>
      </c>
      <c r="BZ54" s="2">
        <f ca="1">IF(Table1[[#This Row],[Area]]="Rangamati",Table1[[#This Row],[Income]],0)</f>
        <v>0</v>
      </c>
      <c r="CA54" s="2">
        <f ca="1">IF(Table1[[#This Row],[Area]]="Kumilla",Table1[[#This Row],[Income]],0)</f>
        <v>83081</v>
      </c>
      <c r="CB54" s="2">
        <f ca="1">IF(Table1[[#This Row],[Area]]="Notun para",Table1[[#This Row],[Income]],0)</f>
        <v>0</v>
      </c>
      <c r="CC54" s="2">
        <f ca="1">IF(Table1[[#This Row],[Area]]="Fotikchori",Table1[[#This Row],[Income]],0)</f>
        <v>0</v>
      </c>
      <c r="CD54" s="2">
        <f ca="1">IF(Table1[[#This Row],[Area]]="Feni",Table1[[#This Row],[Income]],0)</f>
        <v>0</v>
      </c>
      <c r="CE54" s="2">
        <f ca="1">IF(Table1[[#This Row],[Area]]="Chattogram mohonogori",Table1[[#This Row],[Income]],0)</f>
        <v>0</v>
      </c>
      <c r="CF54" s="2">
        <f ca="1">IF(Table1[[#This Row],[Area]]="Potia",Table1[[#This Row],[Income]],0)</f>
        <v>0</v>
      </c>
      <c r="CG54" s="3">
        <f ca="1">IF(Table1[[#This Row],[Area]]="Kaptai",Table1[[#This Row],[Income]],0)</f>
        <v>0</v>
      </c>
      <c r="CH54" s="1">
        <f ca="1">IF(Table1[[#This Row],[Field of work]]="Health",Table1[[#This Row],[Income]],0)</f>
        <v>83081</v>
      </c>
      <c r="CI54" s="2">
        <f ca="1">IF(Table1[[#This Row],[Field of work]]="Teaching",Table1[[#This Row],[Income]],0)</f>
        <v>0</v>
      </c>
      <c r="CJ54" s="2">
        <f ca="1">IF(Table1[[#This Row],[Field of work]]="Construction",Table1[[#This Row],[Income]],0)</f>
        <v>0</v>
      </c>
      <c r="CK54" s="2">
        <f ca="1">IF(Table1[[#This Row],[Field of work]]="IT",Table1[[#This Row],[Income]],0)</f>
        <v>0</v>
      </c>
      <c r="CL54" s="2">
        <f ca="1">IF(Table1[[#This Row],[Field of work]]="General work",Table1[[#This Row],[Income]],0)</f>
        <v>0</v>
      </c>
      <c r="CM54" s="3">
        <f ca="1">IF(Table1[[#This Row],[Field of work]]="Agriculture",Table1[[#This Row],[Income]],0)</f>
        <v>0</v>
      </c>
      <c r="CN54" s="1">
        <f t="shared" ca="1" si="4"/>
        <v>1</v>
      </c>
      <c r="CO54" s="3"/>
      <c r="CP54" s="1">
        <f t="shared" ca="1" si="18"/>
        <v>27</v>
      </c>
      <c r="CQ54" s="3"/>
    </row>
    <row r="55" spans="2:95" x14ac:dyDescent="0.25">
      <c r="B55">
        <f t="shared" ca="1" si="19"/>
        <v>1</v>
      </c>
      <c r="C55" t="str">
        <f t="shared" ca="1" si="5"/>
        <v>Men</v>
      </c>
      <c r="D55">
        <f t="shared" ca="1" si="20"/>
        <v>27</v>
      </c>
      <c r="E55">
        <f t="shared" ca="1" si="21"/>
        <v>1</v>
      </c>
      <c r="F55" t="str">
        <f t="shared" ca="1" si="6"/>
        <v>Health</v>
      </c>
      <c r="G55">
        <f t="shared" ca="1" si="22"/>
        <v>2</v>
      </c>
      <c r="H55" t="str">
        <f t="shared" ca="1" si="7"/>
        <v>College</v>
      </c>
      <c r="I55">
        <f t="shared" ca="1" si="23"/>
        <v>0</v>
      </c>
      <c r="J55">
        <f t="shared" ca="1" si="24"/>
        <v>2</v>
      </c>
      <c r="K55">
        <f t="shared" ca="1" si="25"/>
        <v>68748</v>
      </c>
      <c r="L55">
        <f t="shared" ca="1" si="26"/>
        <v>6</v>
      </c>
      <c r="M55" t="str">
        <f t="shared" ca="1" si="8"/>
        <v>Kumilla</v>
      </c>
      <c r="N55">
        <f t="shared" ca="1" si="37"/>
        <v>206244</v>
      </c>
      <c r="O55">
        <f t="shared" ca="1" si="28"/>
        <v>16008.041454175294</v>
      </c>
      <c r="P55">
        <f t="shared" ca="1" si="38"/>
        <v>26525.053960663841</v>
      </c>
      <c r="Q55">
        <f t="shared" ca="1" si="30"/>
        <v>8202</v>
      </c>
      <c r="R55">
        <f t="shared" ca="1" si="39"/>
        <v>81738.635877978144</v>
      </c>
      <c r="S55">
        <f t="shared" ca="1" si="40"/>
        <v>90668.229130870575</v>
      </c>
      <c r="T55">
        <f t="shared" ca="1" si="41"/>
        <v>323437.28309153439</v>
      </c>
      <c r="U55">
        <f t="shared" ca="1" si="42"/>
        <v>105948.67733215344</v>
      </c>
      <c r="V55">
        <f t="shared" ca="1" si="43"/>
        <v>217488.60575938097</v>
      </c>
      <c r="AR55" s="1">
        <f ca="1">IF(Table1[[#This Row],[Gender]]="men",1,0)</f>
        <v>1</v>
      </c>
      <c r="AS55" s="2">
        <f ca="1">IF(Table1[[#This Row],[Gender]]="Women",1,0)</f>
        <v>0</v>
      </c>
      <c r="AT55" s="2"/>
      <c r="AU55" s="2"/>
      <c r="AV55" s="3"/>
      <c r="AX55" s="1">
        <f t="shared" ca="1" si="9"/>
        <v>0</v>
      </c>
      <c r="AY55" s="2">
        <f t="shared" ca="1" si="10"/>
        <v>0</v>
      </c>
      <c r="AZ55" s="2">
        <f t="shared" ca="1" si="11"/>
        <v>1</v>
      </c>
      <c r="BA55" s="2">
        <f t="shared" ca="1" si="12"/>
        <v>0</v>
      </c>
      <c r="BB55" s="2">
        <f t="shared" ca="1" si="13"/>
        <v>0</v>
      </c>
      <c r="BC55" s="2">
        <f t="shared" ca="1" si="14"/>
        <v>0</v>
      </c>
      <c r="BD55" s="2"/>
      <c r="BE55" s="2"/>
      <c r="BF55" s="2"/>
      <c r="BG55" s="2"/>
      <c r="BH55" s="2"/>
      <c r="BI55" s="2"/>
      <c r="BJ55" s="3"/>
      <c r="BL55" s="1">
        <f t="shared" ca="1" si="36"/>
        <v>1212.8068335271496</v>
      </c>
      <c r="BM55" s="3"/>
      <c r="BN55" s="1">
        <f t="shared" ca="1" si="15"/>
        <v>0</v>
      </c>
      <c r="BO55" s="2"/>
      <c r="BP55" s="2"/>
      <c r="BQ55" s="3"/>
      <c r="BR55" s="15">
        <f t="shared" ca="1" si="16"/>
        <v>0.19777596812325696</v>
      </c>
      <c r="BS55" s="16">
        <f t="shared" ca="1" si="17"/>
        <v>1</v>
      </c>
      <c r="BT55" s="2"/>
      <c r="BU55" s="2"/>
      <c r="BV55" s="1">
        <f ca="1">IF(Table1[[#This Row],[Area]]="Raozan",Table1[[#This Row],[Income]],0)</f>
        <v>0</v>
      </c>
      <c r="BW55" s="2">
        <f ca="1">IF(Table1[[#This Row],[Area]]="Rangunia",Table1[[#This Row],[Income]],0)</f>
        <v>0</v>
      </c>
      <c r="BX55" s="2">
        <f ca="1">IF(Table1[[#This Row],[Area]]="Hathazari",Table1[[#This Row],[Income]],0)</f>
        <v>0</v>
      </c>
      <c r="BY55" s="2">
        <f ca="1">IF(Table1[[#This Row],[Area]]="Nazirhat",Table1[[#This Row],[Income]],0)</f>
        <v>0</v>
      </c>
      <c r="BZ55" s="2">
        <f ca="1">IF(Table1[[#This Row],[Area]]="Rangamati",Table1[[#This Row],[Income]],0)</f>
        <v>0</v>
      </c>
      <c r="CA55" s="2">
        <f ca="1">IF(Table1[[#This Row],[Area]]="Kumilla",Table1[[#This Row],[Income]],0)</f>
        <v>68748</v>
      </c>
      <c r="CB55" s="2">
        <f ca="1">IF(Table1[[#This Row],[Area]]="Notun para",Table1[[#This Row],[Income]],0)</f>
        <v>0</v>
      </c>
      <c r="CC55" s="2">
        <f ca="1">IF(Table1[[#This Row],[Area]]="Fotikchori",Table1[[#This Row],[Income]],0)</f>
        <v>0</v>
      </c>
      <c r="CD55" s="2">
        <f ca="1">IF(Table1[[#This Row],[Area]]="Feni",Table1[[#This Row],[Income]],0)</f>
        <v>0</v>
      </c>
      <c r="CE55" s="2">
        <f ca="1">IF(Table1[[#This Row],[Area]]="Chattogram mohonogori",Table1[[#This Row],[Income]],0)</f>
        <v>0</v>
      </c>
      <c r="CF55" s="2">
        <f ca="1">IF(Table1[[#This Row],[Area]]="Potia",Table1[[#This Row],[Income]],0)</f>
        <v>0</v>
      </c>
      <c r="CG55" s="3">
        <f ca="1">IF(Table1[[#This Row],[Area]]="Kaptai",Table1[[#This Row],[Income]],0)</f>
        <v>0</v>
      </c>
      <c r="CH55" s="1">
        <f ca="1">IF(Table1[[#This Row],[Field of work]]="Health",Table1[[#This Row],[Income]],0)</f>
        <v>68748</v>
      </c>
      <c r="CI55" s="2">
        <f ca="1">IF(Table1[[#This Row],[Field of work]]="Teaching",Table1[[#This Row],[Income]],0)</f>
        <v>0</v>
      </c>
      <c r="CJ55" s="2">
        <f ca="1">IF(Table1[[#This Row],[Field of work]]="Construction",Table1[[#This Row],[Income]],0)</f>
        <v>0</v>
      </c>
      <c r="CK55" s="2">
        <f ca="1">IF(Table1[[#This Row],[Field of work]]="IT",Table1[[#This Row],[Income]],0)</f>
        <v>0</v>
      </c>
      <c r="CL55" s="2">
        <f ca="1">IF(Table1[[#This Row],[Field of work]]="General work",Table1[[#This Row],[Income]],0)</f>
        <v>0</v>
      </c>
      <c r="CM55" s="3">
        <f ca="1">IF(Table1[[#This Row],[Field of work]]="Agriculture",Table1[[#This Row],[Income]],0)</f>
        <v>0</v>
      </c>
      <c r="CN55" s="1">
        <f t="shared" ca="1" si="4"/>
        <v>1</v>
      </c>
      <c r="CO55" s="3"/>
      <c r="CP55" s="1">
        <f t="shared" ca="1" si="18"/>
        <v>31</v>
      </c>
      <c r="CQ55" s="3"/>
    </row>
    <row r="56" spans="2:95" x14ac:dyDescent="0.25">
      <c r="B56">
        <f t="shared" ca="1" si="19"/>
        <v>2</v>
      </c>
      <c r="C56" t="str">
        <f t="shared" ca="1" si="5"/>
        <v>Women</v>
      </c>
      <c r="D56">
        <f t="shared" ca="1" si="20"/>
        <v>31</v>
      </c>
      <c r="E56">
        <f t="shared" ca="1" si="21"/>
        <v>2</v>
      </c>
      <c r="F56" t="str">
        <f t="shared" ca="1" si="6"/>
        <v>Construction</v>
      </c>
      <c r="G56">
        <f t="shared" ca="1" si="22"/>
        <v>5</v>
      </c>
      <c r="H56" t="str">
        <f t="shared" ca="1" si="7"/>
        <v>Other</v>
      </c>
      <c r="I56">
        <f t="shared" ca="1" si="23"/>
        <v>0</v>
      </c>
      <c r="J56">
        <f t="shared" ca="1" si="24"/>
        <v>3</v>
      </c>
      <c r="K56">
        <f t="shared" ca="1" si="25"/>
        <v>55253</v>
      </c>
      <c r="L56">
        <f t="shared" ca="1" si="26"/>
        <v>7</v>
      </c>
      <c r="M56" t="str">
        <f t="shared" ca="1" si="8"/>
        <v>Feni</v>
      </c>
      <c r="N56">
        <f t="shared" ca="1" si="37"/>
        <v>165759</v>
      </c>
      <c r="O56">
        <f t="shared" ca="1" si="28"/>
        <v>32783.146700142948</v>
      </c>
      <c r="P56">
        <f t="shared" ca="1" si="38"/>
        <v>35531.934558752488</v>
      </c>
      <c r="Q56">
        <f t="shared" ca="1" si="30"/>
        <v>7919</v>
      </c>
      <c r="R56">
        <f t="shared" ca="1" si="39"/>
        <v>81909.707638795415</v>
      </c>
      <c r="S56">
        <f t="shared" ca="1" si="40"/>
        <v>52786.095990579604</v>
      </c>
      <c r="T56">
        <f t="shared" ca="1" si="41"/>
        <v>254077.03054933209</v>
      </c>
      <c r="U56">
        <f t="shared" ca="1" si="42"/>
        <v>122611.85433893837</v>
      </c>
      <c r="V56">
        <f t="shared" ca="1" si="43"/>
        <v>131465.17621039372</v>
      </c>
      <c r="AR56" s="1">
        <f ca="1">IF(Table1[[#This Row],[Gender]]="men",1,0)</f>
        <v>0</v>
      </c>
      <c r="AS56" s="2">
        <f ca="1">IF(Table1[[#This Row],[Gender]]="Women",1,0)</f>
        <v>1</v>
      </c>
      <c r="AT56" s="2"/>
      <c r="AU56" s="2"/>
      <c r="AV56" s="3"/>
      <c r="AX56" s="1">
        <f t="shared" ca="1" si="9"/>
        <v>0</v>
      </c>
      <c r="AY56" s="2">
        <f t="shared" ca="1" si="10"/>
        <v>0</v>
      </c>
      <c r="AZ56" s="2">
        <f t="shared" ca="1" si="11"/>
        <v>0</v>
      </c>
      <c r="BA56" s="2">
        <f t="shared" ca="1" si="12"/>
        <v>1</v>
      </c>
      <c r="BB56" s="2">
        <f t="shared" ca="1" si="13"/>
        <v>0</v>
      </c>
      <c r="BC56" s="2">
        <f t="shared" ca="1" si="14"/>
        <v>0</v>
      </c>
      <c r="BD56" s="2"/>
      <c r="BE56" s="2"/>
      <c r="BF56" s="2"/>
      <c r="BG56" s="2"/>
      <c r="BH56" s="2"/>
      <c r="BI56" s="2"/>
      <c r="BJ56" s="3"/>
      <c r="BL56" s="1">
        <f t="shared" ca="1" si="36"/>
        <v>8076.6661014217561</v>
      </c>
      <c r="BM56" s="3"/>
      <c r="BN56" s="1">
        <f t="shared" ca="1" si="15"/>
        <v>1</v>
      </c>
      <c r="BO56" s="2"/>
      <c r="BP56" s="2"/>
      <c r="BQ56" s="3"/>
      <c r="BR56" s="15">
        <f t="shared" ca="1" si="16"/>
        <v>0.85411960699123424</v>
      </c>
      <c r="BS56" s="16">
        <f t="shared" ca="1" si="17"/>
        <v>0</v>
      </c>
      <c r="BT56" s="2"/>
      <c r="BU56" s="2"/>
      <c r="BV56" s="1">
        <f ca="1">IF(Table1[[#This Row],[Area]]="Raozan",Table1[[#This Row],[Income]],0)</f>
        <v>0</v>
      </c>
      <c r="BW56" s="2">
        <f ca="1">IF(Table1[[#This Row],[Area]]="Rangunia",Table1[[#This Row],[Income]],0)</f>
        <v>0</v>
      </c>
      <c r="BX56" s="2">
        <f ca="1">IF(Table1[[#This Row],[Area]]="Hathazari",Table1[[#This Row],[Income]],0)</f>
        <v>0</v>
      </c>
      <c r="BY56" s="2">
        <f ca="1">IF(Table1[[#This Row],[Area]]="Nazirhat",Table1[[#This Row],[Income]],0)</f>
        <v>0</v>
      </c>
      <c r="BZ56" s="2">
        <f ca="1">IF(Table1[[#This Row],[Area]]="Rangamati",Table1[[#This Row],[Income]],0)</f>
        <v>0</v>
      </c>
      <c r="CA56" s="2">
        <f ca="1">IF(Table1[[#This Row],[Area]]="Kumilla",Table1[[#This Row],[Income]],0)</f>
        <v>0</v>
      </c>
      <c r="CB56" s="2">
        <f ca="1">IF(Table1[[#This Row],[Area]]="Notun para",Table1[[#This Row],[Income]],0)</f>
        <v>0</v>
      </c>
      <c r="CC56" s="2">
        <f ca="1">IF(Table1[[#This Row],[Area]]="Fotikchori",Table1[[#This Row],[Income]],0)</f>
        <v>0</v>
      </c>
      <c r="CD56" s="2">
        <f ca="1">IF(Table1[[#This Row],[Area]]="Feni",Table1[[#This Row],[Income]],0)</f>
        <v>55253</v>
      </c>
      <c r="CE56" s="2">
        <f ca="1">IF(Table1[[#This Row],[Area]]="Chattogram mohonogori",Table1[[#This Row],[Income]],0)</f>
        <v>0</v>
      </c>
      <c r="CF56" s="2">
        <f ca="1">IF(Table1[[#This Row],[Area]]="Potia",Table1[[#This Row],[Income]],0)</f>
        <v>0</v>
      </c>
      <c r="CG56" s="3">
        <f ca="1">IF(Table1[[#This Row],[Area]]="Kaptai",Table1[[#This Row],[Income]],0)</f>
        <v>0</v>
      </c>
      <c r="CH56" s="1">
        <f ca="1">IF(Table1[[#This Row],[Field of work]]="Health",Table1[[#This Row],[Income]],0)</f>
        <v>0</v>
      </c>
      <c r="CI56" s="2">
        <f ca="1">IF(Table1[[#This Row],[Field of work]]="Teaching",Table1[[#This Row],[Income]],0)</f>
        <v>0</v>
      </c>
      <c r="CJ56" s="2">
        <f ca="1">IF(Table1[[#This Row],[Field of work]]="Construction",Table1[[#This Row],[Income]],0)</f>
        <v>55253</v>
      </c>
      <c r="CK56" s="2">
        <f ca="1">IF(Table1[[#This Row],[Field of work]]="IT",Table1[[#This Row],[Income]],0)</f>
        <v>0</v>
      </c>
      <c r="CL56" s="2">
        <f ca="1">IF(Table1[[#This Row],[Field of work]]="General work",Table1[[#This Row],[Income]],0)</f>
        <v>0</v>
      </c>
      <c r="CM56" s="3">
        <f ca="1">IF(Table1[[#This Row],[Field of work]]="Agriculture",Table1[[#This Row],[Income]],0)</f>
        <v>0</v>
      </c>
      <c r="CN56" s="1">
        <f t="shared" ca="1" si="4"/>
        <v>1</v>
      </c>
      <c r="CO56" s="3"/>
      <c r="CP56" s="1">
        <f t="shared" ca="1" si="18"/>
        <v>25</v>
      </c>
      <c r="CQ56" s="3"/>
    </row>
    <row r="57" spans="2:95" x14ac:dyDescent="0.25">
      <c r="B57">
        <f t="shared" ca="1" si="19"/>
        <v>2</v>
      </c>
      <c r="C57" t="str">
        <f t="shared" ca="1" si="5"/>
        <v>Women</v>
      </c>
      <c r="D57">
        <f t="shared" ca="1" si="20"/>
        <v>25</v>
      </c>
      <c r="E57">
        <f t="shared" ca="1" si="21"/>
        <v>4</v>
      </c>
      <c r="F57" t="str">
        <f t="shared" ca="1" si="6"/>
        <v>IT</v>
      </c>
      <c r="G57">
        <f t="shared" ca="1" si="22"/>
        <v>1</v>
      </c>
      <c r="H57" t="str">
        <f t="shared" ca="1" si="7"/>
        <v>High school</v>
      </c>
      <c r="I57">
        <f t="shared" ca="1" si="23"/>
        <v>0</v>
      </c>
      <c r="J57">
        <f t="shared" ca="1" si="24"/>
        <v>3</v>
      </c>
      <c r="K57">
        <f t="shared" ca="1" si="25"/>
        <v>75849</v>
      </c>
      <c r="L57">
        <f t="shared" ca="1" si="26"/>
        <v>1</v>
      </c>
      <c r="M57" t="str">
        <f t="shared" ca="1" si="8"/>
        <v>Raozan</v>
      </c>
      <c r="N57">
        <f t="shared" ca="1" si="37"/>
        <v>303396</v>
      </c>
      <c r="O57">
        <f t="shared" ca="1" si="28"/>
        <v>259136.47228271249</v>
      </c>
      <c r="P57">
        <f t="shared" ca="1" si="38"/>
        <v>3638.4205005814488</v>
      </c>
      <c r="Q57">
        <f t="shared" ca="1" si="30"/>
        <v>632</v>
      </c>
      <c r="R57">
        <f t="shared" ca="1" si="39"/>
        <v>90956.645115396954</v>
      </c>
      <c r="S57">
        <f t="shared" ca="1" si="40"/>
        <v>62778.629033187324</v>
      </c>
      <c r="T57">
        <f t="shared" ca="1" si="41"/>
        <v>369813.04953376879</v>
      </c>
      <c r="U57">
        <f t="shared" ca="1" si="42"/>
        <v>350725.11739810946</v>
      </c>
      <c r="V57">
        <f t="shared" ca="1" si="43"/>
        <v>19087.932135659328</v>
      </c>
      <c r="AR57" s="1">
        <f ca="1">IF(Table1[[#This Row],[Gender]]="men",1,0)</f>
        <v>0</v>
      </c>
      <c r="AS57" s="2">
        <f ca="1">IF(Table1[[#This Row],[Gender]]="Women",1,0)</f>
        <v>1</v>
      </c>
      <c r="AT57" s="2"/>
      <c r="AU57" s="2"/>
      <c r="AV57" s="3"/>
      <c r="AX57" s="1">
        <f t="shared" ca="1" si="9"/>
        <v>0</v>
      </c>
      <c r="AY57" s="2">
        <f t="shared" ca="1" si="10"/>
        <v>1</v>
      </c>
      <c r="AZ57" s="2">
        <f t="shared" ca="1" si="11"/>
        <v>0</v>
      </c>
      <c r="BA57" s="2">
        <f t="shared" ca="1" si="12"/>
        <v>0</v>
      </c>
      <c r="BB57" s="2">
        <f t="shared" ca="1" si="13"/>
        <v>0</v>
      </c>
      <c r="BC57" s="2">
        <f t="shared" ca="1" si="14"/>
        <v>0</v>
      </c>
      <c r="BD57" s="2"/>
      <c r="BE57" s="2"/>
      <c r="BF57" s="2"/>
      <c r="BG57" s="2"/>
      <c r="BH57" s="2"/>
      <c r="BI57" s="2"/>
      <c r="BJ57" s="3"/>
      <c r="BL57" s="1">
        <f t="shared" ca="1" si="36"/>
        <v>18326.546570054419</v>
      </c>
      <c r="BM57" s="3"/>
      <c r="BN57" s="1">
        <f t="shared" ca="1" si="15"/>
        <v>0</v>
      </c>
      <c r="BO57" s="2"/>
      <c r="BP57" s="2"/>
      <c r="BQ57" s="3"/>
      <c r="BR57" s="15">
        <f t="shared" ca="1" si="16"/>
        <v>4.4883599423000575E-2</v>
      </c>
      <c r="BS57" s="16">
        <f t="shared" ca="1" si="17"/>
        <v>1</v>
      </c>
      <c r="BT57" s="2"/>
      <c r="BU57" s="2"/>
      <c r="BV57" s="1">
        <f ca="1">IF(Table1[[#This Row],[Area]]="Raozan",Table1[[#This Row],[Income]],0)</f>
        <v>75849</v>
      </c>
      <c r="BW57" s="2">
        <f ca="1">IF(Table1[[#This Row],[Area]]="Rangunia",Table1[[#This Row],[Income]],0)</f>
        <v>0</v>
      </c>
      <c r="BX57" s="2">
        <f ca="1">IF(Table1[[#This Row],[Area]]="Hathazari",Table1[[#This Row],[Income]],0)</f>
        <v>0</v>
      </c>
      <c r="BY57" s="2">
        <f ca="1">IF(Table1[[#This Row],[Area]]="Nazirhat",Table1[[#This Row],[Income]],0)</f>
        <v>0</v>
      </c>
      <c r="BZ57" s="2">
        <f ca="1">IF(Table1[[#This Row],[Area]]="Rangamati",Table1[[#This Row],[Income]],0)</f>
        <v>0</v>
      </c>
      <c r="CA57" s="2">
        <f ca="1">IF(Table1[[#This Row],[Area]]="Kumilla",Table1[[#This Row],[Income]],0)</f>
        <v>0</v>
      </c>
      <c r="CB57" s="2">
        <f ca="1">IF(Table1[[#This Row],[Area]]="Notun para",Table1[[#This Row],[Income]],0)</f>
        <v>0</v>
      </c>
      <c r="CC57" s="2">
        <f ca="1">IF(Table1[[#This Row],[Area]]="Fotikchori",Table1[[#This Row],[Income]],0)</f>
        <v>0</v>
      </c>
      <c r="CD57" s="2">
        <f ca="1">IF(Table1[[#This Row],[Area]]="Feni",Table1[[#This Row],[Income]],0)</f>
        <v>0</v>
      </c>
      <c r="CE57" s="2">
        <f ca="1">IF(Table1[[#This Row],[Area]]="Chattogram mohonogori",Table1[[#This Row],[Income]],0)</f>
        <v>0</v>
      </c>
      <c r="CF57" s="2">
        <f ca="1">IF(Table1[[#This Row],[Area]]="Potia",Table1[[#This Row],[Income]],0)</f>
        <v>0</v>
      </c>
      <c r="CG57" s="3">
        <f ca="1">IF(Table1[[#This Row],[Area]]="Kaptai",Table1[[#This Row],[Income]],0)</f>
        <v>0</v>
      </c>
      <c r="CH57" s="1">
        <f ca="1">IF(Table1[[#This Row],[Field of work]]="Health",Table1[[#This Row],[Income]],0)</f>
        <v>0</v>
      </c>
      <c r="CI57" s="2">
        <f ca="1">IF(Table1[[#This Row],[Field of work]]="Teaching",Table1[[#This Row],[Income]],0)</f>
        <v>0</v>
      </c>
      <c r="CJ57" s="2">
        <f ca="1">IF(Table1[[#This Row],[Field of work]]="Construction",Table1[[#This Row],[Income]],0)</f>
        <v>0</v>
      </c>
      <c r="CK57" s="2">
        <f ca="1">IF(Table1[[#This Row],[Field of work]]="IT",Table1[[#This Row],[Income]],0)</f>
        <v>75849</v>
      </c>
      <c r="CL57" s="2">
        <f ca="1">IF(Table1[[#This Row],[Field of work]]="General work",Table1[[#This Row],[Income]],0)</f>
        <v>0</v>
      </c>
      <c r="CM57" s="3">
        <f ca="1">IF(Table1[[#This Row],[Field of work]]="Agriculture",Table1[[#This Row],[Income]],0)</f>
        <v>0</v>
      </c>
      <c r="CN57" s="1">
        <f t="shared" ca="1" si="4"/>
        <v>1</v>
      </c>
      <c r="CO57" s="3"/>
      <c r="CP57" s="1">
        <f t="shared" ca="1" si="18"/>
        <v>41</v>
      </c>
      <c r="CQ57" s="3"/>
    </row>
    <row r="58" spans="2:95" x14ac:dyDescent="0.25">
      <c r="B58">
        <f t="shared" ca="1" si="19"/>
        <v>2</v>
      </c>
      <c r="C58" t="str">
        <f t="shared" ca="1" si="5"/>
        <v>Women</v>
      </c>
      <c r="D58">
        <f t="shared" ca="1" si="20"/>
        <v>41</v>
      </c>
      <c r="E58">
        <f t="shared" ca="1" si="21"/>
        <v>3</v>
      </c>
      <c r="F58" t="str">
        <f t="shared" ca="1" si="6"/>
        <v>Teaching</v>
      </c>
      <c r="G58">
        <f t="shared" ca="1" si="22"/>
        <v>4</v>
      </c>
      <c r="H58" t="str">
        <f t="shared" ca="1" si="7"/>
        <v>Technical</v>
      </c>
      <c r="I58">
        <f t="shared" ca="1" si="23"/>
        <v>0</v>
      </c>
      <c r="J58">
        <f t="shared" ca="1" si="24"/>
        <v>3</v>
      </c>
      <c r="K58">
        <f t="shared" ca="1" si="25"/>
        <v>69357</v>
      </c>
      <c r="L58">
        <f t="shared" ca="1" si="26"/>
        <v>5</v>
      </c>
      <c r="M58" t="str">
        <f t="shared" ca="1" si="8"/>
        <v>Chattogram mohonogori</v>
      </c>
      <c r="N58">
        <f t="shared" ca="1" si="37"/>
        <v>416142</v>
      </c>
      <c r="O58">
        <f t="shared" ca="1" si="28"/>
        <v>18677.950831086306</v>
      </c>
      <c r="P58">
        <f t="shared" ca="1" si="38"/>
        <v>24229.998304265268</v>
      </c>
      <c r="Q58">
        <f t="shared" ca="1" si="30"/>
        <v>7753</v>
      </c>
      <c r="R58">
        <f t="shared" ca="1" si="39"/>
        <v>120832.82427408114</v>
      </c>
      <c r="S58">
        <f t="shared" ca="1" si="40"/>
        <v>95568.650577747656</v>
      </c>
      <c r="T58">
        <f t="shared" ca="1" si="41"/>
        <v>535940.64888201293</v>
      </c>
      <c r="U58">
        <f t="shared" ca="1" si="42"/>
        <v>147263.77510516744</v>
      </c>
      <c r="V58">
        <f t="shared" ca="1" si="43"/>
        <v>388676.87377684552</v>
      </c>
      <c r="AR58" s="1">
        <f ca="1">IF(Table1[[#This Row],[Gender]]="men",1,0)</f>
        <v>0</v>
      </c>
      <c r="AS58" s="2">
        <f ca="1">IF(Table1[[#This Row],[Gender]]="Women",1,0)</f>
        <v>1</v>
      </c>
      <c r="AT58" s="2"/>
      <c r="AU58" s="2"/>
      <c r="AV58" s="3"/>
      <c r="AX58" s="1">
        <f t="shared" ca="1" si="9"/>
        <v>0</v>
      </c>
      <c r="AY58" s="2">
        <f t="shared" ca="1" si="10"/>
        <v>0</v>
      </c>
      <c r="AZ58" s="2">
        <f t="shared" ca="1" si="11"/>
        <v>1</v>
      </c>
      <c r="BA58" s="2">
        <f t="shared" ca="1" si="12"/>
        <v>0</v>
      </c>
      <c r="BB58" s="2">
        <f t="shared" ca="1" si="13"/>
        <v>0</v>
      </c>
      <c r="BC58" s="2">
        <f t="shared" ca="1" si="14"/>
        <v>0</v>
      </c>
      <c r="BD58" s="2"/>
      <c r="BE58" s="2"/>
      <c r="BF58" s="2"/>
      <c r="BG58" s="2"/>
      <c r="BH58" s="2"/>
      <c r="BI58" s="2"/>
      <c r="BJ58" s="3"/>
      <c r="BL58" s="1">
        <f t="shared" ca="1" si="36"/>
        <v>21422.765305005563</v>
      </c>
      <c r="BM58" s="3"/>
      <c r="BN58" s="1">
        <f t="shared" ca="1" si="15"/>
        <v>1</v>
      </c>
      <c r="BO58" s="2"/>
      <c r="BP58" s="2"/>
      <c r="BQ58" s="3"/>
      <c r="BR58" s="15">
        <f t="shared" ca="1" si="16"/>
        <v>0.78785254495141044</v>
      </c>
      <c r="BS58" s="16">
        <f t="shared" ca="1" si="17"/>
        <v>0</v>
      </c>
      <c r="BT58" s="2"/>
      <c r="BU58" s="2"/>
      <c r="BV58" s="1">
        <f ca="1">IF(Table1[[#This Row],[Area]]="Raozan",Table1[[#This Row],[Income]],0)</f>
        <v>0</v>
      </c>
      <c r="BW58" s="2">
        <f ca="1">IF(Table1[[#This Row],[Area]]="Rangunia",Table1[[#This Row],[Income]],0)</f>
        <v>0</v>
      </c>
      <c r="BX58" s="2">
        <f ca="1">IF(Table1[[#This Row],[Area]]="Hathazari",Table1[[#This Row],[Income]],0)</f>
        <v>0</v>
      </c>
      <c r="BY58" s="2">
        <f ca="1">IF(Table1[[#This Row],[Area]]="Nazirhat",Table1[[#This Row],[Income]],0)</f>
        <v>0</v>
      </c>
      <c r="BZ58" s="2">
        <f ca="1">IF(Table1[[#This Row],[Area]]="Rangamati",Table1[[#This Row],[Income]],0)</f>
        <v>0</v>
      </c>
      <c r="CA58" s="2">
        <f ca="1">IF(Table1[[#This Row],[Area]]="Kumilla",Table1[[#This Row],[Income]],0)</f>
        <v>0</v>
      </c>
      <c r="CB58" s="2">
        <f ca="1">IF(Table1[[#This Row],[Area]]="Notun para",Table1[[#This Row],[Income]],0)</f>
        <v>0</v>
      </c>
      <c r="CC58" s="2">
        <f ca="1">IF(Table1[[#This Row],[Area]]="Fotikchori",Table1[[#This Row],[Income]],0)</f>
        <v>0</v>
      </c>
      <c r="CD58" s="2">
        <f ca="1">IF(Table1[[#This Row],[Area]]="Feni",Table1[[#This Row],[Income]],0)</f>
        <v>0</v>
      </c>
      <c r="CE58" s="2">
        <f ca="1">IF(Table1[[#This Row],[Area]]="Chattogram mohonogori",Table1[[#This Row],[Income]],0)</f>
        <v>69357</v>
      </c>
      <c r="CF58" s="2">
        <f ca="1">IF(Table1[[#This Row],[Area]]="Potia",Table1[[#This Row],[Income]],0)</f>
        <v>0</v>
      </c>
      <c r="CG58" s="3">
        <f ca="1">IF(Table1[[#This Row],[Area]]="Kaptai",Table1[[#This Row],[Income]],0)</f>
        <v>0</v>
      </c>
      <c r="CH58" s="1">
        <f ca="1">IF(Table1[[#This Row],[Field of work]]="Health",Table1[[#This Row],[Income]],0)</f>
        <v>0</v>
      </c>
      <c r="CI58" s="2">
        <f ca="1">IF(Table1[[#This Row],[Field of work]]="Teaching",Table1[[#This Row],[Income]],0)</f>
        <v>69357</v>
      </c>
      <c r="CJ58" s="2">
        <f ca="1">IF(Table1[[#This Row],[Field of work]]="Construction",Table1[[#This Row],[Income]],0)</f>
        <v>0</v>
      </c>
      <c r="CK58" s="2">
        <f ca="1">IF(Table1[[#This Row],[Field of work]]="IT",Table1[[#This Row],[Income]],0)</f>
        <v>0</v>
      </c>
      <c r="CL58" s="2">
        <f ca="1">IF(Table1[[#This Row],[Field of work]]="General work",Table1[[#This Row],[Income]],0)</f>
        <v>0</v>
      </c>
      <c r="CM58" s="3">
        <f ca="1">IF(Table1[[#This Row],[Field of work]]="Agriculture",Table1[[#This Row],[Income]],0)</f>
        <v>0</v>
      </c>
      <c r="CN58" s="1">
        <f t="shared" ca="1" si="4"/>
        <v>1</v>
      </c>
      <c r="CO58" s="3"/>
      <c r="CP58" s="1">
        <f t="shared" ca="1" si="18"/>
        <v>0</v>
      </c>
      <c r="CQ58" s="3"/>
    </row>
    <row r="59" spans="2:95" x14ac:dyDescent="0.25">
      <c r="B59">
        <f t="shared" ca="1" si="19"/>
        <v>1</v>
      </c>
      <c r="C59" t="str">
        <f t="shared" ca="1" si="5"/>
        <v>Men</v>
      </c>
      <c r="D59">
        <f t="shared" ca="1" si="20"/>
        <v>27</v>
      </c>
      <c r="E59">
        <f t="shared" ca="1" si="21"/>
        <v>2</v>
      </c>
      <c r="F59" t="str">
        <f t="shared" ca="1" si="6"/>
        <v>Construction</v>
      </c>
      <c r="G59">
        <f t="shared" ca="1" si="22"/>
        <v>2</v>
      </c>
      <c r="H59" t="str">
        <f t="shared" ca="1" si="7"/>
        <v>College</v>
      </c>
      <c r="I59">
        <f t="shared" ca="1" si="23"/>
        <v>4</v>
      </c>
      <c r="J59">
        <f t="shared" ca="1" si="24"/>
        <v>2</v>
      </c>
      <c r="K59">
        <f t="shared" ca="1" si="25"/>
        <v>60437</v>
      </c>
      <c r="L59">
        <f t="shared" ca="1" si="26"/>
        <v>12</v>
      </c>
      <c r="M59" t="str">
        <f t="shared" ca="1" si="8"/>
        <v>Kaptai</v>
      </c>
      <c r="N59">
        <f t="shared" ca="1" si="37"/>
        <v>241748</v>
      </c>
      <c r="O59">
        <f t="shared" ca="1" si="28"/>
        <v>190461.77703691358</v>
      </c>
      <c r="P59">
        <f t="shared" ca="1" si="38"/>
        <v>36653.093140108838</v>
      </c>
      <c r="Q59">
        <f t="shared" ca="1" si="30"/>
        <v>5573</v>
      </c>
      <c r="R59">
        <f t="shared" ca="1" si="39"/>
        <v>104296.68581986219</v>
      </c>
      <c r="S59">
        <f t="shared" ca="1" si="40"/>
        <v>5573.8890535956989</v>
      </c>
      <c r="T59">
        <f t="shared" ca="1" si="41"/>
        <v>283974.98219370458</v>
      </c>
      <c r="U59">
        <f t="shared" ca="1" si="42"/>
        <v>300331.46285677579</v>
      </c>
      <c r="V59">
        <f t="shared" ca="1" si="43"/>
        <v>-16356.480663071212</v>
      </c>
      <c r="AR59" s="1">
        <f ca="1">IF(Table1[[#This Row],[Gender]]="men",1,0)</f>
        <v>1</v>
      </c>
      <c r="AS59" s="2">
        <f ca="1">IF(Table1[[#This Row],[Gender]]="Women",1,0)</f>
        <v>0</v>
      </c>
      <c r="AT59" s="2"/>
      <c r="AU59" s="2"/>
      <c r="AV59" s="3"/>
      <c r="AX59" s="1">
        <f t="shared" ca="1" si="9"/>
        <v>0</v>
      </c>
      <c r="AY59" s="2">
        <f t="shared" ca="1" si="10"/>
        <v>0</v>
      </c>
      <c r="AZ59" s="2">
        <f t="shared" ca="1" si="11"/>
        <v>0</v>
      </c>
      <c r="BA59" s="2">
        <f t="shared" ca="1" si="12"/>
        <v>0</v>
      </c>
      <c r="BB59" s="2">
        <f t="shared" ca="1" si="13"/>
        <v>1</v>
      </c>
      <c r="BC59" s="2">
        <f t="shared" ca="1" si="14"/>
        <v>0</v>
      </c>
      <c r="BD59" s="2"/>
      <c r="BE59" s="2"/>
      <c r="BF59" s="2"/>
      <c r="BG59" s="2"/>
      <c r="BH59" s="2"/>
      <c r="BI59" s="2"/>
      <c r="BJ59" s="3"/>
      <c r="BL59" s="1">
        <f t="shared" ca="1" si="36"/>
        <v>68268.065817137074</v>
      </c>
      <c r="BM59" s="3"/>
      <c r="BN59" s="1">
        <f t="shared" ca="1" si="15"/>
        <v>0</v>
      </c>
      <c r="BO59" s="2"/>
      <c r="BP59" s="2"/>
      <c r="BQ59" s="3"/>
      <c r="BR59" s="15">
        <f t="shared" ca="1" si="16"/>
        <v>7.2470973466697286E-3</v>
      </c>
      <c r="BS59" s="16">
        <f t="shared" ca="1" si="17"/>
        <v>1</v>
      </c>
      <c r="BT59" s="2"/>
      <c r="BU59" s="2"/>
      <c r="BV59" s="1">
        <f ca="1">IF(Table1[[#This Row],[Area]]="Raozan",Table1[[#This Row],[Income]],0)</f>
        <v>0</v>
      </c>
      <c r="BW59" s="2">
        <f ca="1">IF(Table1[[#This Row],[Area]]="Rangunia",Table1[[#This Row],[Income]],0)</f>
        <v>0</v>
      </c>
      <c r="BX59" s="2">
        <f ca="1">IF(Table1[[#This Row],[Area]]="Hathazari",Table1[[#This Row],[Income]],0)</f>
        <v>0</v>
      </c>
      <c r="BY59" s="2">
        <f ca="1">IF(Table1[[#This Row],[Area]]="Nazirhat",Table1[[#This Row],[Income]],0)</f>
        <v>0</v>
      </c>
      <c r="BZ59" s="2">
        <f ca="1">IF(Table1[[#This Row],[Area]]="Rangamati",Table1[[#This Row],[Income]],0)</f>
        <v>0</v>
      </c>
      <c r="CA59" s="2">
        <f ca="1">IF(Table1[[#This Row],[Area]]="Kumilla",Table1[[#This Row],[Income]],0)</f>
        <v>0</v>
      </c>
      <c r="CB59" s="2">
        <f ca="1">IF(Table1[[#This Row],[Area]]="Notun para",Table1[[#This Row],[Income]],0)</f>
        <v>0</v>
      </c>
      <c r="CC59" s="2">
        <f ca="1">IF(Table1[[#This Row],[Area]]="Fotikchori",Table1[[#This Row],[Income]],0)</f>
        <v>0</v>
      </c>
      <c r="CD59" s="2">
        <f ca="1">IF(Table1[[#This Row],[Area]]="Feni",Table1[[#This Row],[Income]],0)</f>
        <v>0</v>
      </c>
      <c r="CE59" s="2">
        <f ca="1">IF(Table1[[#This Row],[Area]]="Chattogram mohonogori",Table1[[#This Row],[Income]],0)</f>
        <v>0</v>
      </c>
      <c r="CF59" s="2">
        <f ca="1">IF(Table1[[#This Row],[Area]]="Potia",Table1[[#This Row],[Income]],0)</f>
        <v>0</v>
      </c>
      <c r="CG59" s="3">
        <f ca="1">IF(Table1[[#This Row],[Area]]="Kaptai",Table1[[#This Row],[Income]],0)</f>
        <v>60437</v>
      </c>
      <c r="CH59" s="1">
        <f ca="1">IF(Table1[[#This Row],[Field of work]]="Health",Table1[[#This Row],[Income]],0)</f>
        <v>0</v>
      </c>
      <c r="CI59" s="2">
        <f ca="1">IF(Table1[[#This Row],[Field of work]]="Teaching",Table1[[#This Row],[Income]],0)</f>
        <v>0</v>
      </c>
      <c r="CJ59" s="2">
        <f ca="1">IF(Table1[[#This Row],[Field of work]]="Construction",Table1[[#This Row],[Income]],0)</f>
        <v>60437</v>
      </c>
      <c r="CK59" s="2">
        <f ca="1">IF(Table1[[#This Row],[Field of work]]="IT",Table1[[#This Row],[Income]],0)</f>
        <v>0</v>
      </c>
      <c r="CL59" s="2">
        <f ca="1">IF(Table1[[#This Row],[Field of work]]="General work",Table1[[#This Row],[Income]],0)</f>
        <v>0</v>
      </c>
      <c r="CM59" s="3">
        <f ca="1">IF(Table1[[#This Row],[Field of work]]="Agriculture",Table1[[#This Row],[Income]],0)</f>
        <v>0</v>
      </c>
      <c r="CN59" s="1">
        <f t="shared" ca="1" si="4"/>
        <v>1</v>
      </c>
      <c r="CO59" s="3"/>
      <c r="CP59" s="1">
        <f t="shared" ca="1" si="18"/>
        <v>43</v>
      </c>
      <c r="CQ59" s="3"/>
    </row>
    <row r="60" spans="2:95" x14ac:dyDescent="0.25">
      <c r="B60">
        <f t="shared" ca="1" si="19"/>
        <v>2</v>
      </c>
      <c r="C60" t="str">
        <f t="shared" ca="1" si="5"/>
        <v>Women</v>
      </c>
      <c r="D60">
        <f t="shared" ca="1" si="20"/>
        <v>43</v>
      </c>
      <c r="E60">
        <f t="shared" ca="1" si="21"/>
        <v>5</v>
      </c>
      <c r="F60" t="str">
        <f t="shared" ca="1" si="6"/>
        <v>General work</v>
      </c>
      <c r="G60">
        <f t="shared" ca="1" si="22"/>
        <v>3</v>
      </c>
      <c r="H60" t="str">
        <f t="shared" ca="1" si="7"/>
        <v>University</v>
      </c>
      <c r="I60">
        <f t="shared" ca="1" si="23"/>
        <v>4</v>
      </c>
      <c r="J60">
        <f t="shared" ca="1" si="24"/>
        <v>3</v>
      </c>
      <c r="K60">
        <f t="shared" ca="1" si="25"/>
        <v>57757</v>
      </c>
      <c r="L60">
        <f t="shared" ca="1" si="26"/>
        <v>5</v>
      </c>
      <c r="M60" t="str">
        <f t="shared" ca="1" si="8"/>
        <v>Chattogram mohonogori</v>
      </c>
      <c r="N60">
        <f t="shared" ca="1" si="37"/>
        <v>231028</v>
      </c>
      <c r="O60">
        <f t="shared" ca="1" si="28"/>
        <v>1674.2824058064141</v>
      </c>
      <c r="P60">
        <f t="shared" ca="1" si="38"/>
        <v>64268.295915016686</v>
      </c>
      <c r="Q60">
        <f t="shared" ca="1" si="30"/>
        <v>11807</v>
      </c>
      <c r="R60">
        <f t="shared" ca="1" si="39"/>
        <v>78798.628000796016</v>
      </c>
      <c r="S60">
        <f t="shared" ca="1" si="40"/>
        <v>55438.877306973809</v>
      </c>
      <c r="T60">
        <f t="shared" ca="1" si="41"/>
        <v>350735.17322199047</v>
      </c>
      <c r="U60">
        <f t="shared" ca="1" si="42"/>
        <v>92279.91040660243</v>
      </c>
      <c r="V60">
        <f t="shared" ca="1" si="43"/>
        <v>258455.26281538804</v>
      </c>
      <c r="AR60" s="1">
        <f ca="1">IF(Table1[[#This Row],[Gender]]="men",1,0)</f>
        <v>0</v>
      </c>
      <c r="AS60" s="2">
        <f ca="1">IF(Table1[[#This Row],[Gender]]="Women",1,0)</f>
        <v>1</v>
      </c>
      <c r="AT60" s="2"/>
      <c r="AU60" s="2"/>
      <c r="AV60" s="3"/>
      <c r="AX60" s="1">
        <f t="shared" ca="1" si="9"/>
        <v>0</v>
      </c>
      <c r="AY60" s="2">
        <f t="shared" ca="1" si="10"/>
        <v>1</v>
      </c>
      <c r="AZ60" s="2">
        <f t="shared" ca="1" si="11"/>
        <v>0</v>
      </c>
      <c r="BA60" s="2">
        <f t="shared" ca="1" si="12"/>
        <v>0</v>
      </c>
      <c r="BB60" s="2">
        <f t="shared" ca="1" si="13"/>
        <v>0</v>
      </c>
      <c r="BC60" s="2">
        <f t="shared" ca="1" si="14"/>
        <v>0</v>
      </c>
      <c r="BD60" s="2"/>
      <c r="BE60" s="2"/>
      <c r="BF60" s="2"/>
      <c r="BG60" s="2"/>
      <c r="BH60" s="2"/>
      <c r="BI60" s="2"/>
      <c r="BJ60" s="3"/>
      <c r="BL60" s="1">
        <f t="shared" ca="1" si="36"/>
        <v>10406.575576697218</v>
      </c>
      <c r="BM60" s="3"/>
      <c r="BN60" s="1">
        <f t="shared" ca="1" si="15"/>
        <v>1</v>
      </c>
      <c r="BO60" s="2"/>
      <c r="BP60" s="2"/>
      <c r="BQ60" s="3"/>
      <c r="BR60" s="15">
        <f t="shared" ca="1" si="16"/>
        <v>0.67276124837528273</v>
      </c>
      <c r="BS60" s="16">
        <f t="shared" ca="1" si="17"/>
        <v>0</v>
      </c>
      <c r="BT60" s="2"/>
      <c r="BU60" s="2"/>
      <c r="BV60" s="1">
        <f ca="1">IF(Table1[[#This Row],[Area]]="Raozan",Table1[[#This Row],[Income]],0)</f>
        <v>0</v>
      </c>
      <c r="BW60" s="2">
        <f ca="1">IF(Table1[[#This Row],[Area]]="Rangunia",Table1[[#This Row],[Income]],0)</f>
        <v>0</v>
      </c>
      <c r="BX60" s="2">
        <f ca="1">IF(Table1[[#This Row],[Area]]="Hathazari",Table1[[#This Row],[Income]],0)</f>
        <v>0</v>
      </c>
      <c r="BY60" s="2">
        <f ca="1">IF(Table1[[#This Row],[Area]]="Nazirhat",Table1[[#This Row],[Income]],0)</f>
        <v>0</v>
      </c>
      <c r="BZ60" s="2">
        <f ca="1">IF(Table1[[#This Row],[Area]]="Rangamati",Table1[[#This Row],[Income]],0)</f>
        <v>0</v>
      </c>
      <c r="CA60" s="2">
        <f ca="1">IF(Table1[[#This Row],[Area]]="Kumilla",Table1[[#This Row],[Income]],0)</f>
        <v>0</v>
      </c>
      <c r="CB60" s="2">
        <f ca="1">IF(Table1[[#This Row],[Area]]="Notun para",Table1[[#This Row],[Income]],0)</f>
        <v>0</v>
      </c>
      <c r="CC60" s="2">
        <f ca="1">IF(Table1[[#This Row],[Area]]="Fotikchori",Table1[[#This Row],[Income]],0)</f>
        <v>0</v>
      </c>
      <c r="CD60" s="2">
        <f ca="1">IF(Table1[[#This Row],[Area]]="Feni",Table1[[#This Row],[Income]],0)</f>
        <v>0</v>
      </c>
      <c r="CE60" s="2">
        <f ca="1">IF(Table1[[#This Row],[Area]]="Chattogram mohonogori",Table1[[#This Row],[Income]],0)</f>
        <v>57757</v>
      </c>
      <c r="CF60" s="2">
        <f ca="1">IF(Table1[[#This Row],[Area]]="Potia",Table1[[#This Row],[Income]],0)</f>
        <v>0</v>
      </c>
      <c r="CG60" s="3">
        <f ca="1">IF(Table1[[#This Row],[Area]]="Kaptai",Table1[[#This Row],[Income]],0)</f>
        <v>0</v>
      </c>
      <c r="CH60" s="1">
        <f ca="1">IF(Table1[[#This Row],[Field of work]]="Health",Table1[[#This Row],[Income]],0)</f>
        <v>0</v>
      </c>
      <c r="CI60" s="2">
        <f ca="1">IF(Table1[[#This Row],[Field of work]]="Teaching",Table1[[#This Row],[Income]],0)</f>
        <v>0</v>
      </c>
      <c r="CJ60" s="2">
        <f ca="1">IF(Table1[[#This Row],[Field of work]]="Construction",Table1[[#This Row],[Income]],0)</f>
        <v>0</v>
      </c>
      <c r="CK60" s="2">
        <f ca="1">IF(Table1[[#This Row],[Field of work]]="IT",Table1[[#This Row],[Income]],0)</f>
        <v>0</v>
      </c>
      <c r="CL60" s="2">
        <f ca="1">IF(Table1[[#This Row],[Field of work]]="General work",Table1[[#This Row],[Income]],0)</f>
        <v>57757</v>
      </c>
      <c r="CM60" s="3">
        <f ca="1">IF(Table1[[#This Row],[Field of work]]="Agriculture",Table1[[#This Row],[Income]],0)</f>
        <v>0</v>
      </c>
      <c r="CN60" s="1">
        <f t="shared" ca="1" si="4"/>
        <v>1</v>
      </c>
      <c r="CO60" s="3"/>
      <c r="CP60" s="1">
        <f t="shared" ca="1" si="18"/>
        <v>35</v>
      </c>
      <c r="CQ60" s="3"/>
    </row>
    <row r="61" spans="2:95" x14ac:dyDescent="0.25">
      <c r="B61">
        <f t="shared" ca="1" si="19"/>
        <v>2</v>
      </c>
      <c r="C61" t="str">
        <f t="shared" ca="1" si="5"/>
        <v>Women</v>
      </c>
      <c r="D61">
        <f t="shared" ca="1" si="20"/>
        <v>35</v>
      </c>
      <c r="E61">
        <f t="shared" ca="1" si="21"/>
        <v>3</v>
      </c>
      <c r="F61" t="str">
        <f t="shared" ca="1" si="6"/>
        <v>Teaching</v>
      </c>
      <c r="G61">
        <f t="shared" ca="1" si="22"/>
        <v>2</v>
      </c>
      <c r="H61" t="str">
        <f t="shared" ca="1" si="7"/>
        <v>College</v>
      </c>
      <c r="I61">
        <f t="shared" ca="1" si="23"/>
        <v>2</v>
      </c>
      <c r="J61">
        <f t="shared" ca="1" si="24"/>
        <v>3</v>
      </c>
      <c r="K61">
        <f t="shared" ca="1" si="25"/>
        <v>73311</v>
      </c>
      <c r="L61">
        <f t="shared" ca="1" si="26"/>
        <v>9</v>
      </c>
      <c r="M61" t="str">
        <f t="shared" ca="1" si="8"/>
        <v>Rangunia</v>
      </c>
      <c r="N61">
        <f t="shared" ca="1" si="37"/>
        <v>219933</v>
      </c>
      <c r="O61">
        <f t="shared" ca="1" si="28"/>
        <v>147962.39963892105</v>
      </c>
      <c r="P61">
        <f t="shared" ca="1" si="38"/>
        <v>204804.19745141122</v>
      </c>
      <c r="Q61">
        <f t="shared" ca="1" si="30"/>
        <v>203565</v>
      </c>
      <c r="R61">
        <f t="shared" ca="1" si="39"/>
        <v>126129.78414369922</v>
      </c>
      <c r="S61">
        <f t="shared" ca="1" si="40"/>
        <v>55858.422067384017</v>
      </c>
      <c r="T61">
        <f t="shared" ca="1" si="41"/>
        <v>480595.61951879523</v>
      </c>
      <c r="U61">
        <f t="shared" ca="1" si="42"/>
        <v>477657.18378262024</v>
      </c>
      <c r="V61">
        <f t="shared" ca="1" si="43"/>
        <v>2938.4357361749862</v>
      </c>
      <c r="AR61" s="1">
        <f ca="1">IF(Table1[[#This Row],[Gender]]="men",1,0)</f>
        <v>0</v>
      </c>
      <c r="AS61" s="2">
        <f ca="1">IF(Table1[[#This Row],[Gender]]="Women",1,0)</f>
        <v>1</v>
      </c>
      <c r="AT61" s="2"/>
      <c r="AU61" s="2"/>
      <c r="AV61" s="3"/>
      <c r="AX61" s="1">
        <f t="shared" ca="1" si="9"/>
        <v>0</v>
      </c>
      <c r="AY61" s="2">
        <f t="shared" ca="1" si="10"/>
        <v>0</v>
      </c>
      <c r="AZ61" s="2">
        <f t="shared" ca="1" si="11"/>
        <v>1</v>
      </c>
      <c r="BA61" s="2">
        <f t="shared" ca="1" si="12"/>
        <v>0</v>
      </c>
      <c r="BB61" s="2">
        <f t="shared" ca="1" si="13"/>
        <v>0</v>
      </c>
      <c r="BC61" s="2">
        <f t="shared" ca="1" si="14"/>
        <v>0</v>
      </c>
      <c r="BD61" s="2"/>
      <c r="BE61" s="2"/>
      <c r="BF61" s="2"/>
      <c r="BG61" s="2"/>
      <c r="BH61" s="2"/>
      <c r="BI61" s="2"/>
      <c r="BJ61" s="3"/>
      <c r="BL61" s="1">
        <f t="shared" ca="1" si="36"/>
        <v>9958.3983722562516</v>
      </c>
      <c r="BM61" s="3"/>
      <c r="BN61" s="1">
        <f t="shared" ca="1" si="15"/>
        <v>1</v>
      </c>
      <c r="BO61" s="2"/>
      <c r="BP61" s="2"/>
      <c r="BQ61" s="3"/>
      <c r="BR61" s="15">
        <f t="shared" ca="1" si="16"/>
        <v>0.59546390537455263</v>
      </c>
      <c r="BS61" s="16">
        <f t="shared" ca="1" si="17"/>
        <v>0</v>
      </c>
      <c r="BT61" s="2"/>
      <c r="BU61" s="2"/>
      <c r="BV61" s="1">
        <f ca="1">IF(Table1[[#This Row],[Area]]="Raozan",Table1[[#This Row],[Income]],0)</f>
        <v>0</v>
      </c>
      <c r="BW61" s="2">
        <f ca="1">IF(Table1[[#This Row],[Area]]="Rangunia",Table1[[#This Row],[Income]],0)</f>
        <v>73311</v>
      </c>
      <c r="BX61" s="2">
        <f ca="1">IF(Table1[[#This Row],[Area]]="Hathazari",Table1[[#This Row],[Income]],0)</f>
        <v>0</v>
      </c>
      <c r="BY61" s="2">
        <f ca="1">IF(Table1[[#This Row],[Area]]="Nazirhat",Table1[[#This Row],[Income]],0)</f>
        <v>0</v>
      </c>
      <c r="BZ61" s="2">
        <f ca="1">IF(Table1[[#This Row],[Area]]="Rangamati",Table1[[#This Row],[Income]],0)</f>
        <v>0</v>
      </c>
      <c r="CA61" s="2">
        <f ca="1">IF(Table1[[#This Row],[Area]]="Kumilla",Table1[[#This Row],[Income]],0)</f>
        <v>0</v>
      </c>
      <c r="CB61" s="2">
        <f ca="1">IF(Table1[[#This Row],[Area]]="Notun para",Table1[[#This Row],[Income]],0)</f>
        <v>0</v>
      </c>
      <c r="CC61" s="2">
        <f ca="1">IF(Table1[[#This Row],[Area]]="Fotikchori",Table1[[#This Row],[Income]],0)</f>
        <v>0</v>
      </c>
      <c r="CD61" s="2">
        <f ca="1">IF(Table1[[#This Row],[Area]]="Feni",Table1[[#This Row],[Income]],0)</f>
        <v>0</v>
      </c>
      <c r="CE61" s="2">
        <f ca="1">IF(Table1[[#This Row],[Area]]="Chattogram mohonogori",Table1[[#This Row],[Income]],0)</f>
        <v>0</v>
      </c>
      <c r="CF61" s="2">
        <f ca="1">IF(Table1[[#This Row],[Area]]="Potia",Table1[[#This Row],[Income]],0)</f>
        <v>0</v>
      </c>
      <c r="CG61" s="3">
        <f ca="1">IF(Table1[[#This Row],[Area]]="Kaptai",Table1[[#This Row],[Income]],0)</f>
        <v>0</v>
      </c>
      <c r="CH61" s="1">
        <f ca="1">IF(Table1[[#This Row],[Field of work]]="Health",Table1[[#This Row],[Income]],0)</f>
        <v>0</v>
      </c>
      <c r="CI61" s="2">
        <f ca="1">IF(Table1[[#This Row],[Field of work]]="Teaching",Table1[[#This Row],[Income]],0)</f>
        <v>73311</v>
      </c>
      <c r="CJ61" s="2">
        <f ca="1">IF(Table1[[#This Row],[Field of work]]="Construction",Table1[[#This Row],[Income]],0)</f>
        <v>0</v>
      </c>
      <c r="CK61" s="2">
        <f ca="1">IF(Table1[[#This Row],[Field of work]]="IT",Table1[[#This Row],[Income]],0)</f>
        <v>0</v>
      </c>
      <c r="CL61" s="2">
        <f ca="1">IF(Table1[[#This Row],[Field of work]]="General work",Table1[[#This Row],[Income]],0)</f>
        <v>0</v>
      </c>
      <c r="CM61" s="3">
        <f ca="1">IF(Table1[[#This Row],[Field of work]]="Agriculture",Table1[[#This Row],[Income]],0)</f>
        <v>0</v>
      </c>
      <c r="CN61" s="1">
        <f t="shared" ca="1" si="4"/>
        <v>1</v>
      </c>
      <c r="CO61" s="3"/>
      <c r="CP61" s="1">
        <f t="shared" ca="1" si="18"/>
        <v>26</v>
      </c>
      <c r="CQ61" s="3"/>
    </row>
    <row r="62" spans="2:95" x14ac:dyDescent="0.25">
      <c r="B62">
        <f t="shared" ca="1" si="19"/>
        <v>1</v>
      </c>
      <c r="C62" t="str">
        <f t="shared" ca="1" si="5"/>
        <v>Men</v>
      </c>
      <c r="D62">
        <f t="shared" ca="1" si="20"/>
        <v>26</v>
      </c>
      <c r="E62">
        <f t="shared" ca="1" si="21"/>
        <v>2</v>
      </c>
      <c r="F62" t="str">
        <f t="shared" ca="1" si="6"/>
        <v>Construction</v>
      </c>
      <c r="G62">
        <f t="shared" ca="1" si="22"/>
        <v>2</v>
      </c>
      <c r="H62" t="str">
        <f t="shared" ca="1" si="7"/>
        <v>College</v>
      </c>
      <c r="I62">
        <f t="shared" ca="1" si="23"/>
        <v>1</v>
      </c>
      <c r="J62">
        <f t="shared" ca="1" si="24"/>
        <v>2</v>
      </c>
      <c r="K62">
        <f t="shared" ca="1" si="25"/>
        <v>87111</v>
      </c>
      <c r="L62">
        <f t="shared" ca="1" si="26"/>
        <v>7</v>
      </c>
      <c r="M62" t="str">
        <f t="shared" ca="1" si="8"/>
        <v>Feni</v>
      </c>
      <c r="N62">
        <f t="shared" ca="1" si="37"/>
        <v>348444</v>
      </c>
      <c r="O62">
        <f t="shared" ca="1" si="28"/>
        <v>207485.82504433062</v>
      </c>
      <c r="P62">
        <f t="shared" ca="1" si="38"/>
        <v>20813.151153394436</v>
      </c>
      <c r="Q62">
        <f t="shared" ca="1" si="30"/>
        <v>6166</v>
      </c>
      <c r="R62">
        <f t="shared" ca="1" si="39"/>
        <v>89726.645881292934</v>
      </c>
      <c r="S62">
        <f t="shared" ca="1" si="40"/>
        <v>6099.9920428135028</v>
      </c>
      <c r="T62">
        <f t="shared" ca="1" si="41"/>
        <v>375357.14319620794</v>
      </c>
      <c r="U62">
        <f t="shared" ca="1" si="42"/>
        <v>303378.47092562355</v>
      </c>
      <c r="V62">
        <f t="shared" ca="1" si="43"/>
        <v>71978.672270584386</v>
      </c>
      <c r="AR62" s="1">
        <f ca="1">IF(Table1[[#This Row],[Gender]]="men",1,0)</f>
        <v>1</v>
      </c>
      <c r="AS62" s="2">
        <f ca="1">IF(Table1[[#This Row],[Gender]]="Women",1,0)</f>
        <v>0</v>
      </c>
      <c r="AT62" s="2"/>
      <c r="AU62" s="2"/>
      <c r="AV62" s="3"/>
      <c r="AX62" s="1">
        <f t="shared" ca="1" si="9"/>
        <v>1</v>
      </c>
      <c r="AY62" s="2">
        <f t="shared" ca="1" si="10"/>
        <v>0</v>
      </c>
      <c r="AZ62" s="2">
        <f t="shared" ca="1" si="11"/>
        <v>0</v>
      </c>
      <c r="BA62" s="2">
        <f t="shared" ca="1" si="12"/>
        <v>0</v>
      </c>
      <c r="BB62" s="2">
        <f t="shared" ca="1" si="13"/>
        <v>0</v>
      </c>
      <c r="BC62" s="2">
        <f t="shared" ca="1" si="14"/>
        <v>0</v>
      </c>
      <c r="BD62" s="2"/>
      <c r="BE62" s="2"/>
      <c r="BF62" s="2"/>
      <c r="BG62" s="2"/>
      <c r="BH62" s="2"/>
      <c r="BI62" s="2"/>
      <c r="BJ62" s="3"/>
      <c r="BL62" s="1">
        <f t="shared" ca="1" si="36"/>
        <v>51032.75823854086</v>
      </c>
      <c r="BM62" s="3"/>
      <c r="BN62" s="1">
        <f t="shared" ca="1" si="15"/>
        <v>1</v>
      </c>
      <c r="BO62" s="2"/>
      <c r="BP62" s="2"/>
      <c r="BQ62" s="3"/>
      <c r="BR62" s="15">
        <f t="shared" ca="1" si="16"/>
        <v>0.68136366387051561</v>
      </c>
      <c r="BS62" s="16">
        <f t="shared" ca="1" si="17"/>
        <v>0</v>
      </c>
      <c r="BT62" s="2"/>
      <c r="BU62" s="2"/>
      <c r="BV62" s="1">
        <f ca="1">IF(Table1[[#This Row],[Area]]="Raozan",Table1[[#This Row],[Income]],0)</f>
        <v>0</v>
      </c>
      <c r="BW62" s="2">
        <f ca="1">IF(Table1[[#This Row],[Area]]="Rangunia",Table1[[#This Row],[Income]],0)</f>
        <v>0</v>
      </c>
      <c r="BX62" s="2">
        <f ca="1">IF(Table1[[#This Row],[Area]]="Hathazari",Table1[[#This Row],[Income]],0)</f>
        <v>0</v>
      </c>
      <c r="BY62" s="2">
        <f ca="1">IF(Table1[[#This Row],[Area]]="Nazirhat",Table1[[#This Row],[Income]],0)</f>
        <v>0</v>
      </c>
      <c r="BZ62" s="2">
        <f ca="1">IF(Table1[[#This Row],[Area]]="Rangamati",Table1[[#This Row],[Income]],0)</f>
        <v>0</v>
      </c>
      <c r="CA62" s="2">
        <f ca="1">IF(Table1[[#This Row],[Area]]="Kumilla",Table1[[#This Row],[Income]],0)</f>
        <v>0</v>
      </c>
      <c r="CB62" s="2">
        <f ca="1">IF(Table1[[#This Row],[Area]]="Notun para",Table1[[#This Row],[Income]],0)</f>
        <v>0</v>
      </c>
      <c r="CC62" s="2">
        <f ca="1">IF(Table1[[#This Row],[Area]]="Fotikchori",Table1[[#This Row],[Income]],0)</f>
        <v>0</v>
      </c>
      <c r="CD62" s="2">
        <f ca="1">IF(Table1[[#This Row],[Area]]="Feni",Table1[[#This Row],[Income]],0)</f>
        <v>87111</v>
      </c>
      <c r="CE62" s="2">
        <f ca="1">IF(Table1[[#This Row],[Area]]="Chattogram mohonogori",Table1[[#This Row],[Income]],0)</f>
        <v>0</v>
      </c>
      <c r="CF62" s="2">
        <f ca="1">IF(Table1[[#This Row],[Area]]="Potia",Table1[[#This Row],[Income]],0)</f>
        <v>0</v>
      </c>
      <c r="CG62" s="3">
        <f ca="1">IF(Table1[[#This Row],[Area]]="Kaptai",Table1[[#This Row],[Income]],0)</f>
        <v>0</v>
      </c>
      <c r="CH62" s="1">
        <f ca="1">IF(Table1[[#This Row],[Field of work]]="Health",Table1[[#This Row],[Income]],0)</f>
        <v>0</v>
      </c>
      <c r="CI62" s="2">
        <f ca="1">IF(Table1[[#This Row],[Field of work]]="Teaching",Table1[[#This Row],[Income]],0)</f>
        <v>0</v>
      </c>
      <c r="CJ62" s="2">
        <f ca="1">IF(Table1[[#This Row],[Field of work]]="Construction",Table1[[#This Row],[Income]],0)</f>
        <v>87111</v>
      </c>
      <c r="CK62" s="2">
        <f ca="1">IF(Table1[[#This Row],[Field of work]]="IT",Table1[[#This Row],[Income]],0)</f>
        <v>0</v>
      </c>
      <c r="CL62" s="2">
        <f ca="1">IF(Table1[[#This Row],[Field of work]]="General work",Table1[[#This Row],[Income]],0)</f>
        <v>0</v>
      </c>
      <c r="CM62" s="3">
        <f ca="1">IF(Table1[[#This Row],[Field of work]]="Agriculture",Table1[[#This Row],[Income]],0)</f>
        <v>0</v>
      </c>
      <c r="CN62" s="1">
        <f t="shared" ca="1" si="4"/>
        <v>1</v>
      </c>
      <c r="CO62" s="3"/>
      <c r="CP62" s="1">
        <f t="shared" ca="1" si="18"/>
        <v>45</v>
      </c>
      <c r="CQ62" s="3"/>
    </row>
    <row r="63" spans="2:95" x14ac:dyDescent="0.25">
      <c r="B63">
        <f t="shared" ca="1" si="19"/>
        <v>1</v>
      </c>
      <c r="C63" t="str">
        <f t="shared" ca="1" si="5"/>
        <v>Men</v>
      </c>
      <c r="D63">
        <f t="shared" ca="1" si="20"/>
        <v>45</v>
      </c>
      <c r="E63">
        <f t="shared" ca="1" si="21"/>
        <v>1</v>
      </c>
      <c r="F63" t="str">
        <f t="shared" ca="1" si="6"/>
        <v>Health</v>
      </c>
      <c r="G63">
        <f t="shared" ca="1" si="22"/>
        <v>3</v>
      </c>
      <c r="H63" t="str">
        <f t="shared" ca="1" si="7"/>
        <v>University</v>
      </c>
      <c r="I63">
        <f t="shared" ca="1" si="23"/>
        <v>1</v>
      </c>
      <c r="J63">
        <f t="shared" ca="1" si="24"/>
        <v>3</v>
      </c>
      <c r="K63">
        <f t="shared" ca="1" si="25"/>
        <v>82224</v>
      </c>
      <c r="L63">
        <f t="shared" ca="1" si="26"/>
        <v>11</v>
      </c>
      <c r="M63" t="str">
        <f t="shared" ca="1" si="8"/>
        <v>Nazirhat</v>
      </c>
      <c r="N63">
        <f t="shared" ca="1" si="37"/>
        <v>493344</v>
      </c>
      <c r="O63">
        <f t="shared" ca="1" si="28"/>
        <v>336146.67538853566</v>
      </c>
      <c r="P63">
        <f t="shared" ca="1" si="38"/>
        <v>29875.195116768755</v>
      </c>
      <c r="Q63">
        <f t="shared" ca="1" si="30"/>
        <v>17643</v>
      </c>
      <c r="R63">
        <f t="shared" ca="1" si="39"/>
        <v>44785.87427804718</v>
      </c>
      <c r="S63">
        <f t="shared" ca="1" si="40"/>
        <v>76915.657171213592</v>
      </c>
      <c r="T63">
        <f t="shared" ca="1" si="41"/>
        <v>600134.85228798236</v>
      </c>
      <c r="U63">
        <f t="shared" ca="1" si="42"/>
        <v>398575.54966658284</v>
      </c>
      <c r="V63">
        <f t="shared" ca="1" si="43"/>
        <v>201559.30262139952</v>
      </c>
      <c r="AR63" s="1">
        <f ca="1">IF(Table1[[#This Row],[Gender]]="men",1,0)</f>
        <v>1</v>
      </c>
      <c r="AS63" s="2">
        <f ca="1">IF(Table1[[#This Row],[Gender]]="Women",1,0)</f>
        <v>0</v>
      </c>
      <c r="AT63" s="2"/>
      <c r="AU63" s="2"/>
      <c r="AV63" s="3"/>
      <c r="AX63" s="1">
        <f t="shared" ca="1" si="9"/>
        <v>0</v>
      </c>
      <c r="AY63" s="2">
        <f t="shared" ca="1" si="10"/>
        <v>0</v>
      </c>
      <c r="AZ63" s="2">
        <f t="shared" ca="1" si="11"/>
        <v>0</v>
      </c>
      <c r="BA63" s="2">
        <f t="shared" ca="1" si="12"/>
        <v>0</v>
      </c>
      <c r="BB63" s="2">
        <f t="shared" ca="1" si="13"/>
        <v>1</v>
      </c>
      <c r="BC63" s="2">
        <f t="shared" ca="1" si="14"/>
        <v>0</v>
      </c>
      <c r="BD63" s="2"/>
      <c r="BE63" s="2"/>
      <c r="BF63" s="2"/>
      <c r="BG63" s="2"/>
      <c r="BH63" s="2"/>
      <c r="BI63" s="2"/>
      <c r="BJ63" s="3"/>
      <c r="BL63" s="1">
        <f t="shared" ca="1" si="36"/>
        <v>13194.759730750779</v>
      </c>
      <c r="BM63" s="3"/>
      <c r="BN63" s="1">
        <f t="shared" ca="1" si="15"/>
        <v>0</v>
      </c>
      <c r="BO63" s="2"/>
      <c r="BP63" s="2"/>
      <c r="BQ63" s="3"/>
      <c r="BR63" s="15">
        <f t="shared" ca="1" si="16"/>
        <v>0.23571223609862058</v>
      </c>
      <c r="BS63" s="16">
        <f t="shared" ca="1" si="17"/>
        <v>0</v>
      </c>
      <c r="BT63" s="2"/>
      <c r="BU63" s="2"/>
      <c r="BV63" s="1">
        <f ca="1">IF(Table1[[#This Row],[Area]]="Raozan",Table1[[#This Row],[Income]],0)</f>
        <v>0</v>
      </c>
      <c r="BW63" s="2">
        <f ca="1">IF(Table1[[#This Row],[Area]]="Rangunia",Table1[[#This Row],[Income]],0)</f>
        <v>0</v>
      </c>
      <c r="BX63" s="2">
        <f ca="1">IF(Table1[[#This Row],[Area]]="Hathazari",Table1[[#This Row],[Income]],0)</f>
        <v>0</v>
      </c>
      <c r="BY63" s="2">
        <f ca="1">IF(Table1[[#This Row],[Area]]="Nazirhat",Table1[[#This Row],[Income]],0)</f>
        <v>82224</v>
      </c>
      <c r="BZ63" s="2">
        <f ca="1">IF(Table1[[#This Row],[Area]]="Rangamati",Table1[[#This Row],[Income]],0)</f>
        <v>0</v>
      </c>
      <c r="CA63" s="2">
        <f ca="1">IF(Table1[[#This Row],[Area]]="Kumilla",Table1[[#This Row],[Income]],0)</f>
        <v>0</v>
      </c>
      <c r="CB63" s="2">
        <f ca="1">IF(Table1[[#This Row],[Area]]="Notun para",Table1[[#This Row],[Income]],0)</f>
        <v>0</v>
      </c>
      <c r="CC63" s="2">
        <f ca="1">IF(Table1[[#This Row],[Area]]="Fotikchori",Table1[[#This Row],[Income]],0)</f>
        <v>0</v>
      </c>
      <c r="CD63" s="2">
        <f ca="1">IF(Table1[[#This Row],[Area]]="Feni",Table1[[#This Row],[Income]],0)</f>
        <v>0</v>
      </c>
      <c r="CE63" s="2">
        <f ca="1">IF(Table1[[#This Row],[Area]]="Chattogram mohonogori",Table1[[#This Row],[Income]],0)</f>
        <v>0</v>
      </c>
      <c r="CF63" s="2">
        <f ca="1">IF(Table1[[#This Row],[Area]]="Potia",Table1[[#This Row],[Income]],0)</f>
        <v>0</v>
      </c>
      <c r="CG63" s="3">
        <f ca="1">IF(Table1[[#This Row],[Area]]="Kaptai",Table1[[#This Row],[Income]],0)</f>
        <v>0</v>
      </c>
      <c r="CH63" s="1">
        <f ca="1">IF(Table1[[#This Row],[Field of work]]="Health",Table1[[#This Row],[Income]],0)</f>
        <v>82224</v>
      </c>
      <c r="CI63" s="2">
        <f ca="1">IF(Table1[[#This Row],[Field of work]]="Teaching",Table1[[#This Row],[Income]],0)</f>
        <v>0</v>
      </c>
      <c r="CJ63" s="2">
        <f ca="1">IF(Table1[[#This Row],[Field of work]]="Construction",Table1[[#This Row],[Income]],0)</f>
        <v>0</v>
      </c>
      <c r="CK63" s="2">
        <f ca="1">IF(Table1[[#This Row],[Field of work]]="IT",Table1[[#This Row],[Income]],0)</f>
        <v>0</v>
      </c>
      <c r="CL63" s="2">
        <f ca="1">IF(Table1[[#This Row],[Field of work]]="General work",Table1[[#This Row],[Income]],0)</f>
        <v>0</v>
      </c>
      <c r="CM63" s="3">
        <f ca="1">IF(Table1[[#This Row],[Field of work]]="Agriculture",Table1[[#This Row],[Income]],0)</f>
        <v>0</v>
      </c>
      <c r="CN63" s="1">
        <f t="shared" ca="1" si="4"/>
        <v>1</v>
      </c>
      <c r="CO63" s="3"/>
      <c r="CP63" s="1">
        <f t="shared" ca="1" si="18"/>
        <v>45</v>
      </c>
      <c r="CQ63" s="3"/>
    </row>
    <row r="64" spans="2:95" x14ac:dyDescent="0.25">
      <c r="B64">
        <f t="shared" ca="1" si="19"/>
        <v>2</v>
      </c>
      <c r="C64" t="str">
        <f t="shared" ca="1" si="5"/>
        <v>Women</v>
      </c>
      <c r="D64">
        <f t="shared" ca="1" si="20"/>
        <v>45</v>
      </c>
      <c r="E64">
        <f t="shared" ca="1" si="21"/>
        <v>5</v>
      </c>
      <c r="F64" t="str">
        <f t="shared" ca="1" si="6"/>
        <v>General work</v>
      </c>
      <c r="G64">
        <f t="shared" ca="1" si="22"/>
        <v>1</v>
      </c>
      <c r="H64" t="str">
        <f t="shared" ca="1" si="7"/>
        <v>High school</v>
      </c>
      <c r="I64">
        <f t="shared" ca="1" si="23"/>
        <v>0</v>
      </c>
      <c r="J64">
        <f t="shared" ca="1" si="24"/>
        <v>2</v>
      </c>
      <c r="K64">
        <f t="shared" ca="1" si="25"/>
        <v>61599</v>
      </c>
      <c r="L64">
        <f t="shared" ca="1" si="26"/>
        <v>3</v>
      </c>
      <c r="M64" t="str">
        <f t="shared" ca="1" si="8"/>
        <v>Fotikchori</v>
      </c>
      <c r="N64">
        <f t="shared" ca="1" si="37"/>
        <v>184797</v>
      </c>
      <c r="O64">
        <f t="shared" ca="1" si="28"/>
        <v>43558.914094316788</v>
      </c>
      <c r="P64">
        <f t="shared" ca="1" si="38"/>
        <v>102065.51647708172</v>
      </c>
      <c r="Q64">
        <f t="shared" ca="1" si="30"/>
        <v>42369</v>
      </c>
      <c r="R64">
        <f t="shared" ca="1" si="39"/>
        <v>20352.492987678939</v>
      </c>
      <c r="S64">
        <f t="shared" ca="1" si="40"/>
        <v>63747.240619028875</v>
      </c>
      <c r="T64">
        <f t="shared" ca="1" si="41"/>
        <v>350609.75709611055</v>
      </c>
      <c r="U64">
        <f t="shared" ca="1" si="42"/>
        <v>106280.40708199573</v>
      </c>
      <c r="V64">
        <f t="shared" ca="1" si="43"/>
        <v>244329.35001411481</v>
      </c>
      <c r="AR64" s="1">
        <f ca="1">IF(Table1[[#This Row],[Gender]]="men",1,0)</f>
        <v>0</v>
      </c>
      <c r="AS64" s="2">
        <f ca="1">IF(Table1[[#This Row],[Gender]]="Women",1,0)</f>
        <v>1</v>
      </c>
      <c r="AT64" s="2"/>
      <c r="AU64" s="2"/>
      <c r="AV64" s="3"/>
      <c r="AX64" s="1">
        <f t="shared" ca="1" si="9"/>
        <v>0</v>
      </c>
      <c r="AY64" s="2">
        <f t="shared" ca="1" si="10"/>
        <v>0</v>
      </c>
      <c r="AZ64" s="2">
        <f t="shared" ca="1" si="11"/>
        <v>0</v>
      </c>
      <c r="BA64" s="2">
        <f t="shared" ca="1" si="12"/>
        <v>1</v>
      </c>
      <c r="BB64" s="2">
        <f t="shared" ca="1" si="13"/>
        <v>0</v>
      </c>
      <c r="BC64" s="2">
        <f t="shared" ca="1" si="14"/>
        <v>0</v>
      </c>
      <c r="BD64" s="2"/>
      <c r="BE64" s="2"/>
      <c r="BF64" s="2"/>
      <c r="BG64" s="2"/>
      <c r="BH64" s="2"/>
      <c r="BI64" s="2"/>
      <c r="BJ64" s="3"/>
      <c r="BL64" s="1">
        <f t="shared" ca="1" si="36"/>
        <v>25893.895433395955</v>
      </c>
      <c r="BM64" s="3"/>
      <c r="BN64" s="1">
        <f t="shared" ca="1" si="15"/>
        <v>0</v>
      </c>
      <c r="BO64" s="2"/>
      <c r="BP64" s="2"/>
      <c r="BQ64" s="3"/>
      <c r="BR64" s="15">
        <f t="shared" ca="1" si="16"/>
        <v>0.49023902258036967</v>
      </c>
      <c r="BS64" s="16">
        <f t="shared" ca="1" si="17"/>
        <v>0</v>
      </c>
      <c r="BT64" s="2"/>
      <c r="BU64" s="2"/>
      <c r="BV64" s="1">
        <f ca="1">IF(Table1[[#This Row],[Area]]="Raozan",Table1[[#This Row],[Income]],0)</f>
        <v>0</v>
      </c>
      <c r="BW64" s="2">
        <f ca="1">IF(Table1[[#This Row],[Area]]="Rangunia",Table1[[#This Row],[Income]],0)</f>
        <v>0</v>
      </c>
      <c r="BX64" s="2">
        <f ca="1">IF(Table1[[#This Row],[Area]]="Hathazari",Table1[[#This Row],[Income]],0)</f>
        <v>0</v>
      </c>
      <c r="BY64" s="2">
        <f ca="1">IF(Table1[[#This Row],[Area]]="Nazirhat",Table1[[#This Row],[Income]],0)</f>
        <v>0</v>
      </c>
      <c r="BZ64" s="2">
        <f ca="1">IF(Table1[[#This Row],[Area]]="Rangamati",Table1[[#This Row],[Income]],0)</f>
        <v>0</v>
      </c>
      <c r="CA64" s="2">
        <f ca="1">IF(Table1[[#This Row],[Area]]="Kumilla",Table1[[#This Row],[Income]],0)</f>
        <v>0</v>
      </c>
      <c r="CB64" s="2">
        <f ca="1">IF(Table1[[#This Row],[Area]]="Notun para",Table1[[#This Row],[Income]],0)</f>
        <v>0</v>
      </c>
      <c r="CC64" s="2">
        <f ca="1">IF(Table1[[#This Row],[Area]]="Fotikchori",Table1[[#This Row],[Income]],0)</f>
        <v>61599</v>
      </c>
      <c r="CD64" s="2">
        <f ca="1">IF(Table1[[#This Row],[Area]]="Feni",Table1[[#This Row],[Income]],0)</f>
        <v>0</v>
      </c>
      <c r="CE64" s="2">
        <f ca="1">IF(Table1[[#This Row],[Area]]="Chattogram mohonogori",Table1[[#This Row],[Income]],0)</f>
        <v>0</v>
      </c>
      <c r="CF64" s="2">
        <f ca="1">IF(Table1[[#This Row],[Area]]="Potia",Table1[[#This Row],[Income]],0)</f>
        <v>0</v>
      </c>
      <c r="CG64" s="3">
        <f ca="1">IF(Table1[[#This Row],[Area]]="Kaptai",Table1[[#This Row],[Income]],0)</f>
        <v>0</v>
      </c>
      <c r="CH64" s="1">
        <f ca="1">IF(Table1[[#This Row],[Field of work]]="Health",Table1[[#This Row],[Income]],0)</f>
        <v>0</v>
      </c>
      <c r="CI64" s="2">
        <f ca="1">IF(Table1[[#This Row],[Field of work]]="Teaching",Table1[[#This Row],[Income]],0)</f>
        <v>0</v>
      </c>
      <c r="CJ64" s="2">
        <f ca="1">IF(Table1[[#This Row],[Field of work]]="Construction",Table1[[#This Row],[Income]],0)</f>
        <v>0</v>
      </c>
      <c r="CK64" s="2">
        <f ca="1">IF(Table1[[#This Row],[Field of work]]="IT",Table1[[#This Row],[Income]],0)</f>
        <v>0</v>
      </c>
      <c r="CL64" s="2">
        <f ca="1">IF(Table1[[#This Row],[Field of work]]="General work",Table1[[#This Row],[Income]],0)</f>
        <v>61599</v>
      </c>
      <c r="CM64" s="3">
        <f ca="1">IF(Table1[[#This Row],[Field of work]]="Agriculture",Table1[[#This Row],[Income]],0)</f>
        <v>0</v>
      </c>
      <c r="CN64" s="1">
        <f t="shared" ca="1" si="4"/>
        <v>1</v>
      </c>
      <c r="CO64" s="3"/>
      <c r="CP64" s="1">
        <f t="shared" ca="1" si="18"/>
        <v>27</v>
      </c>
      <c r="CQ64" s="3"/>
    </row>
    <row r="65" spans="2:95" x14ac:dyDescent="0.25">
      <c r="B65">
        <f t="shared" ca="1" si="19"/>
        <v>2</v>
      </c>
      <c r="C65" t="str">
        <f t="shared" ca="1" si="5"/>
        <v>Women</v>
      </c>
      <c r="D65">
        <f t="shared" ca="1" si="20"/>
        <v>27</v>
      </c>
      <c r="E65">
        <f t="shared" ca="1" si="21"/>
        <v>4</v>
      </c>
      <c r="F65" t="str">
        <f t="shared" ca="1" si="6"/>
        <v>IT</v>
      </c>
      <c r="G65">
        <f t="shared" ca="1" si="22"/>
        <v>5</v>
      </c>
      <c r="H65" t="str">
        <f t="shared" ca="1" si="7"/>
        <v>Other</v>
      </c>
      <c r="I65">
        <f t="shared" ca="1" si="23"/>
        <v>1</v>
      </c>
      <c r="J65">
        <f t="shared" ca="1" si="24"/>
        <v>1</v>
      </c>
      <c r="K65">
        <f t="shared" ca="1" si="25"/>
        <v>59154</v>
      </c>
      <c r="L65">
        <f t="shared" ca="1" si="26"/>
        <v>3</v>
      </c>
      <c r="M65" t="str">
        <f t="shared" ca="1" si="8"/>
        <v>Fotikchori</v>
      </c>
      <c r="N65">
        <f t="shared" ca="1" si="37"/>
        <v>354924</v>
      </c>
      <c r="O65">
        <f t="shared" ca="1" si="28"/>
        <v>173997.59485031513</v>
      </c>
      <c r="P65">
        <f t="shared" ca="1" si="38"/>
        <v>13194.759730750779</v>
      </c>
      <c r="Q65">
        <f t="shared" ca="1" si="30"/>
        <v>158</v>
      </c>
      <c r="R65">
        <f t="shared" ca="1" si="39"/>
        <v>16465.047498516204</v>
      </c>
      <c r="S65">
        <f t="shared" ca="1" si="40"/>
        <v>35410.097085040135</v>
      </c>
      <c r="T65">
        <f t="shared" ca="1" si="41"/>
        <v>403528.85681579087</v>
      </c>
      <c r="U65">
        <f t="shared" ca="1" si="42"/>
        <v>190620.64234883134</v>
      </c>
      <c r="V65">
        <f t="shared" ca="1" si="43"/>
        <v>212908.21446695953</v>
      </c>
      <c r="AR65" s="1">
        <f ca="1">IF(Table1[[#This Row],[Gender]]="men",1,0)</f>
        <v>0</v>
      </c>
      <c r="AS65" s="2">
        <f ca="1">IF(Table1[[#This Row],[Gender]]="Women",1,0)</f>
        <v>1</v>
      </c>
      <c r="AT65" s="2"/>
      <c r="AU65" s="2"/>
      <c r="AV65" s="3"/>
      <c r="AX65" s="1">
        <f t="shared" ca="1" si="9"/>
        <v>0</v>
      </c>
      <c r="AY65" s="2">
        <f t="shared" ca="1" si="10"/>
        <v>0</v>
      </c>
      <c r="AZ65" s="2">
        <f t="shared" ca="1" si="11"/>
        <v>1</v>
      </c>
      <c r="BA65" s="2">
        <f t="shared" ca="1" si="12"/>
        <v>0</v>
      </c>
      <c r="BB65" s="2">
        <f t="shared" ca="1" si="13"/>
        <v>0</v>
      </c>
      <c r="BC65" s="2">
        <f t="shared" ca="1" si="14"/>
        <v>0</v>
      </c>
      <c r="BD65" s="2"/>
      <c r="BE65" s="2"/>
      <c r="BF65" s="2"/>
      <c r="BG65" s="2"/>
      <c r="BH65" s="2"/>
      <c r="BI65" s="2"/>
      <c r="BJ65" s="3"/>
      <c r="BL65" s="1">
        <f t="shared" ca="1" si="36"/>
        <v>64564.278168076249</v>
      </c>
      <c r="BM65" s="3"/>
      <c r="BN65" s="1">
        <f t="shared" ca="1" si="15"/>
        <v>0</v>
      </c>
      <c r="BO65" s="2"/>
      <c r="BP65" s="2"/>
      <c r="BQ65" s="3"/>
      <c r="BR65" s="15">
        <f t="shared" ca="1" si="16"/>
        <v>0.12802344170948843</v>
      </c>
      <c r="BS65" s="16">
        <f t="shared" ca="1" si="17"/>
        <v>1</v>
      </c>
      <c r="BT65" s="2"/>
      <c r="BU65" s="2"/>
      <c r="BV65" s="1">
        <f ca="1">IF(Table1[[#This Row],[Area]]="Raozan",Table1[[#This Row],[Income]],0)</f>
        <v>0</v>
      </c>
      <c r="BW65" s="2">
        <f ca="1">IF(Table1[[#This Row],[Area]]="Rangunia",Table1[[#This Row],[Income]],0)</f>
        <v>0</v>
      </c>
      <c r="BX65" s="2">
        <f ca="1">IF(Table1[[#This Row],[Area]]="Hathazari",Table1[[#This Row],[Income]],0)</f>
        <v>0</v>
      </c>
      <c r="BY65" s="2">
        <f ca="1">IF(Table1[[#This Row],[Area]]="Nazirhat",Table1[[#This Row],[Income]],0)</f>
        <v>0</v>
      </c>
      <c r="BZ65" s="2">
        <f ca="1">IF(Table1[[#This Row],[Area]]="Rangamati",Table1[[#This Row],[Income]],0)</f>
        <v>0</v>
      </c>
      <c r="CA65" s="2">
        <f ca="1">IF(Table1[[#This Row],[Area]]="Kumilla",Table1[[#This Row],[Income]],0)</f>
        <v>0</v>
      </c>
      <c r="CB65" s="2">
        <f ca="1">IF(Table1[[#This Row],[Area]]="Notun para",Table1[[#This Row],[Income]],0)</f>
        <v>0</v>
      </c>
      <c r="CC65" s="2">
        <f ca="1">IF(Table1[[#This Row],[Area]]="Fotikchori",Table1[[#This Row],[Income]],0)</f>
        <v>59154</v>
      </c>
      <c r="CD65" s="2">
        <f ca="1">IF(Table1[[#This Row],[Area]]="Feni",Table1[[#This Row],[Income]],0)</f>
        <v>0</v>
      </c>
      <c r="CE65" s="2">
        <f ca="1">IF(Table1[[#This Row],[Area]]="Chattogram mohonogori",Table1[[#This Row],[Income]],0)</f>
        <v>0</v>
      </c>
      <c r="CF65" s="2">
        <f ca="1">IF(Table1[[#This Row],[Area]]="Potia",Table1[[#This Row],[Income]],0)</f>
        <v>0</v>
      </c>
      <c r="CG65" s="3">
        <f ca="1">IF(Table1[[#This Row],[Area]]="Kaptai",Table1[[#This Row],[Income]],0)</f>
        <v>0</v>
      </c>
      <c r="CH65" s="1">
        <f ca="1">IF(Table1[[#This Row],[Field of work]]="Health",Table1[[#This Row],[Income]],0)</f>
        <v>0</v>
      </c>
      <c r="CI65" s="2">
        <f ca="1">IF(Table1[[#This Row],[Field of work]]="Teaching",Table1[[#This Row],[Income]],0)</f>
        <v>0</v>
      </c>
      <c r="CJ65" s="2">
        <f ca="1">IF(Table1[[#This Row],[Field of work]]="Construction",Table1[[#This Row],[Income]],0)</f>
        <v>0</v>
      </c>
      <c r="CK65" s="2">
        <f ca="1">IF(Table1[[#This Row],[Field of work]]="IT",Table1[[#This Row],[Income]],0)</f>
        <v>59154</v>
      </c>
      <c r="CL65" s="2">
        <f ca="1">IF(Table1[[#This Row],[Field of work]]="General work",Table1[[#This Row],[Income]],0)</f>
        <v>0</v>
      </c>
      <c r="CM65" s="3">
        <f ca="1">IF(Table1[[#This Row],[Field of work]]="Agriculture",Table1[[#This Row],[Income]],0)</f>
        <v>0</v>
      </c>
      <c r="CN65" s="1">
        <f t="shared" ca="1" si="4"/>
        <v>1</v>
      </c>
      <c r="CO65" s="3"/>
      <c r="CP65" s="1">
        <f t="shared" ca="1" si="18"/>
        <v>31</v>
      </c>
      <c r="CQ65" s="3"/>
    </row>
    <row r="66" spans="2:95" x14ac:dyDescent="0.25">
      <c r="B66">
        <f t="shared" ca="1" si="19"/>
        <v>1</v>
      </c>
      <c r="C66" t="str">
        <f t="shared" ca="1" si="5"/>
        <v>Men</v>
      </c>
      <c r="D66">
        <f t="shared" ca="1" si="20"/>
        <v>31</v>
      </c>
      <c r="E66">
        <f t="shared" ca="1" si="21"/>
        <v>2</v>
      </c>
      <c r="F66" t="str">
        <f t="shared" ca="1" si="6"/>
        <v>Construction</v>
      </c>
      <c r="G66">
        <f t="shared" ca="1" si="22"/>
        <v>3</v>
      </c>
      <c r="H66" t="str">
        <f t="shared" ca="1" si="7"/>
        <v>University</v>
      </c>
      <c r="I66">
        <f t="shared" ca="1" si="23"/>
        <v>2</v>
      </c>
      <c r="J66">
        <f t="shared" ca="1" si="24"/>
        <v>3</v>
      </c>
      <c r="K66">
        <f t="shared" ca="1" si="25"/>
        <v>63253</v>
      </c>
      <c r="L66">
        <f t="shared" ca="1" si="26"/>
        <v>8</v>
      </c>
      <c r="M66" t="str">
        <f t="shared" ca="1" si="8"/>
        <v>Potia</v>
      </c>
      <c r="N66">
        <f t="shared" ca="1" si="37"/>
        <v>316265</v>
      </c>
      <c r="O66">
        <f t="shared" ca="1" si="28"/>
        <v>40489.33379225136</v>
      </c>
      <c r="P66">
        <f t="shared" ca="1" si="38"/>
        <v>77681.686300187866</v>
      </c>
      <c r="Q66">
        <f t="shared" ca="1" si="30"/>
        <v>57195</v>
      </c>
      <c r="R66">
        <f t="shared" ca="1" si="39"/>
        <v>29011.482833516133</v>
      </c>
      <c r="S66">
        <f t="shared" ca="1" si="40"/>
        <v>44821.381735133888</v>
      </c>
      <c r="T66">
        <f t="shared" ca="1" si="41"/>
        <v>438768.06803532172</v>
      </c>
      <c r="U66">
        <f t="shared" ca="1" si="42"/>
        <v>126695.81662576749</v>
      </c>
      <c r="V66">
        <f t="shared" ca="1" si="43"/>
        <v>312072.25140955421</v>
      </c>
      <c r="AR66" s="1">
        <f ca="1">IF(Table1[[#This Row],[Gender]]="men",1,0)</f>
        <v>1</v>
      </c>
      <c r="AS66" s="2">
        <f ca="1">IF(Table1[[#This Row],[Gender]]="Women",1,0)</f>
        <v>0</v>
      </c>
      <c r="AT66" s="2"/>
      <c r="AU66" s="2"/>
      <c r="AV66" s="3"/>
      <c r="AX66" s="1">
        <f t="shared" ca="1" si="9"/>
        <v>0</v>
      </c>
      <c r="AY66" s="2">
        <f t="shared" ca="1" si="10"/>
        <v>0</v>
      </c>
      <c r="AZ66" s="2">
        <f t="shared" ca="1" si="11"/>
        <v>1</v>
      </c>
      <c r="BA66" s="2">
        <f t="shared" ca="1" si="12"/>
        <v>0</v>
      </c>
      <c r="BB66" s="2">
        <f t="shared" ca="1" si="13"/>
        <v>0</v>
      </c>
      <c r="BC66" s="2">
        <f t="shared" ca="1" si="14"/>
        <v>0</v>
      </c>
      <c r="BD66" s="2"/>
      <c r="BE66" s="2"/>
      <c r="BF66" s="2"/>
      <c r="BG66" s="2"/>
      <c r="BH66" s="2"/>
      <c r="BI66" s="2"/>
      <c r="BJ66" s="3"/>
      <c r="BL66" s="1">
        <f t="shared" ca="1" si="36"/>
        <v>7356.4564792726478</v>
      </c>
      <c r="BM66" s="3"/>
      <c r="BN66" s="1">
        <f t="shared" ca="1" si="15"/>
        <v>1</v>
      </c>
      <c r="BO66" s="2"/>
      <c r="BP66" s="2"/>
      <c r="BQ66" s="3"/>
      <c r="BR66" s="15">
        <f t="shared" ca="1" si="16"/>
        <v>0.92467311885233594</v>
      </c>
      <c r="BS66" s="16">
        <f t="shared" ca="1" si="17"/>
        <v>0</v>
      </c>
      <c r="BT66" s="2"/>
      <c r="BU66" s="2"/>
      <c r="BV66" s="1">
        <f ca="1">IF(Table1[[#This Row],[Area]]="Raozan",Table1[[#This Row],[Income]],0)</f>
        <v>0</v>
      </c>
      <c r="BW66" s="2">
        <f ca="1">IF(Table1[[#This Row],[Area]]="Rangunia",Table1[[#This Row],[Income]],0)</f>
        <v>0</v>
      </c>
      <c r="BX66" s="2">
        <f ca="1">IF(Table1[[#This Row],[Area]]="Hathazari",Table1[[#This Row],[Income]],0)</f>
        <v>0</v>
      </c>
      <c r="BY66" s="2">
        <f ca="1">IF(Table1[[#This Row],[Area]]="Nazirhat",Table1[[#This Row],[Income]],0)</f>
        <v>0</v>
      </c>
      <c r="BZ66" s="2">
        <f ca="1">IF(Table1[[#This Row],[Area]]="Rangamati",Table1[[#This Row],[Income]],0)</f>
        <v>0</v>
      </c>
      <c r="CA66" s="2">
        <f ca="1">IF(Table1[[#This Row],[Area]]="Kumilla",Table1[[#This Row],[Income]],0)</f>
        <v>0</v>
      </c>
      <c r="CB66" s="2">
        <f ca="1">IF(Table1[[#This Row],[Area]]="Notun para",Table1[[#This Row],[Income]],0)</f>
        <v>0</v>
      </c>
      <c r="CC66" s="2">
        <f ca="1">IF(Table1[[#This Row],[Area]]="Fotikchori",Table1[[#This Row],[Income]],0)</f>
        <v>0</v>
      </c>
      <c r="CD66" s="2">
        <f ca="1">IF(Table1[[#This Row],[Area]]="Feni",Table1[[#This Row],[Income]],0)</f>
        <v>0</v>
      </c>
      <c r="CE66" s="2">
        <f ca="1">IF(Table1[[#This Row],[Area]]="Chattogram mohonogori",Table1[[#This Row],[Income]],0)</f>
        <v>0</v>
      </c>
      <c r="CF66" s="2">
        <f ca="1">IF(Table1[[#This Row],[Area]]="Potia",Table1[[#This Row],[Income]],0)</f>
        <v>63253</v>
      </c>
      <c r="CG66" s="3">
        <f ca="1">IF(Table1[[#This Row],[Area]]="Kaptai",Table1[[#This Row],[Income]],0)</f>
        <v>0</v>
      </c>
      <c r="CH66" s="1">
        <f ca="1">IF(Table1[[#This Row],[Field of work]]="Health",Table1[[#This Row],[Income]],0)</f>
        <v>0</v>
      </c>
      <c r="CI66" s="2">
        <f ca="1">IF(Table1[[#This Row],[Field of work]]="Teaching",Table1[[#This Row],[Income]],0)</f>
        <v>0</v>
      </c>
      <c r="CJ66" s="2">
        <f ca="1">IF(Table1[[#This Row],[Field of work]]="Construction",Table1[[#This Row],[Income]],0)</f>
        <v>63253</v>
      </c>
      <c r="CK66" s="2">
        <f ca="1">IF(Table1[[#This Row],[Field of work]]="IT",Table1[[#This Row],[Income]],0)</f>
        <v>0</v>
      </c>
      <c r="CL66" s="2">
        <f ca="1">IF(Table1[[#This Row],[Field of work]]="General work",Table1[[#This Row],[Income]],0)</f>
        <v>0</v>
      </c>
      <c r="CM66" s="3">
        <f ca="1">IF(Table1[[#This Row],[Field of work]]="Agriculture",Table1[[#This Row],[Income]],0)</f>
        <v>0</v>
      </c>
      <c r="CN66" s="1">
        <f t="shared" ca="1" si="4"/>
        <v>1</v>
      </c>
      <c r="CO66" s="3"/>
      <c r="CP66" s="1">
        <f t="shared" ca="1" si="18"/>
        <v>28</v>
      </c>
      <c r="CQ66" s="3"/>
    </row>
    <row r="67" spans="2:95" x14ac:dyDescent="0.25">
      <c r="B67">
        <f t="shared" ca="1" si="19"/>
        <v>2</v>
      </c>
      <c r="C67" t="str">
        <f t="shared" ca="1" si="5"/>
        <v>Women</v>
      </c>
      <c r="D67">
        <f t="shared" ca="1" si="20"/>
        <v>28</v>
      </c>
      <c r="E67">
        <f t="shared" ca="1" si="21"/>
        <v>2</v>
      </c>
      <c r="F67" t="str">
        <f t="shared" ca="1" si="6"/>
        <v>Construction</v>
      </c>
      <c r="G67">
        <f t="shared" ca="1" si="22"/>
        <v>4</v>
      </c>
      <c r="H67" t="str">
        <f t="shared" ca="1" si="7"/>
        <v>Technical</v>
      </c>
      <c r="I67">
        <f t="shared" ca="1" si="23"/>
        <v>2</v>
      </c>
      <c r="J67">
        <f t="shared" ca="1" si="24"/>
        <v>2</v>
      </c>
      <c r="K67">
        <f t="shared" ca="1" si="25"/>
        <v>88122</v>
      </c>
      <c r="L67">
        <f t="shared" ca="1" si="26"/>
        <v>2</v>
      </c>
      <c r="M67" t="str">
        <f t="shared" ca="1" si="8"/>
        <v>Hathazari</v>
      </c>
      <c r="N67">
        <f t="shared" ca="1" si="37"/>
        <v>528732</v>
      </c>
      <c r="O67">
        <f t="shared" ca="1" si="28"/>
        <v>488904.26747703331</v>
      </c>
      <c r="P67">
        <f t="shared" ca="1" si="38"/>
        <v>129128.5563361525</v>
      </c>
      <c r="Q67">
        <f t="shared" ca="1" si="30"/>
        <v>58790</v>
      </c>
      <c r="R67">
        <f t="shared" ca="1" si="39"/>
        <v>138287.81932507362</v>
      </c>
      <c r="S67">
        <f t="shared" ca="1" si="40"/>
        <v>88978.858723203055</v>
      </c>
      <c r="T67">
        <f t="shared" ca="1" si="41"/>
        <v>746839.41505935555</v>
      </c>
      <c r="U67">
        <f t="shared" ca="1" si="42"/>
        <v>685982.08680210693</v>
      </c>
      <c r="V67">
        <f t="shared" ca="1" si="43"/>
        <v>60857.328257248621</v>
      </c>
      <c r="AR67" s="1">
        <f ca="1">IF(Table1[[#This Row],[Gender]]="men",1,0)</f>
        <v>0</v>
      </c>
      <c r="AS67" s="2">
        <f ca="1">IF(Table1[[#This Row],[Gender]]="Women",1,0)</f>
        <v>1</v>
      </c>
      <c r="AT67" s="2"/>
      <c r="AU67" s="2"/>
      <c r="AV67" s="3"/>
      <c r="AX67" s="1">
        <f t="shared" ca="1" si="9"/>
        <v>1</v>
      </c>
      <c r="AY67" s="2">
        <f t="shared" ca="1" si="10"/>
        <v>0</v>
      </c>
      <c r="AZ67" s="2">
        <f t="shared" ca="1" si="11"/>
        <v>0</v>
      </c>
      <c r="BA67" s="2">
        <f t="shared" ca="1" si="12"/>
        <v>0</v>
      </c>
      <c r="BB67" s="2">
        <f t="shared" ca="1" si="13"/>
        <v>0</v>
      </c>
      <c r="BC67" s="2">
        <f t="shared" ca="1" si="14"/>
        <v>0</v>
      </c>
      <c r="BD67" s="2"/>
      <c r="BE67" s="2"/>
      <c r="BF67" s="2"/>
      <c r="BG67" s="2"/>
      <c r="BH67" s="2"/>
      <c r="BI67" s="2"/>
      <c r="BJ67" s="3"/>
      <c r="BL67" s="1">
        <f t="shared" ca="1" si="36"/>
        <v>63643.799018923826</v>
      </c>
      <c r="BM67" s="3"/>
      <c r="BN67" s="1">
        <f t="shared" ca="1" si="15"/>
        <v>1</v>
      </c>
      <c r="BO67" s="2"/>
      <c r="BP67" s="2"/>
      <c r="BQ67" s="3"/>
      <c r="BR67" s="15">
        <f t="shared" ca="1" si="16"/>
        <v>0.8846448892898332</v>
      </c>
      <c r="BS67" s="16">
        <f t="shared" ca="1" si="17"/>
        <v>0</v>
      </c>
      <c r="BT67" s="2"/>
      <c r="BU67" s="2"/>
      <c r="BV67" s="1">
        <f ca="1">IF(Table1[[#This Row],[Area]]="Raozan",Table1[[#This Row],[Income]],0)</f>
        <v>0</v>
      </c>
      <c r="BW67" s="2">
        <f ca="1">IF(Table1[[#This Row],[Area]]="Rangunia",Table1[[#This Row],[Income]],0)</f>
        <v>0</v>
      </c>
      <c r="BX67" s="2">
        <f ca="1">IF(Table1[[#This Row],[Area]]="Hathazari",Table1[[#This Row],[Income]],0)</f>
        <v>88122</v>
      </c>
      <c r="BY67" s="2">
        <f ca="1">IF(Table1[[#This Row],[Area]]="Nazirhat",Table1[[#This Row],[Income]],0)</f>
        <v>0</v>
      </c>
      <c r="BZ67" s="2">
        <f ca="1">IF(Table1[[#This Row],[Area]]="Rangamati",Table1[[#This Row],[Income]],0)</f>
        <v>0</v>
      </c>
      <c r="CA67" s="2">
        <f ca="1">IF(Table1[[#This Row],[Area]]="Kumilla",Table1[[#This Row],[Income]],0)</f>
        <v>0</v>
      </c>
      <c r="CB67" s="2">
        <f ca="1">IF(Table1[[#This Row],[Area]]="Notun para",Table1[[#This Row],[Income]],0)</f>
        <v>0</v>
      </c>
      <c r="CC67" s="2">
        <f ca="1">IF(Table1[[#This Row],[Area]]="Fotikchori",Table1[[#This Row],[Income]],0)</f>
        <v>0</v>
      </c>
      <c r="CD67" s="2">
        <f ca="1">IF(Table1[[#This Row],[Area]]="Feni",Table1[[#This Row],[Income]],0)</f>
        <v>0</v>
      </c>
      <c r="CE67" s="2">
        <f ca="1">IF(Table1[[#This Row],[Area]]="Chattogram mohonogori",Table1[[#This Row],[Income]],0)</f>
        <v>0</v>
      </c>
      <c r="CF67" s="2">
        <f ca="1">IF(Table1[[#This Row],[Area]]="Potia",Table1[[#This Row],[Income]],0)</f>
        <v>0</v>
      </c>
      <c r="CG67" s="3">
        <f ca="1">IF(Table1[[#This Row],[Area]]="Kaptai",Table1[[#This Row],[Income]],0)</f>
        <v>0</v>
      </c>
      <c r="CH67" s="1">
        <f ca="1">IF(Table1[[#This Row],[Field of work]]="Health",Table1[[#This Row],[Income]],0)</f>
        <v>0</v>
      </c>
      <c r="CI67" s="2">
        <f ca="1">IF(Table1[[#This Row],[Field of work]]="Teaching",Table1[[#This Row],[Income]],0)</f>
        <v>0</v>
      </c>
      <c r="CJ67" s="2">
        <f ca="1">IF(Table1[[#This Row],[Field of work]]="Construction",Table1[[#This Row],[Income]],0)</f>
        <v>88122</v>
      </c>
      <c r="CK67" s="2">
        <f ca="1">IF(Table1[[#This Row],[Field of work]]="IT",Table1[[#This Row],[Income]],0)</f>
        <v>0</v>
      </c>
      <c r="CL67" s="2">
        <f ca="1">IF(Table1[[#This Row],[Field of work]]="General work",Table1[[#This Row],[Income]],0)</f>
        <v>0</v>
      </c>
      <c r="CM67" s="3">
        <f ca="1">IF(Table1[[#This Row],[Field of work]]="Agriculture",Table1[[#This Row],[Income]],0)</f>
        <v>0</v>
      </c>
      <c r="CN67" s="1">
        <f t="shared" ca="1" si="4"/>
        <v>1</v>
      </c>
      <c r="CO67" s="3"/>
      <c r="CP67" s="1">
        <f t="shared" ca="1" si="18"/>
        <v>28</v>
      </c>
      <c r="CQ67" s="3"/>
    </row>
    <row r="68" spans="2:95" x14ac:dyDescent="0.25">
      <c r="B68">
        <f t="shared" ca="1" si="19"/>
        <v>1</v>
      </c>
      <c r="C68" t="str">
        <f t="shared" ca="1" si="5"/>
        <v>Men</v>
      </c>
      <c r="D68">
        <f t="shared" ca="1" si="20"/>
        <v>28</v>
      </c>
      <c r="E68">
        <f t="shared" ca="1" si="21"/>
        <v>1</v>
      </c>
      <c r="F68" t="str">
        <f t="shared" ca="1" si="6"/>
        <v>Health</v>
      </c>
      <c r="G68">
        <f t="shared" ca="1" si="22"/>
        <v>3</v>
      </c>
      <c r="H68" t="str">
        <f t="shared" ca="1" si="7"/>
        <v>University</v>
      </c>
      <c r="I68">
        <f t="shared" ca="1" si="23"/>
        <v>3</v>
      </c>
      <c r="J68">
        <f t="shared" ca="1" si="24"/>
        <v>2</v>
      </c>
      <c r="K68">
        <f t="shared" ca="1" si="25"/>
        <v>63224</v>
      </c>
      <c r="L68">
        <f t="shared" ca="1" si="26"/>
        <v>3</v>
      </c>
      <c r="M68" t="str">
        <f t="shared" ca="1" si="8"/>
        <v>Fotikchori</v>
      </c>
      <c r="N68">
        <f t="shared" ca="1" si="37"/>
        <v>379344</v>
      </c>
      <c r="O68">
        <f t="shared" ca="1" si="28"/>
        <v>335584.73088276247</v>
      </c>
      <c r="P68">
        <f t="shared" ca="1" si="38"/>
        <v>14712.912958545296</v>
      </c>
      <c r="Q68">
        <f t="shared" ca="1" si="30"/>
        <v>701</v>
      </c>
      <c r="R68">
        <f t="shared" ca="1" si="39"/>
        <v>25038.938597382443</v>
      </c>
      <c r="S68">
        <f t="shared" ca="1" si="40"/>
        <v>24211.67782817741</v>
      </c>
      <c r="T68">
        <f t="shared" ca="1" si="41"/>
        <v>418268.59078672272</v>
      </c>
      <c r="U68">
        <f t="shared" ca="1" si="42"/>
        <v>361324.66948014492</v>
      </c>
      <c r="V68">
        <f t="shared" ca="1" si="43"/>
        <v>56943.921306577802</v>
      </c>
      <c r="AR68" s="1">
        <f ca="1">IF(Table1[[#This Row],[Gender]]="men",1,0)</f>
        <v>1</v>
      </c>
      <c r="AS68" s="2">
        <f ca="1">IF(Table1[[#This Row],[Gender]]="Women",1,0)</f>
        <v>0</v>
      </c>
      <c r="AT68" s="2"/>
      <c r="AU68" s="2"/>
      <c r="AV68" s="3"/>
      <c r="AX68" s="1">
        <f t="shared" ca="1" si="9"/>
        <v>0</v>
      </c>
      <c r="AY68" s="2">
        <f t="shared" ca="1" si="10"/>
        <v>1</v>
      </c>
      <c r="AZ68" s="2">
        <f t="shared" ca="1" si="11"/>
        <v>0</v>
      </c>
      <c r="BA68" s="2">
        <f t="shared" ca="1" si="12"/>
        <v>0</v>
      </c>
      <c r="BB68" s="2">
        <f t="shared" ca="1" si="13"/>
        <v>0</v>
      </c>
      <c r="BC68" s="2">
        <f t="shared" ca="1" si="14"/>
        <v>0</v>
      </c>
      <c r="BD68" s="2"/>
      <c r="BE68" s="2"/>
      <c r="BF68" s="2"/>
      <c r="BG68" s="2"/>
      <c r="BH68" s="2"/>
      <c r="BI68" s="2"/>
      <c r="BJ68" s="3"/>
      <c r="BL68" s="1">
        <f t="shared" ca="1" si="36"/>
        <v>37154.950526869339</v>
      </c>
      <c r="BM68" s="3"/>
      <c r="BN68" s="1">
        <f t="shared" ca="1" si="15"/>
        <v>1</v>
      </c>
      <c r="BO68" s="2"/>
      <c r="BP68" s="2"/>
      <c r="BQ68" s="3"/>
      <c r="BR68" s="15">
        <f t="shared" ca="1" si="16"/>
        <v>0.8756839122331016</v>
      </c>
      <c r="BS68" s="16">
        <f t="shared" ca="1" si="17"/>
        <v>0</v>
      </c>
      <c r="BT68" s="2"/>
      <c r="BU68" s="2"/>
      <c r="BV68" s="1">
        <f ca="1">IF(Table1[[#This Row],[Area]]="Raozan",Table1[[#This Row],[Income]],0)</f>
        <v>0</v>
      </c>
      <c r="BW68" s="2">
        <f ca="1">IF(Table1[[#This Row],[Area]]="Rangunia",Table1[[#This Row],[Income]],0)</f>
        <v>0</v>
      </c>
      <c r="BX68" s="2">
        <f ca="1">IF(Table1[[#This Row],[Area]]="Hathazari",Table1[[#This Row],[Income]],0)</f>
        <v>0</v>
      </c>
      <c r="BY68" s="2">
        <f ca="1">IF(Table1[[#This Row],[Area]]="Nazirhat",Table1[[#This Row],[Income]],0)</f>
        <v>0</v>
      </c>
      <c r="BZ68" s="2">
        <f ca="1">IF(Table1[[#This Row],[Area]]="Rangamati",Table1[[#This Row],[Income]],0)</f>
        <v>0</v>
      </c>
      <c r="CA68" s="2">
        <f ca="1">IF(Table1[[#This Row],[Area]]="Kumilla",Table1[[#This Row],[Income]],0)</f>
        <v>0</v>
      </c>
      <c r="CB68" s="2">
        <f ca="1">IF(Table1[[#This Row],[Area]]="Notun para",Table1[[#This Row],[Income]],0)</f>
        <v>0</v>
      </c>
      <c r="CC68" s="2">
        <f ca="1">IF(Table1[[#This Row],[Area]]="Fotikchori",Table1[[#This Row],[Income]],0)</f>
        <v>63224</v>
      </c>
      <c r="CD68" s="2">
        <f ca="1">IF(Table1[[#This Row],[Area]]="Feni",Table1[[#This Row],[Income]],0)</f>
        <v>0</v>
      </c>
      <c r="CE68" s="2">
        <f ca="1">IF(Table1[[#This Row],[Area]]="Chattogram mohonogori",Table1[[#This Row],[Income]],0)</f>
        <v>0</v>
      </c>
      <c r="CF68" s="2">
        <f ca="1">IF(Table1[[#This Row],[Area]]="Potia",Table1[[#This Row],[Income]],0)</f>
        <v>0</v>
      </c>
      <c r="CG68" s="3">
        <f ca="1">IF(Table1[[#This Row],[Area]]="Kaptai",Table1[[#This Row],[Income]],0)</f>
        <v>0</v>
      </c>
      <c r="CH68" s="1">
        <f ca="1">IF(Table1[[#This Row],[Field of work]]="Health",Table1[[#This Row],[Income]],0)</f>
        <v>63224</v>
      </c>
      <c r="CI68" s="2">
        <f ca="1">IF(Table1[[#This Row],[Field of work]]="Teaching",Table1[[#This Row],[Income]],0)</f>
        <v>0</v>
      </c>
      <c r="CJ68" s="2">
        <f ca="1">IF(Table1[[#This Row],[Field of work]]="Construction",Table1[[#This Row],[Income]],0)</f>
        <v>0</v>
      </c>
      <c r="CK68" s="2">
        <f ca="1">IF(Table1[[#This Row],[Field of work]]="IT",Table1[[#This Row],[Income]],0)</f>
        <v>0</v>
      </c>
      <c r="CL68" s="2">
        <f ca="1">IF(Table1[[#This Row],[Field of work]]="General work",Table1[[#This Row],[Income]],0)</f>
        <v>0</v>
      </c>
      <c r="CM68" s="3">
        <f ca="1">IF(Table1[[#This Row],[Field of work]]="Agriculture",Table1[[#This Row],[Income]],0)</f>
        <v>0</v>
      </c>
      <c r="CN68" s="1">
        <f t="shared" ca="1" si="4"/>
        <v>1</v>
      </c>
      <c r="CO68" s="3"/>
      <c r="CP68" s="1">
        <f t="shared" ca="1" si="18"/>
        <v>0</v>
      </c>
      <c r="CQ68" s="3"/>
    </row>
    <row r="69" spans="2:95" x14ac:dyDescent="0.25">
      <c r="B69">
        <f t="shared" ca="1" si="19"/>
        <v>2</v>
      </c>
      <c r="C69" t="str">
        <f t="shared" ca="1" si="5"/>
        <v>Women</v>
      </c>
      <c r="D69">
        <f t="shared" ca="1" si="20"/>
        <v>39</v>
      </c>
      <c r="E69">
        <f t="shared" ca="1" si="21"/>
        <v>3</v>
      </c>
      <c r="F69" t="str">
        <f t="shared" ca="1" si="6"/>
        <v>Teaching</v>
      </c>
      <c r="G69">
        <f t="shared" ca="1" si="22"/>
        <v>4</v>
      </c>
      <c r="H69" t="str">
        <f t="shared" ca="1" si="7"/>
        <v>Technical</v>
      </c>
      <c r="I69">
        <f t="shared" ca="1" si="23"/>
        <v>4</v>
      </c>
      <c r="J69">
        <f t="shared" ca="1" si="24"/>
        <v>2</v>
      </c>
      <c r="K69">
        <f t="shared" ca="1" si="25"/>
        <v>74090</v>
      </c>
      <c r="L69">
        <f t="shared" ca="1" si="26"/>
        <v>6</v>
      </c>
      <c r="M69" t="str">
        <f t="shared" ca="1" si="8"/>
        <v>Kumilla</v>
      </c>
      <c r="N69">
        <f t="shared" ca="1" si="37"/>
        <v>222270</v>
      </c>
      <c r="O69">
        <f t="shared" ca="1" si="28"/>
        <v>194638.26317205149</v>
      </c>
      <c r="P69">
        <f t="shared" ca="1" si="38"/>
        <v>127287.59803784765</v>
      </c>
      <c r="Q69">
        <f t="shared" ca="1" si="30"/>
        <v>114967</v>
      </c>
      <c r="R69">
        <f t="shared" ca="1" si="39"/>
        <v>98423.977623028433</v>
      </c>
      <c r="S69">
        <f t="shared" ca="1" si="40"/>
        <v>20288.819213244173</v>
      </c>
      <c r="T69">
        <f t="shared" ca="1" si="41"/>
        <v>369846.41725109186</v>
      </c>
      <c r="U69">
        <f t="shared" ca="1" si="42"/>
        <v>408029.24079507997</v>
      </c>
      <c r="V69">
        <f t="shared" ca="1" si="43"/>
        <v>-38182.82354398811</v>
      </c>
      <c r="AR69" s="1">
        <f ca="1">IF(Table1[[#This Row],[Gender]]="men",1,0)</f>
        <v>0</v>
      </c>
      <c r="AS69" s="2">
        <f ca="1">IF(Table1[[#This Row],[Gender]]="Women",1,0)</f>
        <v>1</v>
      </c>
      <c r="AT69" s="2"/>
      <c r="AU69" s="2"/>
      <c r="AV69" s="3"/>
      <c r="AX69" s="1">
        <f t="shared" ca="1" si="9"/>
        <v>1</v>
      </c>
      <c r="AY69" s="2">
        <f t="shared" ca="1" si="10"/>
        <v>0</v>
      </c>
      <c r="AZ69" s="2">
        <f t="shared" ca="1" si="11"/>
        <v>0</v>
      </c>
      <c r="BA69" s="2">
        <f t="shared" ca="1" si="12"/>
        <v>0</v>
      </c>
      <c r="BB69" s="2">
        <f t="shared" ca="1" si="13"/>
        <v>0</v>
      </c>
      <c r="BC69" s="2">
        <f t="shared" ca="1" si="14"/>
        <v>0</v>
      </c>
      <c r="BD69" s="2"/>
      <c r="BE69" s="2"/>
      <c r="BF69" s="2"/>
      <c r="BG69" s="2"/>
      <c r="BH69" s="2"/>
      <c r="BI69" s="2"/>
      <c r="BJ69" s="3"/>
      <c r="BL69" s="1">
        <f t="shared" ca="1" si="36"/>
        <v>69356.87455987891</v>
      </c>
      <c r="BM69" s="3"/>
      <c r="BN69" s="1">
        <f t="shared" ca="1" si="15"/>
        <v>1</v>
      </c>
      <c r="BO69" s="2"/>
      <c r="BP69" s="2"/>
      <c r="BQ69" s="3"/>
      <c r="BR69" s="15">
        <f t="shared" ca="1" si="16"/>
        <v>0.83865587409214704</v>
      </c>
      <c r="BS69" s="16">
        <f t="shared" ca="1" si="17"/>
        <v>0</v>
      </c>
      <c r="BT69" s="2"/>
      <c r="BU69" s="2"/>
      <c r="BV69" s="1">
        <f ca="1">IF(Table1[[#This Row],[Area]]="Raozan",Table1[[#This Row],[Income]],0)</f>
        <v>0</v>
      </c>
      <c r="BW69" s="2">
        <f ca="1">IF(Table1[[#This Row],[Area]]="Rangunia",Table1[[#This Row],[Income]],0)</f>
        <v>0</v>
      </c>
      <c r="BX69" s="2">
        <f ca="1">IF(Table1[[#This Row],[Area]]="Hathazari",Table1[[#This Row],[Income]],0)</f>
        <v>0</v>
      </c>
      <c r="BY69" s="2">
        <f ca="1">IF(Table1[[#This Row],[Area]]="Nazirhat",Table1[[#This Row],[Income]],0)</f>
        <v>0</v>
      </c>
      <c r="BZ69" s="2">
        <f ca="1">IF(Table1[[#This Row],[Area]]="Rangamati",Table1[[#This Row],[Income]],0)</f>
        <v>0</v>
      </c>
      <c r="CA69" s="2">
        <f ca="1">IF(Table1[[#This Row],[Area]]="Kumilla",Table1[[#This Row],[Income]],0)</f>
        <v>74090</v>
      </c>
      <c r="CB69" s="2">
        <f ca="1">IF(Table1[[#This Row],[Area]]="Notun para",Table1[[#This Row],[Income]],0)</f>
        <v>0</v>
      </c>
      <c r="CC69" s="2">
        <f ca="1">IF(Table1[[#This Row],[Area]]="Fotikchori",Table1[[#This Row],[Income]],0)</f>
        <v>0</v>
      </c>
      <c r="CD69" s="2">
        <f ca="1">IF(Table1[[#This Row],[Area]]="Feni",Table1[[#This Row],[Income]],0)</f>
        <v>0</v>
      </c>
      <c r="CE69" s="2">
        <f ca="1">IF(Table1[[#This Row],[Area]]="Chattogram mohonogori",Table1[[#This Row],[Income]],0)</f>
        <v>0</v>
      </c>
      <c r="CF69" s="2">
        <f ca="1">IF(Table1[[#This Row],[Area]]="Potia",Table1[[#This Row],[Income]],0)</f>
        <v>0</v>
      </c>
      <c r="CG69" s="3">
        <f ca="1">IF(Table1[[#This Row],[Area]]="Kaptai",Table1[[#This Row],[Income]],0)</f>
        <v>0</v>
      </c>
      <c r="CH69" s="1">
        <f ca="1">IF(Table1[[#This Row],[Field of work]]="Health",Table1[[#This Row],[Income]],0)</f>
        <v>0</v>
      </c>
      <c r="CI69" s="2">
        <f ca="1">IF(Table1[[#This Row],[Field of work]]="Teaching",Table1[[#This Row],[Income]],0)</f>
        <v>74090</v>
      </c>
      <c r="CJ69" s="2">
        <f ca="1">IF(Table1[[#This Row],[Field of work]]="Construction",Table1[[#This Row],[Income]],0)</f>
        <v>0</v>
      </c>
      <c r="CK69" s="2">
        <f ca="1">IF(Table1[[#This Row],[Field of work]]="IT",Table1[[#This Row],[Income]],0)</f>
        <v>0</v>
      </c>
      <c r="CL69" s="2">
        <f ca="1">IF(Table1[[#This Row],[Field of work]]="General work",Table1[[#This Row],[Income]],0)</f>
        <v>0</v>
      </c>
      <c r="CM69" s="3">
        <f ca="1">IF(Table1[[#This Row],[Field of work]]="Agriculture",Table1[[#This Row],[Income]],0)</f>
        <v>0</v>
      </c>
      <c r="CN69" s="1">
        <f t="shared" ca="1" si="4"/>
        <v>1</v>
      </c>
      <c r="CO69" s="3"/>
      <c r="CP69" s="1">
        <f t="shared" ca="1" si="18"/>
        <v>41</v>
      </c>
      <c r="CQ69" s="3"/>
    </row>
    <row r="70" spans="2:95" x14ac:dyDescent="0.25">
      <c r="B70">
        <f t="shared" ca="1" si="19"/>
        <v>1</v>
      </c>
      <c r="C70" t="str">
        <f t="shared" ca="1" si="5"/>
        <v>Men</v>
      </c>
      <c r="D70">
        <f t="shared" ca="1" si="20"/>
        <v>41</v>
      </c>
      <c r="E70">
        <f t="shared" ca="1" si="21"/>
        <v>1</v>
      </c>
      <c r="F70" t="str">
        <f t="shared" ca="1" si="6"/>
        <v>Health</v>
      </c>
      <c r="G70">
        <f t="shared" ca="1" si="22"/>
        <v>2</v>
      </c>
      <c r="H70" t="str">
        <f t="shared" ca="1" si="7"/>
        <v>College</v>
      </c>
      <c r="I70">
        <f t="shared" ca="1" si="23"/>
        <v>0</v>
      </c>
      <c r="J70">
        <f t="shared" ca="1" si="24"/>
        <v>2</v>
      </c>
      <c r="K70">
        <f t="shared" ca="1" si="25"/>
        <v>54490</v>
      </c>
      <c r="L70">
        <f t="shared" ca="1" si="26"/>
        <v>4</v>
      </c>
      <c r="M70" t="str">
        <f t="shared" ca="1" si="8"/>
        <v>Rangamati</v>
      </c>
      <c r="N70">
        <f t="shared" ca="1" si="37"/>
        <v>217960</v>
      </c>
      <c r="O70">
        <f t="shared" ca="1" si="28"/>
        <v>182793.43431712437</v>
      </c>
      <c r="P70">
        <f t="shared" ca="1" si="38"/>
        <v>74309.901053738678</v>
      </c>
      <c r="Q70">
        <f t="shared" ca="1" si="30"/>
        <v>60924</v>
      </c>
      <c r="R70">
        <f t="shared" ca="1" si="39"/>
        <v>51218.41933151448</v>
      </c>
      <c r="S70">
        <f t="shared" ca="1" si="40"/>
        <v>56468.447621828484</v>
      </c>
      <c r="T70">
        <f t="shared" ca="1" si="41"/>
        <v>348738.34867556713</v>
      </c>
      <c r="U70">
        <f t="shared" ca="1" si="42"/>
        <v>294935.85364863882</v>
      </c>
      <c r="V70">
        <f t="shared" ca="1" si="43"/>
        <v>53802.495026928314</v>
      </c>
      <c r="AR70" s="1">
        <f ca="1">IF(Table1[[#This Row],[Gender]]="men",1,0)</f>
        <v>1</v>
      </c>
      <c r="AS70" s="2">
        <f ca="1">IF(Table1[[#This Row],[Gender]]="Women",1,0)</f>
        <v>0</v>
      </c>
      <c r="AT70" s="2"/>
      <c r="AU70" s="2"/>
      <c r="AV70" s="3"/>
      <c r="AX70" s="1">
        <f t="shared" ca="1" si="9"/>
        <v>0</v>
      </c>
      <c r="AY70" s="2">
        <f t="shared" ca="1" si="10"/>
        <v>0</v>
      </c>
      <c r="AZ70" s="2">
        <f t="shared" ca="1" si="11"/>
        <v>0</v>
      </c>
      <c r="BA70" s="2">
        <f t="shared" ca="1" si="12"/>
        <v>0</v>
      </c>
      <c r="BB70" s="2">
        <f t="shared" ca="1" si="13"/>
        <v>1</v>
      </c>
      <c r="BC70" s="2">
        <f t="shared" ca="1" si="14"/>
        <v>0</v>
      </c>
      <c r="BD70" s="2"/>
      <c r="BE70" s="2"/>
      <c r="BF70" s="2"/>
      <c r="BG70" s="2"/>
      <c r="BH70" s="2"/>
      <c r="BI70" s="2"/>
      <c r="BJ70" s="3"/>
      <c r="BL70" s="1">
        <f t="shared" ca="1" si="36"/>
        <v>1486.6905221983111</v>
      </c>
      <c r="BM70" s="3"/>
      <c r="BN70" s="1">
        <f t="shared" ca="1" si="15"/>
        <v>1</v>
      </c>
      <c r="BO70" s="2"/>
      <c r="BP70" s="2"/>
      <c r="BQ70" s="3"/>
      <c r="BR70" s="15">
        <f t="shared" ca="1" si="16"/>
        <v>6.0154443925332646E-2</v>
      </c>
      <c r="BS70" s="16">
        <f t="shared" ca="1" si="17"/>
        <v>1</v>
      </c>
      <c r="BT70" s="2"/>
      <c r="BU70" s="2"/>
      <c r="BV70" s="1">
        <f ca="1">IF(Table1[[#This Row],[Area]]="Raozan",Table1[[#This Row],[Income]],0)</f>
        <v>0</v>
      </c>
      <c r="BW70" s="2">
        <f ca="1">IF(Table1[[#This Row],[Area]]="Rangunia",Table1[[#This Row],[Income]],0)</f>
        <v>0</v>
      </c>
      <c r="BX70" s="2">
        <f ca="1">IF(Table1[[#This Row],[Area]]="Hathazari",Table1[[#This Row],[Income]],0)</f>
        <v>0</v>
      </c>
      <c r="BY70" s="2">
        <f ca="1">IF(Table1[[#This Row],[Area]]="Nazirhat",Table1[[#This Row],[Income]],0)</f>
        <v>0</v>
      </c>
      <c r="BZ70" s="2">
        <f ca="1">IF(Table1[[#This Row],[Area]]="Rangamati",Table1[[#This Row],[Income]],0)</f>
        <v>54490</v>
      </c>
      <c r="CA70" s="2">
        <f ca="1">IF(Table1[[#This Row],[Area]]="Kumilla",Table1[[#This Row],[Income]],0)</f>
        <v>0</v>
      </c>
      <c r="CB70" s="2">
        <f ca="1">IF(Table1[[#This Row],[Area]]="Notun para",Table1[[#This Row],[Income]],0)</f>
        <v>0</v>
      </c>
      <c r="CC70" s="2">
        <f ca="1">IF(Table1[[#This Row],[Area]]="Fotikchori",Table1[[#This Row],[Income]],0)</f>
        <v>0</v>
      </c>
      <c r="CD70" s="2">
        <f ca="1">IF(Table1[[#This Row],[Area]]="Feni",Table1[[#This Row],[Income]],0)</f>
        <v>0</v>
      </c>
      <c r="CE70" s="2">
        <f ca="1">IF(Table1[[#This Row],[Area]]="Chattogram mohonogori",Table1[[#This Row],[Income]],0)</f>
        <v>0</v>
      </c>
      <c r="CF70" s="2">
        <f ca="1">IF(Table1[[#This Row],[Area]]="Potia",Table1[[#This Row],[Income]],0)</f>
        <v>0</v>
      </c>
      <c r="CG70" s="3">
        <f ca="1">IF(Table1[[#This Row],[Area]]="Kaptai",Table1[[#This Row],[Income]],0)</f>
        <v>0</v>
      </c>
      <c r="CH70" s="1">
        <f ca="1">IF(Table1[[#This Row],[Field of work]]="Health",Table1[[#This Row],[Income]],0)</f>
        <v>54490</v>
      </c>
      <c r="CI70" s="2">
        <f ca="1">IF(Table1[[#This Row],[Field of work]]="Teaching",Table1[[#This Row],[Income]],0)</f>
        <v>0</v>
      </c>
      <c r="CJ70" s="2">
        <f ca="1">IF(Table1[[#This Row],[Field of work]]="Construction",Table1[[#This Row],[Income]],0)</f>
        <v>0</v>
      </c>
      <c r="CK70" s="2">
        <f ca="1">IF(Table1[[#This Row],[Field of work]]="IT",Table1[[#This Row],[Income]],0)</f>
        <v>0</v>
      </c>
      <c r="CL70" s="2">
        <f ca="1">IF(Table1[[#This Row],[Field of work]]="General work",Table1[[#This Row],[Income]],0)</f>
        <v>0</v>
      </c>
      <c r="CM70" s="3">
        <f ca="1">IF(Table1[[#This Row],[Field of work]]="Agriculture",Table1[[#This Row],[Income]],0)</f>
        <v>0</v>
      </c>
      <c r="CN70" s="1">
        <f t="shared" ref="CN70:CN133" ca="1" si="44">IF(U71&gt;K71,1,0)</f>
        <v>1</v>
      </c>
      <c r="CO70" s="3"/>
      <c r="CP70" s="1">
        <f t="shared" ca="1" si="18"/>
        <v>31</v>
      </c>
      <c r="CQ70" s="3"/>
    </row>
    <row r="71" spans="2:95" x14ac:dyDescent="0.25">
      <c r="B71">
        <f t="shared" ca="1" si="19"/>
        <v>1</v>
      </c>
      <c r="C71" t="str">
        <f t="shared" ref="C71:C134" ca="1" si="45">IF(B71=1,"Men","Women")</f>
        <v>Men</v>
      </c>
      <c r="D71">
        <f t="shared" ca="1" si="20"/>
        <v>31</v>
      </c>
      <c r="E71">
        <f t="shared" ca="1" si="21"/>
        <v>5</v>
      </c>
      <c r="F71" t="str">
        <f t="shared" ref="F71:F134" ca="1" si="46">VLOOKUP(E71,$Y$7:$Z$12,2)</f>
        <v>General work</v>
      </c>
      <c r="G71">
        <f t="shared" ca="1" si="22"/>
        <v>3</v>
      </c>
      <c r="H71" t="str">
        <f t="shared" ref="H71:H134" ca="1" si="47">VLOOKUP(G71,$AA$7:$AB$11,2)</f>
        <v>University</v>
      </c>
      <c r="I71">
        <f t="shared" ca="1" si="23"/>
        <v>2</v>
      </c>
      <c r="J71">
        <f t="shared" ca="1" si="24"/>
        <v>1</v>
      </c>
      <c r="K71">
        <f t="shared" ca="1" si="25"/>
        <v>75282</v>
      </c>
      <c r="L71">
        <f t="shared" ca="1" si="26"/>
        <v>8</v>
      </c>
      <c r="M71" t="str">
        <f t="shared" ref="M71:M134" ca="1" si="48">VLOOKUP(L71,$AC$7:$AD$18,2)</f>
        <v>Potia</v>
      </c>
      <c r="N71">
        <f t="shared" ca="1" si="37"/>
        <v>301128</v>
      </c>
      <c r="O71">
        <f t="shared" ca="1" si="28"/>
        <v>18114.187390347568</v>
      </c>
      <c r="P71">
        <f t="shared" ca="1" si="38"/>
        <v>69356.87455987891</v>
      </c>
      <c r="Q71">
        <f t="shared" ca="1" si="30"/>
        <v>64204</v>
      </c>
      <c r="R71">
        <f t="shared" ca="1" si="39"/>
        <v>148691.33770694523</v>
      </c>
      <c r="S71">
        <f t="shared" ca="1" si="40"/>
        <v>49083.527189141067</v>
      </c>
      <c r="T71">
        <f t="shared" ca="1" si="41"/>
        <v>419568.40174901998</v>
      </c>
      <c r="U71">
        <f t="shared" ca="1" si="42"/>
        <v>231009.52509729279</v>
      </c>
      <c r="V71">
        <f t="shared" ca="1" si="43"/>
        <v>188558.87665172719</v>
      </c>
      <c r="AR71" s="1">
        <f ca="1">IF(Table1[[#This Row],[Gender]]="men",1,0)</f>
        <v>1</v>
      </c>
      <c r="AS71" s="2">
        <f ca="1">IF(Table1[[#This Row],[Gender]]="Women",1,0)</f>
        <v>0</v>
      </c>
      <c r="AT71" s="2"/>
      <c r="AU71" s="2"/>
      <c r="AV71" s="3"/>
      <c r="AX71" s="1">
        <f t="shared" ref="AX71:AX134" ca="1" si="49">IF(F72="Health",1,0)</f>
        <v>0</v>
      </c>
      <c r="AY71" s="2">
        <f t="shared" ref="AY71:AY134" ca="1" si="50">IF(F72="Teaching",1,0)</f>
        <v>0</v>
      </c>
      <c r="AZ71" s="2">
        <f t="shared" ref="AZ71:AZ134" ca="1" si="51">IF(F72="Construction",1,0)</f>
        <v>0</v>
      </c>
      <c r="BA71" s="2">
        <f t="shared" ref="BA71:BA134" ca="1" si="52">IF(F72="IT",1,0)</f>
        <v>0</v>
      </c>
      <c r="BB71" s="2">
        <f t="shared" ref="BB71:BB134" ca="1" si="53">IF(F72="General work",1,0)</f>
        <v>0</v>
      </c>
      <c r="BC71" s="2">
        <f t="shared" ref="BC71:BC134" ca="1" si="54">IF(F72="Agriculture",1,0)</f>
        <v>1</v>
      </c>
      <c r="BD71" s="2"/>
      <c r="BE71" s="2"/>
      <c r="BF71" s="2"/>
      <c r="BG71" s="2"/>
      <c r="BH71" s="2"/>
      <c r="BI71" s="2"/>
      <c r="BJ71" s="3"/>
      <c r="BL71" s="1">
        <f t="shared" ca="1" si="36"/>
        <v>78644.798206724037</v>
      </c>
      <c r="BM71" s="3"/>
      <c r="BN71" s="1">
        <f t="shared" ref="BN71:BN134" ca="1" si="55">IF(U72&gt;$BO$5,1,0)</f>
        <v>0</v>
      </c>
      <c r="BO71" s="2"/>
      <c r="BP71" s="2"/>
      <c r="BQ71" s="3"/>
      <c r="BR71" s="15">
        <f t="shared" ref="BR71:BR134" ca="1" si="56">O72/N72</f>
        <v>0.19553918532019143</v>
      </c>
      <c r="BS71" s="16">
        <f t="shared" ref="BS71:BS134" ca="1" si="57">IF(BR71&lt;$BT$5,1,0)</f>
        <v>1</v>
      </c>
      <c r="BT71" s="2"/>
      <c r="BU71" s="2"/>
      <c r="BV71" s="1">
        <f ca="1">IF(Table1[[#This Row],[Area]]="Raozan",Table1[[#This Row],[Income]],0)</f>
        <v>0</v>
      </c>
      <c r="BW71" s="2">
        <f ca="1">IF(Table1[[#This Row],[Area]]="Rangunia",Table1[[#This Row],[Income]],0)</f>
        <v>0</v>
      </c>
      <c r="BX71" s="2">
        <f ca="1">IF(Table1[[#This Row],[Area]]="Hathazari",Table1[[#This Row],[Income]],0)</f>
        <v>0</v>
      </c>
      <c r="BY71" s="2">
        <f ca="1">IF(Table1[[#This Row],[Area]]="Nazirhat",Table1[[#This Row],[Income]],0)</f>
        <v>0</v>
      </c>
      <c r="BZ71" s="2">
        <f ca="1">IF(Table1[[#This Row],[Area]]="Rangamati",Table1[[#This Row],[Income]],0)</f>
        <v>0</v>
      </c>
      <c r="CA71" s="2">
        <f ca="1">IF(Table1[[#This Row],[Area]]="Kumilla",Table1[[#This Row],[Income]],0)</f>
        <v>0</v>
      </c>
      <c r="CB71" s="2">
        <f ca="1">IF(Table1[[#This Row],[Area]]="Notun para",Table1[[#This Row],[Income]],0)</f>
        <v>0</v>
      </c>
      <c r="CC71" s="2">
        <f ca="1">IF(Table1[[#This Row],[Area]]="Fotikchori",Table1[[#This Row],[Income]],0)</f>
        <v>0</v>
      </c>
      <c r="CD71" s="2">
        <f ca="1">IF(Table1[[#This Row],[Area]]="Feni",Table1[[#This Row],[Income]],0)</f>
        <v>0</v>
      </c>
      <c r="CE71" s="2">
        <f ca="1">IF(Table1[[#This Row],[Area]]="Chattogram mohonogori",Table1[[#This Row],[Income]],0)</f>
        <v>0</v>
      </c>
      <c r="CF71" s="2">
        <f ca="1">IF(Table1[[#This Row],[Area]]="Potia",Table1[[#This Row],[Income]],0)</f>
        <v>75282</v>
      </c>
      <c r="CG71" s="3">
        <f ca="1">IF(Table1[[#This Row],[Area]]="Kaptai",Table1[[#This Row],[Income]],0)</f>
        <v>0</v>
      </c>
      <c r="CH71" s="1">
        <f ca="1">IF(Table1[[#This Row],[Field of work]]="Health",Table1[[#This Row],[Income]],0)</f>
        <v>0</v>
      </c>
      <c r="CI71" s="2">
        <f ca="1">IF(Table1[[#This Row],[Field of work]]="Teaching",Table1[[#This Row],[Income]],0)</f>
        <v>0</v>
      </c>
      <c r="CJ71" s="2">
        <f ca="1">IF(Table1[[#This Row],[Field of work]]="Construction",Table1[[#This Row],[Income]],0)</f>
        <v>0</v>
      </c>
      <c r="CK71" s="2">
        <f ca="1">IF(Table1[[#This Row],[Field of work]]="IT",Table1[[#This Row],[Income]],0)</f>
        <v>0</v>
      </c>
      <c r="CL71" s="2">
        <f ca="1">IF(Table1[[#This Row],[Field of work]]="General work",Table1[[#This Row],[Income]],0)</f>
        <v>75282</v>
      </c>
      <c r="CM71" s="3">
        <f ca="1">IF(Table1[[#This Row],[Field of work]]="Agriculture",Table1[[#This Row],[Income]],0)</f>
        <v>0</v>
      </c>
      <c r="CN71" s="1">
        <f t="shared" ca="1" si="44"/>
        <v>0</v>
      </c>
      <c r="CO71" s="3"/>
      <c r="CP71" s="1">
        <f t="shared" ref="CP71:CP134" ca="1" si="58">IF(V72&gt;CQ70,D72,0)</f>
        <v>36</v>
      </c>
      <c r="CQ71" s="3"/>
    </row>
    <row r="72" spans="2:95" x14ac:dyDescent="0.25">
      <c r="B72">
        <f t="shared" ref="B72:B135" ca="1" si="59">RANDBETWEEN(1,2)</f>
        <v>1</v>
      </c>
      <c r="C72" t="str">
        <f t="shared" ca="1" si="45"/>
        <v>Men</v>
      </c>
      <c r="D72">
        <f t="shared" ref="D72:D135" ca="1" si="60">RANDBETWEEN(25,45)</f>
        <v>36</v>
      </c>
      <c r="E72">
        <f t="shared" ref="E72:E135" ca="1" si="61">RANDBETWEEN(1,6)</f>
        <v>6</v>
      </c>
      <c r="F72" t="str">
        <f t="shared" ca="1" si="46"/>
        <v>Agriculture</v>
      </c>
      <c r="G72">
        <f t="shared" ref="G72:G135" ca="1" si="62">RANDBETWEEN(1,5)</f>
        <v>4</v>
      </c>
      <c r="H72" t="str">
        <f t="shared" ca="1" si="47"/>
        <v>Technical</v>
      </c>
      <c r="I72">
        <f t="shared" ref="I72:I135" ca="1" si="63">RANDBETWEEN(0,4)</f>
        <v>2</v>
      </c>
      <c r="J72">
        <f t="shared" ref="J72:J135" ca="1" si="64">RANDBETWEEN(1,3)</f>
        <v>2</v>
      </c>
      <c r="K72">
        <f t="shared" ref="K72:K135" ca="1" si="65">RANDBETWEEN(50000,90000)</f>
        <v>76036</v>
      </c>
      <c r="L72">
        <f t="shared" ref="L72:L135" ca="1" si="66">RANDBETWEEN(1,12)</f>
        <v>7</v>
      </c>
      <c r="M72" t="str">
        <f t="shared" ca="1" si="48"/>
        <v>Feni</v>
      </c>
      <c r="N72">
        <f t="shared" ca="1" si="37"/>
        <v>228108</v>
      </c>
      <c r="O72">
        <f t="shared" ref="O72:O135" ca="1" si="67">RAND()*N72</f>
        <v>44604.052485018226</v>
      </c>
      <c r="P72">
        <f t="shared" ca="1" si="38"/>
        <v>2973.3810443966222</v>
      </c>
      <c r="Q72">
        <f t="shared" ref="Q72:Q135" ca="1" si="68">RANDBETWEEN(0,P72)</f>
        <v>1008</v>
      </c>
      <c r="R72">
        <f t="shared" ca="1" si="39"/>
        <v>22089.133203630219</v>
      </c>
      <c r="S72">
        <f t="shared" ca="1" si="40"/>
        <v>109228.1705099907</v>
      </c>
      <c r="T72">
        <f t="shared" ca="1" si="41"/>
        <v>340309.55155438732</v>
      </c>
      <c r="U72">
        <f t="shared" ca="1" si="42"/>
        <v>67701.185688648446</v>
      </c>
      <c r="V72">
        <f t="shared" ca="1" si="43"/>
        <v>272608.36586573889</v>
      </c>
      <c r="AR72" s="1">
        <f ca="1">IF(Table1[[#This Row],[Gender]]="men",1,0)</f>
        <v>1</v>
      </c>
      <c r="AS72" s="2">
        <f ca="1">IF(Table1[[#This Row],[Gender]]="Women",1,0)</f>
        <v>0</v>
      </c>
      <c r="AT72" s="2"/>
      <c r="AU72" s="2"/>
      <c r="AV72" s="3"/>
      <c r="AX72" s="1">
        <f t="shared" ca="1" si="49"/>
        <v>0</v>
      </c>
      <c r="AY72" s="2">
        <f t="shared" ca="1" si="50"/>
        <v>0</v>
      </c>
      <c r="AZ72" s="2">
        <f t="shared" ca="1" si="51"/>
        <v>0</v>
      </c>
      <c r="BA72" s="2">
        <f t="shared" ca="1" si="52"/>
        <v>0</v>
      </c>
      <c r="BB72" s="2">
        <f t="shared" ca="1" si="53"/>
        <v>0</v>
      </c>
      <c r="BC72" s="2">
        <f t="shared" ca="1" si="54"/>
        <v>1</v>
      </c>
      <c r="BD72" s="2"/>
      <c r="BE72" s="2"/>
      <c r="BF72" s="2"/>
      <c r="BG72" s="2"/>
      <c r="BH72" s="2"/>
      <c r="BI72" s="2"/>
      <c r="BJ72" s="3"/>
      <c r="BL72" s="1">
        <f t="shared" ref="BL72:BL135" ca="1" si="69">P74/J74</f>
        <v>43044.900078976338</v>
      </c>
      <c r="BM72" s="3"/>
      <c r="BN72" s="1">
        <f t="shared" ca="1" si="55"/>
        <v>1</v>
      </c>
      <c r="BO72" s="2"/>
      <c r="BP72" s="2"/>
      <c r="BQ72" s="3"/>
      <c r="BR72" s="15">
        <f t="shared" ca="1" si="56"/>
        <v>0.1769672245579198</v>
      </c>
      <c r="BS72" s="16">
        <f t="shared" ca="1" si="57"/>
        <v>1</v>
      </c>
      <c r="BT72" s="2"/>
      <c r="BU72" s="2"/>
      <c r="BV72" s="1">
        <f ca="1">IF(Table1[[#This Row],[Area]]="Raozan",Table1[[#This Row],[Income]],0)</f>
        <v>0</v>
      </c>
      <c r="BW72" s="2">
        <f ca="1">IF(Table1[[#This Row],[Area]]="Rangunia",Table1[[#This Row],[Income]],0)</f>
        <v>0</v>
      </c>
      <c r="BX72" s="2">
        <f ca="1">IF(Table1[[#This Row],[Area]]="Hathazari",Table1[[#This Row],[Income]],0)</f>
        <v>0</v>
      </c>
      <c r="BY72" s="2">
        <f ca="1">IF(Table1[[#This Row],[Area]]="Nazirhat",Table1[[#This Row],[Income]],0)</f>
        <v>0</v>
      </c>
      <c r="BZ72" s="2">
        <f ca="1">IF(Table1[[#This Row],[Area]]="Rangamati",Table1[[#This Row],[Income]],0)</f>
        <v>0</v>
      </c>
      <c r="CA72" s="2">
        <f ca="1">IF(Table1[[#This Row],[Area]]="Kumilla",Table1[[#This Row],[Income]],0)</f>
        <v>0</v>
      </c>
      <c r="CB72" s="2">
        <f ca="1">IF(Table1[[#This Row],[Area]]="Notun para",Table1[[#This Row],[Income]],0)</f>
        <v>0</v>
      </c>
      <c r="CC72" s="2">
        <f ca="1">IF(Table1[[#This Row],[Area]]="Fotikchori",Table1[[#This Row],[Income]],0)</f>
        <v>0</v>
      </c>
      <c r="CD72" s="2">
        <f ca="1">IF(Table1[[#This Row],[Area]]="Feni",Table1[[#This Row],[Income]],0)</f>
        <v>76036</v>
      </c>
      <c r="CE72" s="2">
        <f ca="1">IF(Table1[[#This Row],[Area]]="Chattogram mohonogori",Table1[[#This Row],[Income]],0)</f>
        <v>0</v>
      </c>
      <c r="CF72" s="2">
        <f ca="1">IF(Table1[[#This Row],[Area]]="Potia",Table1[[#This Row],[Income]],0)</f>
        <v>0</v>
      </c>
      <c r="CG72" s="3">
        <f ca="1">IF(Table1[[#This Row],[Area]]="Kaptai",Table1[[#This Row],[Income]],0)</f>
        <v>0</v>
      </c>
      <c r="CH72" s="1">
        <f ca="1">IF(Table1[[#This Row],[Field of work]]="Health",Table1[[#This Row],[Income]],0)</f>
        <v>0</v>
      </c>
      <c r="CI72" s="2">
        <f ca="1">IF(Table1[[#This Row],[Field of work]]="Teaching",Table1[[#This Row],[Income]],0)</f>
        <v>0</v>
      </c>
      <c r="CJ72" s="2">
        <f ca="1">IF(Table1[[#This Row],[Field of work]]="Construction",Table1[[#This Row],[Income]],0)</f>
        <v>0</v>
      </c>
      <c r="CK72" s="2">
        <f ca="1">IF(Table1[[#This Row],[Field of work]]="IT",Table1[[#This Row],[Income]],0)</f>
        <v>0</v>
      </c>
      <c r="CL72" s="2">
        <f ca="1">IF(Table1[[#This Row],[Field of work]]="General work",Table1[[#This Row],[Income]],0)</f>
        <v>0</v>
      </c>
      <c r="CM72" s="3">
        <f ca="1">IF(Table1[[#This Row],[Field of work]]="Agriculture",Table1[[#This Row],[Income]],0)</f>
        <v>76036</v>
      </c>
      <c r="CN72" s="1">
        <f t="shared" ca="1" si="44"/>
        <v>1</v>
      </c>
      <c r="CO72" s="3"/>
      <c r="CP72" s="1">
        <f t="shared" ca="1" si="58"/>
        <v>33</v>
      </c>
      <c r="CQ72" s="3"/>
    </row>
    <row r="73" spans="2:95" x14ac:dyDescent="0.25">
      <c r="B73">
        <f t="shared" ca="1" si="59"/>
        <v>2</v>
      </c>
      <c r="C73" t="str">
        <f t="shared" ca="1" si="45"/>
        <v>Women</v>
      </c>
      <c r="D73">
        <f t="shared" ca="1" si="60"/>
        <v>33</v>
      </c>
      <c r="E73">
        <f t="shared" ca="1" si="61"/>
        <v>6</v>
      </c>
      <c r="F73" t="str">
        <f t="shared" ca="1" si="46"/>
        <v>Agriculture</v>
      </c>
      <c r="G73">
        <f t="shared" ca="1" si="62"/>
        <v>5</v>
      </c>
      <c r="H73" t="str">
        <f t="shared" ca="1" si="47"/>
        <v>Other</v>
      </c>
      <c r="I73">
        <f t="shared" ca="1" si="63"/>
        <v>3</v>
      </c>
      <c r="J73">
        <f t="shared" ca="1" si="64"/>
        <v>3</v>
      </c>
      <c r="K73">
        <f t="shared" ca="1" si="65"/>
        <v>87161</v>
      </c>
      <c r="L73">
        <f t="shared" ca="1" si="66"/>
        <v>3</v>
      </c>
      <c r="M73" t="str">
        <f t="shared" ca="1" si="48"/>
        <v>Fotikchori</v>
      </c>
      <c r="N73">
        <f t="shared" ca="1" si="37"/>
        <v>435805</v>
      </c>
      <c r="O73">
        <f t="shared" ca="1" si="67"/>
        <v>77123.201298464235</v>
      </c>
      <c r="P73">
        <f t="shared" ca="1" si="38"/>
        <v>235934.3946201721</v>
      </c>
      <c r="Q73">
        <f t="shared" ca="1" si="68"/>
        <v>207541</v>
      </c>
      <c r="R73">
        <f t="shared" ca="1" si="39"/>
        <v>32289.928486583358</v>
      </c>
      <c r="S73">
        <f t="shared" ca="1" si="40"/>
        <v>85238.340121886882</v>
      </c>
      <c r="T73">
        <f t="shared" ca="1" si="41"/>
        <v>756977.73474205902</v>
      </c>
      <c r="U73">
        <f t="shared" ca="1" si="42"/>
        <v>316954.12978504755</v>
      </c>
      <c r="V73">
        <f t="shared" ca="1" si="43"/>
        <v>440023.60495701147</v>
      </c>
      <c r="AR73" s="1">
        <f ca="1">IF(Table1[[#This Row],[Gender]]="men",1,0)</f>
        <v>0</v>
      </c>
      <c r="AS73" s="2">
        <f ca="1">IF(Table1[[#This Row],[Gender]]="Women",1,0)</f>
        <v>1</v>
      </c>
      <c r="AT73" s="2"/>
      <c r="AU73" s="2"/>
      <c r="AV73" s="3"/>
      <c r="AX73" s="1">
        <f t="shared" ca="1" si="49"/>
        <v>0</v>
      </c>
      <c r="AY73" s="2">
        <f t="shared" ca="1" si="50"/>
        <v>0</v>
      </c>
      <c r="AZ73" s="2">
        <f t="shared" ca="1" si="51"/>
        <v>0</v>
      </c>
      <c r="BA73" s="2">
        <f t="shared" ca="1" si="52"/>
        <v>0</v>
      </c>
      <c r="BB73" s="2">
        <f t="shared" ca="1" si="53"/>
        <v>0</v>
      </c>
      <c r="BC73" s="2">
        <f t="shared" ca="1" si="54"/>
        <v>1</v>
      </c>
      <c r="BD73" s="2"/>
      <c r="BE73" s="2"/>
      <c r="BF73" s="2"/>
      <c r="BG73" s="2"/>
      <c r="BH73" s="2"/>
      <c r="BI73" s="2"/>
      <c r="BJ73" s="3"/>
      <c r="BL73" s="1">
        <f t="shared" ca="1" si="69"/>
        <v>50188.267490738486</v>
      </c>
      <c r="BM73" s="3"/>
      <c r="BN73" s="1">
        <f t="shared" ca="1" si="55"/>
        <v>1</v>
      </c>
      <c r="BO73" s="2"/>
      <c r="BP73" s="2"/>
      <c r="BQ73" s="3"/>
      <c r="BR73" s="15">
        <f t="shared" ca="1" si="56"/>
        <v>0.15623554542665452</v>
      </c>
      <c r="BS73" s="16">
        <f t="shared" ca="1" si="57"/>
        <v>1</v>
      </c>
      <c r="BT73" s="2"/>
      <c r="BU73" s="2"/>
      <c r="BV73" s="1">
        <f ca="1">IF(Table1[[#This Row],[Area]]="Raozan",Table1[[#This Row],[Income]],0)</f>
        <v>0</v>
      </c>
      <c r="BW73" s="2">
        <f ca="1">IF(Table1[[#This Row],[Area]]="Rangunia",Table1[[#This Row],[Income]],0)</f>
        <v>0</v>
      </c>
      <c r="BX73" s="2">
        <f ca="1">IF(Table1[[#This Row],[Area]]="Hathazari",Table1[[#This Row],[Income]],0)</f>
        <v>0</v>
      </c>
      <c r="BY73" s="2">
        <f ca="1">IF(Table1[[#This Row],[Area]]="Nazirhat",Table1[[#This Row],[Income]],0)</f>
        <v>0</v>
      </c>
      <c r="BZ73" s="2">
        <f ca="1">IF(Table1[[#This Row],[Area]]="Rangamati",Table1[[#This Row],[Income]],0)</f>
        <v>0</v>
      </c>
      <c r="CA73" s="2">
        <f ca="1">IF(Table1[[#This Row],[Area]]="Kumilla",Table1[[#This Row],[Income]],0)</f>
        <v>0</v>
      </c>
      <c r="CB73" s="2">
        <f ca="1">IF(Table1[[#This Row],[Area]]="Notun para",Table1[[#This Row],[Income]],0)</f>
        <v>0</v>
      </c>
      <c r="CC73" s="2">
        <f ca="1">IF(Table1[[#This Row],[Area]]="Fotikchori",Table1[[#This Row],[Income]],0)</f>
        <v>87161</v>
      </c>
      <c r="CD73" s="2">
        <f ca="1">IF(Table1[[#This Row],[Area]]="Feni",Table1[[#This Row],[Income]],0)</f>
        <v>0</v>
      </c>
      <c r="CE73" s="2">
        <f ca="1">IF(Table1[[#This Row],[Area]]="Chattogram mohonogori",Table1[[#This Row],[Income]],0)</f>
        <v>0</v>
      </c>
      <c r="CF73" s="2">
        <f ca="1">IF(Table1[[#This Row],[Area]]="Potia",Table1[[#This Row],[Income]],0)</f>
        <v>0</v>
      </c>
      <c r="CG73" s="3">
        <f ca="1">IF(Table1[[#This Row],[Area]]="Kaptai",Table1[[#This Row],[Income]],0)</f>
        <v>0</v>
      </c>
      <c r="CH73" s="1">
        <f ca="1">IF(Table1[[#This Row],[Field of work]]="Health",Table1[[#This Row],[Income]],0)</f>
        <v>0</v>
      </c>
      <c r="CI73" s="2">
        <f ca="1">IF(Table1[[#This Row],[Field of work]]="Teaching",Table1[[#This Row],[Income]],0)</f>
        <v>0</v>
      </c>
      <c r="CJ73" s="2">
        <f ca="1">IF(Table1[[#This Row],[Field of work]]="Construction",Table1[[#This Row],[Income]],0)</f>
        <v>0</v>
      </c>
      <c r="CK73" s="2">
        <f ca="1">IF(Table1[[#This Row],[Field of work]]="IT",Table1[[#This Row],[Income]],0)</f>
        <v>0</v>
      </c>
      <c r="CL73" s="2">
        <f ca="1">IF(Table1[[#This Row],[Field of work]]="General work",Table1[[#This Row],[Income]],0)</f>
        <v>0</v>
      </c>
      <c r="CM73" s="3">
        <f ca="1">IF(Table1[[#This Row],[Field of work]]="Agriculture",Table1[[#This Row],[Income]],0)</f>
        <v>87161</v>
      </c>
      <c r="CN73" s="1">
        <f t="shared" ca="1" si="44"/>
        <v>1</v>
      </c>
      <c r="CO73" s="3"/>
      <c r="CP73" s="1">
        <f t="shared" ca="1" si="58"/>
        <v>28</v>
      </c>
      <c r="CQ73" s="3"/>
    </row>
    <row r="74" spans="2:95" x14ac:dyDescent="0.25">
      <c r="B74">
        <f t="shared" ca="1" si="59"/>
        <v>2</v>
      </c>
      <c r="C74" t="str">
        <f t="shared" ca="1" si="45"/>
        <v>Women</v>
      </c>
      <c r="D74">
        <f t="shared" ca="1" si="60"/>
        <v>28</v>
      </c>
      <c r="E74">
        <f t="shared" ca="1" si="61"/>
        <v>6</v>
      </c>
      <c r="F74" t="str">
        <f t="shared" ca="1" si="46"/>
        <v>Agriculture</v>
      </c>
      <c r="G74">
        <f t="shared" ca="1" si="62"/>
        <v>5</v>
      </c>
      <c r="H74" t="str">
        <f t="shared" ca="1" si="47"/>
        <v>Other</v>
      </c>
      <c r="I74">
        <f t="shared" ca="1" si="63"/>
        <v>4</v>
      </c>
      <c r="J74">
        <f t="shared" ca="1" si="64"/>
        <v>2</v>
      </c>
      <c r="K74">
        <f t="shared" ca="1" si="65"/>
        <v>53106</v>
      </c>
      <c r="L74">
        <f t="shared" ca="1" si="66"/>
        <v>12</v>
      </c>
      <c r="M74" t="str">
        <f t="shared" ca="1" si="48"/>
        <v>Kaptai</v>
      </c>
      <c r="N74">
        <f t="shared" ca="1" si="37"/>
        <v>318636</v>
      </c>
      <c r="O74">
        <f t="shared" ca="1" si="67"/>
        <v>49782.269252567487</v>
      </c>
      <c r="P74">
        <f t="shared" ca="1" si="38"/>
        <v>86089.800157952675</v>
      </c>
      <c r="Q74">
        <f t="shared" ca="1" si="68"/>
        <v>74920</v>
      </c>
      <c r="R74">
        <f t="shared" ca="1" si="39"/>
        <v>76515.764228377971</v>
      </c>
      <c r="S74">
        <f t="shared" ca="1" si="40"/>
        <v>38497.001494698561</v>
      </c>
      <c r="T74">
        <f t="shared" ca="1" si="41"/>
        <v>443222.80165265128</v>
      </c>
      <c r="U74">
        <f t="shared" ca="1" si="42"/>
        <v>201218.03348094545</v>
      </c>
      <c r="V74">
        <f t="shared" ca="1" si="43"/>
        <v>242004.76817170583</v>
      </c>
      <c r="AR74" s="1">
        <f ca="1">IF(Table1[[#This Row],[Gender]]="men",1,0)</f>
        <v>0</v>
      </c>
      <c r="AS74" s="2">
        <f ca="1">IF(Table1[[#This Row],[Gender]]="Women",1,0)</f>
        <v>1</v>
      </c>
      <c r="AT74" s="2"/>
      <c r="AU74" s="2"/>
      <c r="AV74" s="3"/>
      <c r="AX74" s="1">
        <f t="shared" ca="1" si="49"/>
        <v>0</v>
      </c>
      <c r="AY74" s="2">
        <f t="shared" ca="1" si="50"/>
        <v>0</v>
      </c>
      <c r="AZ74" s="2">
        <f t="shared" ca="1" si="51"/>
        <v>0</v>
      </c>
      <c r="BA74" s="2">
        <f t="shared" ca="1" si="52"/>
        <v>1</v>
      </c>
      <c r="BB74" s="2">
        <f t="shared" ca="1" si="53"/>
        <v>0</v>
      </c>
      <c r="BC74" s="2">
        <f t="shared" ca="1" si="54"/>
        <v>0</v>
      </c>
      <c r="BD74" s="2"/>
      <c r="BE74" s="2"/>
      <c r="BF74" s="2"/>
      <c r="BG74" s="2"/>
      <c r="BH74" s="2"/>
      <c r="BI74" s="2"/>
      <c r="BJ74" s="3"/>
      <c r="BL74" s="1">
        <f t="shared" ca="1" si="69"/>
        <v>6505.6850053016597</v>
      </c>
      <c r="BM74" s="3"/>
      <c r="BN74" s="1">
        <f t="shared" ca="1" si="55"/>
        <v>0</v>
      </c>
      <c r="BO74" s="2"/>
      <c r="BP74" s="2"/>
      <c r="BQ74" s="3"/>
      <c r="BR74" s="15">
        <f t="shared" ca="1" si="56"/>
        <v>0.18493032537018472</v>
      </c>
      <c r="BS74" s="16">
        <f t="shared" ca="1" si="57"/>
        <v>1</v>
      </c>
      <c r="BT74" s="2"/>
      <c r="BU74" s="2"/>
      <c r="BV74" s="1">
        <f ca="1">IF(Table1[[#This Row],[Area]]="Raozan",Table1[[#This Row],[Income]],0)</f>
        <v>0</v>
      </c>
      <c r="BW74" s="2">
        <f ca="1">IF(Table1[[#This Row],[Area]]="Rangunia",Table1[[#This Row],[Income]],0)</f>
        <v>0</v>
      </c>
      <c r="BX74" s="2">
        <f ca="1">IF(Table1[[#This Row],[Area]]="Hathazari",Table1[[#This Row],[Income]],0)</f>
        <v>0</v>
      </c>
      <c r="BY74" s="2">
        <f ca="1">IF(Table1[[#This Row],[Area]]="Nazirhat",Table1[[#This Row],[Income]],0)</f>
        <v>0</v>
      </c>
      <c r="BZ74" s="2">
        <f ca="1">IF(Table1[[#This Row],[Area]]="Rangamati",Table1[[#This Row],[Income]],0)</f>
        <v>0</v>
      </c>
      <c r="CA74" s="2">
        <f ca="1">IF(Table1[[#This Row],[Area]]="Kumilla",Table1[[#This Row],[Income]],0)</f>
        <v>0</v>
      </c>
      <c r="CB74" s="2">
        <f ca="1">IF(Table1[[#This Row],[Area]]="Notun para",Table1[[#This Row],[Income]],0)</f>
        <v>0</v>
      </c>
      <c r="CC74" s="2">
        <f ca="1">IF(Table1[[#This Row],[Area]]="Fotikchori",Table1[[#This Row],[Income]],0)</f>
        <v>0</v>
      </c>
      <c r="CD74" s="2">
        <f ca="1">IF(Table1[[#This Row],[Area]]="Feni",Table1[[#This Row],[Income]],0)</f>
        <v>0</v>
      </c>
      <c r="CE74" s="2">
        <f ca="1">IF(Table1[[#This Row],[Area]]="Chattogram mohonogori",Table1[[#This Row],[Income]],0)</f>
        <v>0</v>
      </c>
      <c r="CF74" s="2">
        <f ca="1">IF(Table1[[#This Row],[Area]]="Potia",Table1[[#This Row],[Income]],0)</f>
        <v>0</v>
      </c>
      <c r="CG74" s="3">
        <f ca="1">IF(Table1[[#This Row],[Area]]="Kaptai",Table1[[#This Row],[Income]],0)</f>
        <v>53106</v>
      </c>
      <c r="CH74" s="1">
        <f ca="1">IF(Table1[[#This Row],[Field of work]]="Health",Table1[[#This Row],[Income]],0)</f>
        <v>0</v>
      </c>
      <c r="CI74" s="2">
        <f ca="1">IF(Table1[[#This Row],[Field of work]]="Teaching",Table1[[#This Row],[Income]],0)</f>
        <v>0</v>
      </c>
      <c r="CJ74" s="2">
        <f ca="1">IF(Table1[[#This Row],[Field of work]]="Construction",Table1[[#This Row],[Income]],0)</f>
        <v>0</v>
      </c>
      <c r="CK74" s="2">
        <f ca="1">IF(Table1[[#This Row],[Field of work]]="IT",Table1[[#This Row],[Income]],0)</f>
        <v>0</v>
      </c>
      <c r="CL74" s="2">
        <f ca="1">IF(Table1[[#This Row],[Field of work]]="General work",Table1[[#This Row],[Income]],0)</f>
        <v>0</v>
      </c>
      <c r="CM74" s="3">
        <f ca="1">IF(Table1[[#This Row],[Field of work]]="Agriculture",Table1[[#This Row],[Income]],0)</f>
        <v>53106</v>
      </c>
      <c r="CN74" s="1">
        <f t="shared" ca="1" si="44"/>
        <v>1</v>
      </c>
      <c r="CO74" s="3"/>
      <c r="CP74" s="1">
        <f t="shared" ca="1" si="58"/>
        <v>40</v>
      </c>
      <c r="CQ74" s="3"/>
    </row>
    <row r="75" spans="2:95" x14ac:dyDescent="0.25">
      <c r="B75">
        <f t="shared" ca="1" si="59"/>
        <v>2</v>
      </c>
      <c r="C75" t="str">
        <f t="shared" ca="1" si="45"/>
        <v>Women</v>
      </c>
      <c r="D75">
        <f t="shared" ca="1" si="60"/>
        <v>40</v>
      </c>
      <c r="E75">
        <f t="shared" ca="1" si="61"/>
        <v>4</v>
      </c>
      <c r="F75" t="str">
        <f t="shared" ca="1" si="46"/>
        <v>IT</v>
      </c>
      <c r="G75">
        <f t="shared" ca="1" si="62"/>
        <v>4</v>
      </c>
      <c r="H75" t="str">
        <f t="shared" ca="1" si="47"/>
        <v>Technical</v>
      </c>
      <c r="I75">
        <f t="shared" ca="1" si="63"/>
        <v>1</v>
      </c>
      <c r="J75">
        <f t="shared" ca="1" si="64"/>
        <v>2</v>
      </c>
      <c r="K75">
        <f t="shared" ca="1" si="65"/>
        <v>54551</v>
      </c>
      <c r="L75">
        <f t="shared" ca="1" si="66"/>
        <v>6</v>
      </c>
      <c r="M75" t="str">
        <f t="shared" ca="1" si="48"/>
        <v>Kumilla</v>
      </c>
      <c r="N75">
        <f t="shared" ca="1" si="37"/>
        <v>218204</v>
      </c>
      <c r="O75">
        <f t="shared" ca="1" si="67"/>
        <v>40352.536717075789</v>
      </c>
      <c r="P75">
        <f t="shared" ca="1" si="38"/>
        <v>100376.53498147697</v>
      </c>
      <c r="Q75">
        <f t="shared" ca="1" si="68"/>
        <v>51229</v>
      </c>
      <c r="R75">
        <f t="shared" ca="1" si="39"/>
        <v>50615.335440533629</v>
      </c>
      <c r="S75">
        <f t="shared" ca="1" si="40"/>
        <v>78247.62685180438</v>
      </c>
      <c r="T75">
        <f t="shared" ca="1" si="41"/>
        <v>396828.16183328134</v>
      </c>
      <c r="U75">
        <f t="shared" ca="1" si="42"/>
        <v>142196.87215760944</v>
      </c>
      <c r="V75">
        <f t="shared" ca="1" si="43"/>
        <v>254631.2896756719</v>
      </c>
      <c r="AR75" s="1">
        <f ca="1">IF(Table1[[#This Row],[Gender]]="men",1,0)</f>
        <v>0</v>
      </c>
      <c r="AS75" s="2">
        <f ca="1">IF(Table1[[#This Row],[Gender]]="Women",1,0)</f>
        <v>1</v>
      </c>
      <c r="AT75" s="2"/>
      <c r="AU75" s="2"/>
      <c r="AV75" s="3"/>
      <c r="AX75" s="1">
        <f t="shared" ca="1" si="49"/>
        <v>0</v>
      </c>
      <c r="AY75" s="2">
        <f t="shared" ca="1" si="50"/>
        <v>0</v>
      </c>
      <c r="AZ75" s="2">
        <f t="shared" ca="1" si="51"/>
        <v>0</v>
      </c>
      <c r="BA75" s="2">
        <f t="shared" ca="1" si="52"/>
        <v>0</v>
      </c>
      <c r="BB75" s="2">
        <f t="shared" ca="1" si="53"/>
        <v>1</v>
      </c>
      <c r="BC75" s="2">
        <f t="shared" ca="1" si="54"/>
        <v>0</v>
      </c>
      <c r="BD75" s="2"/>
      <c r="BE75" s="2"/>
      <c r="BF75" s="2"/>
      <c r="BG75" s="2"/>
      <c r="BH75" s="2"/>
      <c r="BI75" s="2"/>
      <c r="BJ75" s="3"/>
      <c r="BL75" s="1">
        <f t="shared" ca="1" si="69"/>
        <v>47269.087251408906</v>
      </c>
      <c r="BM75" s="3"/>
      <c r="BN75" s="1">
        <f t="shared" ca="1" si="55"/>
        <v>1</v>
      </c>
      <c r="BO75" s="2"/>
      <c r="BP75" s="2"/>
      <c r="BQ75" s="3"/>
      <c r="BR75" s="15">
        <f t="shared" ca="1" si="56"/>
        <v>0.71834593832849947</v>
      </c>
      <c r="BS75" s="16">
        <f t="shared" ca="1" si="57"/>
        <v>0</v>
      </c>
      <c r="BT75" s="2"/>
      <c r="BU75" s="2"/>
      <c r="BV75" s="1">
        <f ca="1">IF(Table1[[#This Row],[Area]]="Raozan",Table1[[#This Row],[Income]],0)</f>
        <v>0</v>
      </c>
      <c r="BW75" s="2">
        <f ca="1">IF(Table1[[#This Row],[Area]]="Rangunia",Table1[[#This Row],[Income]],0)</f>
        <v>0</v>
      </c>
      <c r="BX75" s="2">
        <f ca="1">IF(Table1[[#This Row],[Area]]="Hathazari",Table1[[#This Row],[Income]],0)</f>
        <v>0</v>
      </c>
      <c r="BY75" s="2">
        <f ca="1">IF(Table1[[#This Row],[Area]]="Nazirhat",Table1[[#This Row],[Income]],0)</f>
        <v>0</v>
      </c>
      <c r="BZ75" s="2">
        <f ca="1">IF(Table1[[#This Row],[Area]]="Rangamati",Table1[[#This Row],[Income]],0)</f>
        <v>0</v>
      </c>
      <c r="CA75" s="2">
        <f ca="1">IF(Table1[[#This Row],[Area]]="Kumilla",Table1[[#This Row],[Income]],0)</f>
        <v>54551</v>
      </c>
      <c r="CB75" s="2">
        <f ca="1">IF(Table1[[#This Row],[Area]]="Notun para",Table1[[#This Row],[Income]],0)</f>
        <v>0</v>
      </c>
      <c r="CC75" s="2">
        <f ca="1">IF(Table1[[#This Row],[Area]]="Fotikchori",Table1[[#This Row],[Income]],0)</f>
        <v>0</v>
      </c>
      <c r="CD75" s="2">
        <f ca="1">IF(Table1[[#This Row],[Area]]="Feni",Table1[[#This Row],[Income]],0)</f>
        <v>0</v>
      </c>
      <c r="CE75" s="2">
        <f ca="1">IF(Table1[[#This Row],[Area]]="Chattogram mohonogori",Table1[[#This Row],[Income]],0)</f>
        <v>0</v>
      </c>
      <c r="CF75" s="2">
        <f ca="1">IF(Table1[[#This Row],[Area]]="Potia",Table1[[#This Row],[Income]],0)</f>
        <v>0</v>
      </c>
      <c r="CG75" s="3">
        <f ca="1">IF(Table1[[#This Row],[Area]]="Kaptai",Table1[[#This Row],[Income]],0)</f>
        <v>0</v>
      </c>
      <c r="CH75" s="1">
        <f ca="1">IF(Table1[[#This Row],[Field of work]]="Health",Table1[[#This Row],[Income]],0)</f>
        <v>0</v>
      </c>
      <c r="CI75" s="2">
        <f ca="1">IF(Table1[[#This Row],[Field of work]]="Teaching",Table1[[#This Row],[Income]],0)</f>
        <v>0</v>
      </c>
      <c r="CJ75" s="2">
        <f ca="1">IF(Table1[[#This Row],[Field of work]]="Construction",Table1[[#This Row],[Income]],0)</f>
        <v>0</v>
      </c>
      <c r="CK75" s="2">
        <f ca="1">IF(Table1[[#This Row],[Field of work]]="IT",Table1[[#This Row],[Income]],0)</f>
        <v>54551</v>
      </c>
      <c r="CL75" s="2">
        <f ca="1">IF(Table1[[#This Row],[Field of work]]="General work",Table1[[#This Row],[Income]],0)</f>
        <v>0</v>
      </c>
      <c r="CM75" s="3">
        <f ca="1">IF(Table1[[#This Row],[Field of work]]="Agriculture",Table1[[#This Row],[Income]],0)</f>
        <v>0</v>
      </c>
      <c r="CN75" s="1">
        <f t="shared" ca="1" si="44"/>
        <v>1</v>
      </c>
      <c r="CO75" s="3"/>
      <c r="CP75" s="1">
        <f t="shared" ca="1" si="58"/>
        <v>37</v>
      </c>
      <c r="CQ75" s="3"/>
    </row>
    <row r="76" spans="2:95" x14ac:dyDescent="0.25">
      <c r="B76">
        <f t="shared" ca="1" si="59"/>
        <v>2</v>
      </c>
      <c r="C76" t="str">
        <f t="shared" ca="1" si="45"/>
        <v>Women</v>
      </c>
      <c r="D76">
        <f t="shared" ca="1" si="60"/>
        <v>37</v>
      </c>
      <c r="E76">
        <f t="shared" ca="1" si="61"/>
        <v>5</v>
      </c>
      <c r="F76" t="str">
        <f t="shared" ca="1" si="46"/>
        <v>General work</v>
      </c>
      <c r="G76">
        <f t="shared" ca="1" si="62"/>
        <v>5</v>
      </c>
      <c r="H76" t="str">
        <f t="shared" ca="1" si="47"/>
        <v>Other</v>
      </c>
      <c r="I76">
        <f t="shared" ca="1" si="63"/>
        <v>1</v>
      </c>
      <c r="J76">
        <f t="shared" ca="1" si="64"/>
        <v>3</v>
      </c>
      <c r="K76">
        <f t="shared" ca="1" si="65"/>
        <v>72023</v>
      </c>
      <c r="L76">
        <f t="shared" ca="1" si="66"/>
        <v>6</v>
      </c>
      <c r="M76" t="str">
        <f t="shared" ca="1" si="48"/>
        <v>Kumilla</v>
      </c>
      <c r="N76">
        <f t="shared" ca="1" si="37"/>
        <v>216069</v>
      </c>
      <c r="O76">
        <f t="shared" ca="1" si="67"/>
        <v>155212.28854870054</v>
      </c>
      <c r="P76">
        <f t="shared" ca="1" si="38"/>
        <v>19517.055015904978</v>
      </c>
      <c r="Q76">
        <f t="shared" ca="1" si="68"/>
        <v>15168</v>
      </c>
      <c r="R76">
        <f t="shared" ca="1" si="39"/>
        <v>91782.37818372839</v>
      </c>
      <c r="S76">
        <f t="shared" ca="1" si="40"/>
        <v>43739.889084223134</v>
      </c>
      <c r="T76">
        <f t="shared" ca="1" si="41"/>
        <v>279325.94410012814</v>
      </c>
      <c r="U76">
        <f t="shared" ca="1" si="42"/>
        <v>262162.66673242894</v>
      </c>
      <c r="V76">
        <f t="shared" ca="1" si="43"/>
        <v>17163.277367699193</v>
      </c>
      <c r="AR76" s="1">
        <f ca="1">IF(Table1[[#This Row],[Gender]]="men",1,0)</f>
        <v>0</v>
      </c>
      <c r="AS76" s="2">
        <f ca="1">IF(Table1[[#This Row],[Gender]]="Women",1,0)</f>
        <v>1</v>
      </c>
      <c r="AT76" s="2"/>
      <c r="AU76" s="2"/>
      <c r="AV76" s="3"/>
      <c r="AX76" s="1">
        <f t="shared" ca="1" si="49"/>
        <v>0</v>
      </c>
      <c r="AY76" s="2">
        <f t="shared" ca="1" si="50"/>
        <v>0</v>
      </c>
      <c r="AZ76" s="2">
        <f t="shared" ca="1" si="51"/>
        <v>0</v>
      </c>
      <c r="BA76" s="2">
        <f t="shared" ca="1" si="52"/>
        <v>0</v>
      </c>
      <c r="BB76" s="2">
        <f t="shared" ca="1" si="53"/>
        <v>0</v>
      </c>
      <c r="BC76" s="2">
        <f t="shared" ca="1" si="54"/>
        <v>1</v>
      </c>
      <c r="BD76" s="2"/>
      <c r="BE76" s="2"/>
      <c r="BF76" s="2"/>
      <c r="BG76" s="2"/>
      <c r="BH76" s="2"/>
      <c r="BI76" s="2"/>
      <c r="BJ76" s="3"/>
      <c r="BL76" s="1">
        <f t="shared" ca="1" si="69"/>
        <v>29328.4427552042</v>
      </c>
      <c r="BM76" s="3"/>
      <c r="BN76" s="1">
        <f t="shared" ca="1" si="55"/>
        <v>1</v>
      </c>
      <c r="BO76" s="2"/>
      <c r="BP76" s="2"/>
      <c r="BQ76" s="3"/>
      <c r="BR76" s="15">
        <f t="shared" ca="1" si="56"/>
        <v>0.11136951872749545</v>
      </c>
      <c r="BS76" s="16">
        <f t="shared" ca="1" si="57"/>
        <v>1</v>
      </c>
      <c r="BT76" s="2"/>
      <c r="BU76" s="2"/>
      <c r="BV76" s="1">
        <f ca="1">IF(Table1[[#This Row],[Area]]="Raozan",Table1[[#This Row],[Income]],0)</f>
        <v>0</v>
      </c>
      <c r="BW76" s="2">
        <f ca="1">IF(Table1[[#This Row],[Area]]="Rangunia",Table1[[#This Row],[Income]],0)</f>
        <v>0</v>
      </c>
      <c r="BX76" s="2">
        <f ca="1">IF(Table1[[#This Row],[Area]]="Hathazari",Table1[[#This Row],[Income]],0)</f>
        <v>0</v>
      </c>
      <c r="BY76" s="2">
        <f ca="1">IF(Table1[[#This Row],[Area]]="Nazirhat",Table1[[#This Row],[Income]],0)</f>
        <v>0</v>
      </c>
      <c r="BZ76" s="2">
        <f ca="1">IF(Table1[[#This Row],[Area]]="Rangamati",Table1[[#This Row],[Income]],0)</f>
        <v>0</v>
      </c>
      <c r="CA76" s="2">
        <f ca="1">IF(Table1[[#This Row],[Area]]="Kumilla",Table1[[#This Row],[Income]],0)</f>
        <v>72023</v>
      </c>
      <c r="CB76" s="2">
        <f ca="1">IF(Table1[[#This Row],[Area]]="Notun para",Table1[[#This Row],[Income]],0)</f>
        <v>0</v>
      </c>
      <c r="CC76" s="2">
        <f ca="1">IF(Table1[[#This Row],[Area]]="Fotikchori",Table1[[#This Row],[Income]],0)</f>
        <v>0</v>
      </c>
      <c r="CD76" s="2">
        <f ca="1">IF(Table1[[#This Row],[Area]]="Feni",Table1[[#This Row],[Income]],0)</f>
        <v>0</v>
      </c>
      <c r="CE76" s="2">
        <f ca="1">IF(Table1[[#This Row],[Area]]="Chattogram mohonogori",Table1[[#This Row],[Income]],0)</f>
        <v>0</v>
      </c>
      <c r="CF76" s="2">
        <f ca="1">IF(Table1[[#This Row],[Area]]="Potia",Table1[[#This Row],[Income]],0)</f>
        <v>0</v>
      </c>
      <c r="CG76" s="3">
        <f ca="1">IF(Table1[[#This Row],[Area]]="Kaptai",Table1[[#This Row],[Income]],0)</f>
        <v>0</v>
      </c>
      <c r="CH76" s="1">
        <f ca="1">IF(Table1[[#This Row],[Field of work]]="Health",Table1[[#This Row],[Income]],0)</f>
        <v>0</v>
      </c>
      <c r="CI76" s="2">
        <f ca="1">IF(Table1[[#This Row],[Field of work]]="Teaching",Table1[[#This Row],[Income]],0)</f>
        <v>0</v>
      </c>
      <c r="CJ76" s="2">
        <f ca="1">IF(Table1[[#This Row],[Field of work]]="Construction",Table1[[#This Row],[Income]],0)</f>
        <v>0</v>
      </c>
      <c r="CK76" s="2">
        <f ca="1">IF(Table1[[#This Row],[Field of work]]="IT",Table1[[#This Row],[Income]],0)</f>
        <v>0</v>
      </c>
      <c r="CL76" s="2">
        <f ca="1">IF(Table1[[#This Row],[Field of work]]="General work",Table1[[#This Row],[Income]],0)</f>
        <v>72023</v>
      </c>
      <c r="CM76" s="3">
        <f ca="1">IF(Table1[[#This Row],[Field of work]]="Agriculture",Table1[[#This Row],[Income]],0)</f>
        <v>0</v>
      </c>
      <c r="CN76" s="1">
        <f t="shared" ca="1" si="44"/>
        <v>1</v>
      </c>
      <c r="CO76" s="3"/>
      <c r="CP76" s="1">
        <f t="shared" ca="1" si="58"/>
        <v>38</v>
      </c>
      <c r="CQ76" s="3"/>
    </row>
    <row r="77" spans="2:95" x14ac:dyDescent="0.25">
      <c r="B77">
        <f t="shared" ca="1" si="59"/>
        <v>1</v>
      </c>
      <c r="C77" t="str">
        <f t="shared" ca="1" si="45"/>
        <v>Men</v>
      </c>
      <c r="D77">
        <f t="shared" ca="1" si="60"/>
        <v>38</v>
      </c>
      <c r="E77">
        <f t="shared" ca="1" si="61"/>
        <v>6</v>
      </c>
      <c r="F77" t="str">
        <f t="shared" ca="1" si="46"/>
        <v>Agriculture</v>
      </c>
      <c r="G77">
        <f t="shared" ca="1" si="62"/>
        <v>3</v>
      </c>
      <c r="H77" t="str">
        <f t="shared" ca="1" si="47"/>
        <v>University</v>
      </c>
      <c r="I77">
        <f t="shared" ca="1" si="63"/>
        <v>2</v>
      </c>
      <c r="J77">
        <f t="shared" ca="1" si="64"/>
        <v>2</v>
      </c>
      <c r="K77">
        <f t="shared" ca="1" si="65"/>
        <v>89333</v>
      </c>
      <c r="L77">
        <f t="shared" ca="1" si="66"/>
        <v>8</v>
      </c>
      <c r="M77" t="str">
        <f t="shared" ca="1" si="48"/>
        <v>Potia</v>
      </c>
      <c r="N77">
        <f t="shared" ca="1" si="37"/>
        <v>357332</v>
      </c>
      <c r="O77">
        <f t="shared" ca="1" si="67"/>
        <v>39795.892865933405</v>
      </c>
      <c r="P77">
        <f t="shared" ca="1" si="38"/>
        <v>94538.174502817812</v>
      </c>
      <c r="Q77">
        <f t="shared" ca="1" si="68"/>
        <v>57655</v>
      </c>
      <c r="R77">
        <f t="shared" ca="1" si="39"/>
        <v>120367.96087585296</v>
      </c>
      <c r="S77">
        <f t="shared" ca="1" si="40"/>
        <v>17005.403530555403</v>
      </c>
      <c r="T77">
        <f t="shared" ca="1" si="41"/>
        <v>468875.57803337323</v>
      </c>
      <c r="U77">
        <f t="shared" ca="1" si="42"/>
        <v>217818.85374178638</v>
      </c>
      <c r="V77">
        <f t="shared" ca="1" si="43"/>
        <v>251056.72429158684</v>
      </c>
      <c r="AR77" s="1">
        <f ca="1">IF(Table1[[#This Row],[Gender]]="men",1,0)</f>
        <v>1</v>
      </c>
      <c r="AS77" s="2">
        <f ca="1">IF(Table1[[#This Row],[Gender]]="Women",1,0)</f>
        <v>0</v>
      </c>
      <c r="AT77" s="2"/>
      <c r="AU77" s="2"/>
      <c r="AV77" s="3"/>
      <c r="AX77" s="1">
        <f t="shared" ca="1" si="49"/>
        <v>1</v>
      </c>
      <c r="AY77" s="2">
        <f t="shared" ca="1" si="50"/>
        <v>0</v>
      </c>
      <c r="AZ77" s="2">
        <f t="shared" ca="1" si="51"/>
        <v>0</v>
      </c>
      <c r="BA77" s="2">
        <f t="shared" ca="1" si="52"/>
        <v>0</v>
      </c>
      <c r="BB77" s="2">
        <f t="shared" ca="1" si="53"/>
        <v>0</v>
      </c>
      <c r="BC77" s="2">
        <f t="shared" ca="1" si="54"/>
        <v>0</v>
      </c>
      <c r="BD77" s="2"/>
      <c r="BE77" s="2"/>
      <c r="BF77" s="2"/>
      <c r="BG77" s="2"/>
      <c r="BH77" s="2"/>
      <c r="BI77" s="2"/>
      <c r="BJ77" s="3"/>
      <c r="BL77" s="1">
        <f t="shared" ca="1" si="69"/>
        <v>31512.553057942703</v>
      </c>
      <c r="BM77" s="3"/>
      <c r="BN77" s="1">
        <f t="shared" ca="1" si="55"/>
        <v>1</v>
      </c>
      <c r="BO77" s="2"/>
      <c r="BP77" s="2"/>
      <c r="BQ77" s="3"/>
      <c r="BR77" s="15">
        <f t="shared" ca="1" si="56"/>
        <v>0.46821780623583775</v>
      </c>
      <c r="BS77" s="16">
        <f t="shared" ca="1" si="57"/>
        <v>0</v>
      </c>
      <c r="BT77" s="2"/>
      <c r="BU77" s="2"/>
      <c r="BV77" s="1">
        <f ca="1">IF(Table1[[#This Row],[Area]]="Raozan",Table1[[#This Row],[Income]],0)</f>
        <v>0</v>
      </c>
      <c r="BW77" s="2">
        <f ca="1">IF(Table1[[#This Row],[Area]]="Rangunia",Table1[[#This Row],[Income]],0)</f>
        <v>0</v>
      </c>
      <c r="BX77" s="2">
        <f ca="1">IF(Table1[[#This Row],[Area]]="Hathazari",Table1[[#This Row],[Income]],0)</f>
        <v>0</v>
      </c>
      <c r="BY77" s="2">
        <f ca="1">IF(Table1[[#This Row],[Area]]="Nazirhat",Table1[[#This Row],[Income]],0)</f>
        <v>0</v>
      </c>
      <c r="BZ77" s="2">
        <f ca="1">IF(Table1[[#This Row],[Area]]="Rangamati",Table1[[#This Row],[Income]],0)</f>
        <v>0</v>
      </c>
      <c r="CA77" s="2">
        <f ca="1">IF(Table1[[#This Row],[Area]]="Kumilla",Table1[[#This Row],[Income]],0)</f>
        <v>0</v>
      </c>
      <c r="CB77" s="2">
        <f ca="1">IF(Table1[[#This Row],[Area]]="Notun para",Table1[[#This Row],[Income]],0)</f>
        <v>0</v>
      </c>
      <c r="CC77" s="2">
        <f ca="1">IF(Table1[[#This Row],[Area]]="Fotikchori",Table1[[#This Row],[Income]],0)</f>
        <v>0</v>
      </c>
      <c r="CD77" s="2">
        <f ca="1">IF(Table1[[#This Row],[Area]]="Feni",Table1[[#This Row],[Income]],0)</f>
        <v>0</v>
      </c>
      <c r="CE77" s="2">
        <f ca="1">IF(Table1[[#This Row],[Area]]="Chattogram mohonogori",Table1[[#This Row],[Income]],0)</f>
        <v>0</v>
      </c>
      <c r="CF77" s="2">
        <f ca="1">IF(Table1[[#This Row],[Area]]="Potia",Table1[[#This Row],[Income]],0)</f>
        <v>89333</v>
      </c>
      <c r="CG77" s="3">
        <f ca="1">IF(Table1[[#This Row],[Area]]="Kaptai",Table1[[#This Row],[Income]],0)</f>
        <v>0</v>
      </c>
      <c r="CH77" s="1">
        <f ca="1">IF(Table1[[#This Row],[Field of work]]="Health",Table1[[#This Row],[Income]],0)</f>
        <v>0</v>
      </c>
      <c r="CI77" s="2">
        <f ca="1">IF(Table1[[#This Row],[Field of work]]="Teaching",Table1[[#This Row],[Income]],0)</f>
        <v>0</v>
      </c>
      <c r="CJ77" s="2">
        <f ca="1">IF(Table1[[#This Row],[Field of work]]="Construction",Table1[[#This Row],[Income]],0)</f>
        <v>0</v>
      </c>
      <c r="CK77" s="2">
        <f ca="1">IF(Table1[[#This Row],[Field of work]]="IT",Table1[[#This Row],[Income]],0)</f>
        <v>0</v>
      </c>
      <c r="CL77" s="2">
        <f ca="1">IF(Table1[[#This Row],[Field of work]]="General work",Table1[[#This Row],[Income]],0)</f>
        <v>0</v>
      </c>
      <c r="CM77" s="3">
        <f ca="1">IF(Table1[[#This Row],[Field of work]]="Agriculture",Table1[[#This Row],[Income]],0)</f>
        <v>89333</v>
      </c>
      <c r="CN77" s="1">
        <f t="shared" ca="1" si="44"/>
        <v>1</v>
      </c>
      <c r="CO77" s="3"/>
      <c r="CP77" s="1">
        <f t="shared" ca="1" si="58"/>
        <v>45</v>
      </c>
      <c r="CQ77" s="3"/>
    </row>
    <row r="78" spans="2:95" x14ac:dyDescent="0.25">
      <c r="B78">
        <f t="shared" ca="1" si="59"/>
        <v>2</v>
      </c>
      <c r="C78" t="str">
        <f t="shared" ca="1" si="45"/>
        <v>Women</v>
      </c>
      <c r="D78">
        <f t="shared" ca="1" si="60"/>
        <v>45</v>
      </c>
      <c r="E78">
        <f t="shared" ca="1" si="61"/>
        <v>1</v>
      </c>
      <c r="F78" t="str">
        <f t="shared" ca="1" si="46"/>
        <v>Health</v>
      </c>
      <c r="G78">
        <f t="shared" ca="1" si="62"/>
        <v>1</v>
      </c>
      <c r="H78" t="str">
        <f t="shared" ca="1" si="47"/>
        <v>High school</v>
      </c>
      <c r="I78">
        <f t="shared" ca="1" si="63"/>
        <v>4</v>
      </c>
      <c r="J78">
        <f t="shared" ca="1" si="64"/>
        <v>3</v>
      </c>
      <c r="K78">
        <f t="shared" ca="1" si="65"/>
        <v>79223</v>
      </c>
      <c r="L78">
        <f t="shared" ca="1" si="66"/>
        <v>8</v>
      </c>
      <c r="M78" t="str">
        <f t="shared" ca="1" si="48"/>
        <v>Potia</v>
      </c>
      <c r="N78">
        <f t="shared" ca="1" si="37"/>
        <v>475338</v>
      </c>
      <c r="O78">
        <f t="shared" ca="1" si="67"/>
        <v>222561.71558053064</v>
      </c>
      <c r="P78">
        <f t="shared" ca="1" si="38"/>
        <v>87985.328265612596</v>
      </c>
      <c r="Q78">
        <f t="shared" ca="1" si="68"/>
        <v>9537</v>
      </c>
      <c r="R78">
        <f t="shared" ca="1" si="39"/>
        <v>58750.633536893198</v>
      </c>
      <c r="S78">
        <f t="shared" ca="1" si="40"/>
        <v>89944.2044398586</v>
      </c>
      <c r="T78">
        <f t="shared" ca="1" si="41"/>
        <v>653267.53270547115</v>
      </c>
      <c r="U78">
        <f t="shared" ca="1" si="42"/>
        <v>290849.34911742382</v>
      </c>
      <c r="V78">
        <f t="shared" ca="1" si="43"/>
        <v>362418.18358804734</v>
      </c>
      <c r="AR78" s="1">
        <f ca="1">IF(Table1[[#This Row],[Gender]]="men",1,0)</f>
        <v>0</v>
      </c>
      <c r="AS78" s="2">
        <f ca="1">IF(Table1[[#This Row],[Gender]]="Women",1,0)</f>
        <v>1</v>
      </c>
      <c r="AT78" s="2"/>
      <c r="AU78" s="2"/>
      <c r="AV78" s="3"/>
      <c r="AX78" s="1">
        <f t="shared" ca="1" si="49"/>
        <v>0</v>
      </c>
      <c r="AY78" s="2">
        <f t="shared" ca="1" si="50"/>
        <v>1</v>
      </c>
      <c r="AZ78" s="2">
        <f t="shared" ca="1" si="51"/>
        <v>0</v>
      </c>
      <c r="BA78" s="2">
        <f t="shared" ca="1" si="52"/>
        <v>0</v>
      </c>
      <c r="BB78" s="2">
        <f t="shared" ca="1" si="53"/>
        <v>0</v>
      </c>
      <c r="BC78" s="2">
        <f t="shared" ca="1" si="54"/>
        <v>0</v>
      </c>
      <c r="BD78" s="2"/>
      <c r="BE78" s="2"/>
      <c r="BF78" s="2"/>
      <c r="BG78" s="2"/>
      <c r="BH78" s="2"/>
      <c r="BI78" s="2"/>
      <c r="BJ78" s="3"/>
      <c r="BL78" s="1">
        <f t="shared" ca="1" si="69"/>
        <v>1601.3337112043553</v>
      </c>
      <c r="BM78" s="3"/>
      <c r="BN78" s="1">
        <f t="shared" ca="1" si="55"/>
        <v>1</v>
      </c>
      <c r="BO78" s="2"/>
      <c r="BP78" s="2"/>
      <c r="BQ78" s="3"/>
      <c r="BR78" s="15">
        <f t="shared" ca="1" si="56"/>
        <v>0.95299235116766323</v>
      </c>
      <c r="BS78" s="16">
        <f t="shared" ca="1" si="57"/>
        <v>0</v>
      </c>
      <c r="BT78" s="2"/>
      <c r="BU78" s="2"/>
      <c r="BV78" s="1">
        <f ca="1">IF(Table1[[#This Row],[Area]]="Raozan",Table1[[#This Row],[Income]],0)</f>
        <v>0</v>
      </c>
      <c r="BW78" s="2">
        <f ca="1">IF(Table1[[#This Row],[Area]]="Rangunia",Table1[[#This Row],[Income]],0)</f>
        <v>0</v>
      </c>
      <c r="BX78" s="2">
        <f ca="1">IF(Table1[[#This Row],[Area]]="Hathazari",Table1[[#This Row],[Income]],0)</f>
        <v>0</v>
      </c>
      <c r="BY78" s="2">
        <f ca="1">IF(Table1[[#This Row],[Area]]="Nazirhat",Table1[[#This Row],[Income]],0)</f>
        <v>0</v>
      </c>
      <c r="BZ78" s="2">
        <f ca="1">IF(Table1[[#This Row],[Area]]="Rangamati",Table1[[#This Row],[Income]],0)</f>
        <v>0</v>
      </c>
      <c r="CA78" s="2">
        <f ca="1">IF(Table1[[#This Row],[Area]]="Kumilla",Table1[[#This Row],[Income]],0)</f>
        <v>0</v>
      </c>
      <c r="CB78" s="2">
        <f ca="1">IF(Table1[[#This Row],[Area]]="Notun para",Table1[[#This Row],[Income]],0)</f>
        <v>0</v>
      </c>
      <c r="CC78" s="2">
        <f ca="1">IF(Table1[[#This Row],[Area]]="Fotikchori",Table1[[#This Row],[Income]],0)</f>
        <v>0</v>
      </c>
      <c r="CD78" s="2">
        <f ca="1">IF(Table1[[#This Row],[Area]]="Feni",Table1[[#This Row],[Income]],0)</f>
        <v>0</v>
      </c>
      <c r="CE78" s="2">
        <f ca="1">IF(Table1[[#This Row],[Area]]="Chattogram mohonogori",Table1[[#This Row],[Income]],0)</f>
        <v>0</v>
      </c>
      <c r="CF78" s="2">
        <f ca="1">IF(Table1[[#This Row],[Area]]="Potia",Table1[[#This Row],[Income]],0)</f>
        <v>79223</v>
      </c>
      <c r="CG78" s="3">
        <f ca="1">IF(Table1[[#This Row],[Area]]="Kaptai",Table1[[#This Row],[Income]],0)</f>
        <v>0</v>
      </c>
      <c r="CH78" s="1">
        <f ca="1">IF(Table1[[#This Row],[Field of work]]="Health",Table1[[#This Row],[Income]],0)</f>
        <v>79223</v>
      </c>
      <c r="CI78" s="2">
        <f ca="1">IF(Table1[[#This Row],[Field of work]]="Teaching",Table1[[#This Row],[Income]],0)</f>
        <v>0</v>
      </c>
      <c r="CJ78" s="2">
        <f ca="1">IF(Table1[[#This Row],[Field of work]]="Construction",Table1[[#This Row],[Income]],0)</f>
        <v>0</v>
      </c>
      <c r="CK78" s="2">
        <f ca="1">IF(Table1[[#This Row],[Field of work]]="IT",Table1[[#This Row],[Income]],0)</f>
        <v>0</v>
      </c>
      <c r="CL78" s="2">
        <f ca="1">IF(Table1[[#This Row],[Field of work]]="General work",Table1[[#This Row],[Income]],0)</f>
        <v>0</v>
      </c>
      <c r="CM78" s="3">
        <f ca="1">IF(Table1[[#This Row],[Field of work]]="Agriculture",Table1[[#This Row],[Income]],0)</f>
        <v>0</v>
      </c>
      <c r="CN78" s="1">
        <f t="shared" ca="1" si="44"/>
        <v>1</v>
      </c>
      <c r="CO78" s="3"/>
      <c r="CP78" s="1">
        <f t="shared" ca="1" si="58"/>
        <v>0</v>
      </c>
      <c r="CQ78" s="3"/>
    </row>
    <row r="79" spans="2:95" x14ac:dyDescent="0.25">
      <c r="B79">
        <f t="shared" ca="1" si="59"/>
        <v>2</v>
      </c>
      <c r="C79" t="str">
        <f t="shared" ca="1" si="45"/>
        <v>Women</v>
      </c>
      <c r="D79">
        <f t="shared" ca="1" si="60"/>
        <v>44</v>
      </c>
      <c r="E79">
        <f t="shared" ca="1" si="61"/>
        <v>3</v>
      </c>
      <c r="F79" t="str">
        <f t="shared" ca="1" si="46"/>
        <v>Teaching</v>
      </c>
      <c r="G79">
        <f t="shared" ca="1" si="62"/>
        <v>1</v>
      </c>
      <c r="H79" t="str">
        <f t="shared" ca="1" si="47"/>
        <v>High school</v>
      </c>
      <c r="I79">
        <f t="shared" ca="1" si="63"/>
        <v>4</v>
      </c>
      <c r="J79">
        <f t="shared" ca="1" si="64"/>
        <v>3</v>
      </c>
      <c r="K79">
        <f t="shared" ca="1" si="65"/>
        <v>57510</v>
      </c>
      <c r="L79">
        <f t="shared" ca="1" si="66"/>
        <v>10</v>
      </c>
      <c r="M79" t="str">
        <f t="shared" ca="1" si="48"/>
        <v>Notun para</v>
      </c>
      <c r="N79">
        <f t="shared" ca="1" si="37"/>
        <v>345060</v>
      </c>
      <c r="O79">
        <f t="shared" ca="1" si="67"/>
        <v>328839.54069391388</v>
      </c>
      <c r="P79">
        <f t="shared" ca="1" si="38"/>
        <v>94537.659173828113</v>
      </c>
      <c r="Q79">
        <f t="shared" ca="1" si="68"/>
        <v>94084</v>
      </c>
      <c r="R79">
        <f t="shared" ca="1" si="39"/>
        <v>98901.57967383723</v>
      </c>
      <c r="S79">
        <f t="shared" ca="1" si="40"/>
        <v>71054.228158301878</v>
      </c>
      <c r="T79">
        <f t="shared" ca="1" si="41"/>
        <v>510651.88733212999</v>
      </c>
      <c r="U79">
        <f t="shared" ca="1" si="42"/>
        <v>521825.12036775111</v>
      </c>
      <c r="V79">
        <f t="shared" ca="1" si="43"/>
        <v>-11173.233035621117</v>
      </c>
      <c r="AR79" s="1">
        <f ca="1">IF(Table1[[#This Row],[Gender]]="men",1,0)</f>
        <v>0</v>
      </c>
      <c r="AS79" s="2">
        <f ca="1">IF(Table1[[#This Row],[Gender]]="Women",1,0)</f>
        <v>1</v>
      </c>
      <c r="AT79" s="2"/>
      <c r="AU79" s="2"/>
      <c r="AV79" s="3"/>
      <c r="AX79" s="1">
        <f t="shared" ca="1" si="49"/>
        <v>0</v>
      </c>
      <c r="AY79" s="2">
        <f t="shared" ca="1" si="50"/>
        <v>0</v>
      </c>
      <c r="AZ79" s="2">
        <f t="shared" ca="1" si="51"/>
        <v>1</v>
      </c>
      <c r="BA79" s="2">
        <f t="shared" ca="1" si="52"/>
        <v>0</v>
      </c>
      <c r="BB79" s="2">
        <f t="shared" ca="1" si="53"/>
        <v>0</v>
      </c>
      <c r="BC79" s="2">
        <f t="shared" ca="1" si="54"/>
        <v>0</v>
      </c>
      <c r="BD79" s="2"/>
      <c r="BE79" s="2"/>
      <c r="BF79" s="2"/>
      <c r="BG79" s="2"/>
      <c r="BH79" s="2"/>
      <c r="BI79" s="2"/>
      <c r="BJ79" s="3"/>
      <c r="BL79" s="1">
        <f t="shared" ca="1" si="69"/>
        <v>9607.8179270081564</v>
      </c>
      <c r="BM79" s="3"/>
      <c r="BN79" s="1">
        <f t="shared" ca="1" si="55"/>
        <v>1</v>
      </c>
      <c r="BO79" s="2"/>
      <c r="BP79" s="2"/>
      <c r="BQ79" s="3"/>
      <c r="BR79" s="15">
        <f t="shared" ca="1" si="56"/>
        <v>0.8877268037141709</v>
      </c>
      <c r="BS79" s="16">
        <f t="shared" ca="1" si="57"/>
        <v>0</v>
      </c>
      <c r="BT79" s="2"/>
      <c r="BU79" s="2"/>
      <c r="BV79" s="1">
        <f ca="1">IF(Table1[[#This Row],[Area]]="Raozan",Table1[[#This Row],[Income]],0)</f>
        <v>0</v>
      </c>
      <c r="BW79" s="2">
        <f ca="1">IF(Table1[[#This Row],[Area]]="Rangunia",Table1[[#This Row],[Income]],0)</f>
        <v>0</v>
      </c>
      <c r="BX79" s="2">
        <f ca="1">IF(Table1[[#This Row],[Area]]="Hathazari",Table1[[#This Row],[Income]],0)</f>
        <v>0</v>
      </c>
      <c r="BY79" s="2">
        <f ca="1">IF(Table1[[#This Row],[Area]]="Nazirhat",Table1[[#This Row],[Income]],0)</f>
        <v>0</v>
      </c>
      <c r="BZ79" s="2">
        <f ca="1">IF(Table1[[#This Row],[Area]]="Rangamati",Table1[[#This Row],[Income]],0)</f>
        <v>0</v>
      </c>
      <c r="CA79" s="2">
        <f ca="1">IF(Table1[[#This Row],[Area]]="Kumilla",Table1[[#This Row],[Income]],0)</f>
        <v>0</v>
      </c>
      <c r="CB79" s="2">
        <f ca="1">IF(Table1[[#This Row],[Area]]="Notun para",Table1[[#This Row],[Income]],0)</f>
        <v>57510</v>
      </c>
      <c r="CC79" s="2">
        <f ca="1">IF(Table1[[#This Row],[Area]]="Fotikchori",Table1[[#This Row],[Income]],0)</f>
        <v>0</v>
      </c>
      <c r="CD79" s="2">
        <f ca="1">IF(Table1[[#This Row],[Area]]="Feni",Table1[[#This Row],[Income]],0)</f>
        <v>0</v>
      </c>
      <c r="CE79" s="2">
        <f ca="1">IF(Table1[[#This Row],[Area]]="Chattogram mohonogori",Table1[[#This Row],[Income]],0)</f>
        <v>0</v>
      </c>
      <c r="CF79" s="2">
        <f ca="1">IF(Table1[[#This Row],[Area]]="Potia",Table1[[#This Row],[Income]],0)</f>
        <v>0</v>
      </c>
      <c r="CG79" s="3">
        <f ca="1">IF(Table1[[#This Row],[Area]]="Kaptai",Table1[[#This Row],[Income]],0)</f>
        <v>0</v>
      </c>
      <c r="CH79" s="1">
        <f ca="1">IF(Table1[[#This Row],[Field of work]]="Health",Table1[[#This Row],[Income]],0)</f>
        <v>0</v>
      </c>
      <c r="CI79" s="2">
        <f ca="1">IF(Table1[[#This Row],[Field of work]]="Teaching",Table1[[#This Row],[Income]],0)</f>
        <v>57510</v>
      </c>
      <c r="CJ79" s="2">
        <f ca="1">IF(Table1[[#This Row],[Field of work]]="Construction",Table1[[#This Row],[Income]],0)</f>
        <v>0</v>
      </c>
      <c r="CK79" s="2">
        <f ca="1">IF(Table1[[#This Row],[Field of work]]="IT",Table1[[#This Row],[Income]],0)</f>
        <v>0</v>
      </c>
      <c r="CL79" s="2">
        <f ca="1">IF(Table1[[#This Row],[Field of work]]="General work",Table1[[#This Row],[Income]],0)</f>
        <v>0</v>
      </c>
      <c r="CM79" s="3">
        <f ca="1">IF(Table1[[#This Row],[Field of work]]="Agriculture",Table1[[#This Row],[Income]],0)</f>
        <v>0</v>
      </c>
      <c r="CN79" s="1">
        <f t="shared" ca="1" si="44"/>
        <v>1</v>
      </c>
      <c r="CO79" s="3"/>
      <c r="CP79" s="1">
        <f t="shared" ca="1" si="58"/>
        <v>31</v>
      </c>
      <c r="CQ79" s="3"/>
    </row>
    <row r="80" spans="2:95" x14ac:dyDescent="0.25">
      <c r="B80">
        <f t="shared" ca="1" si="59"/>
        <v>1</v>
      </c>
      <c r="C80" t="str">
        <f t="shared" ca="1" si="45"/>
        <v>Men</v>
      </c>
      <c r="D80">
        <f t="shared" ca="1" si="60"/>
        <v>31</v>
      </c>
      <c r="E80">
        <f t="shared" ca="1" si="61"/>
        <v>2</v>
      </c>
      <c r="F80" t="str">
        <f t="shared" ca="1" si="46"/>
        <v>Construction</v>
      </c>
      <c r="G80">
        <f t="shared" ca="1" si="62"/>
        <v>5</v>
      </c>
      <c r="H80" t="str">
        <f t="shared" ca="1" si="47"/>
        <v>Other</v>
      </c>
      <c r="I80">
        <f t="shared" ca="1" si="63"/>
        <v>0</v>
      </c>
      <c r="J80">
        <f t="shared" ca="1" si="64"/>
        <v>3</v>
      </c>
      <c r="K80">
        <f t="shared" ca="1" si="65"/>
        <v>60627</v>
      </c>
      <c r="L80">
        <f t="shared" ca="1" si="66"/>
        <v>4</v>
      </c>
      <c r="M80" t="str">
        <f t="shared" ca="1" si="48"/>
        <v>Rangamati</v>
      </c>
      <c r="N80">
        <f t="shared" ca="1" si="37"/>
        <v>303135</v>
      </c>
      <c r="O80">
        <f t="shared" ca="1" si="67"/>
        <v>269101.0646438952</v>
      </c>
      <c r="P80">
        <f t="shared" ca="1" si="38"/>
        <v>4804.0011336130656</v>
      </c>
      <c r="Q80">
        <f t="shared" ca="1" si="68"/>
        <v>1860</v>
      </c>
      <c r="R80">
        <f t="shared" ca="1" si="39"/>
        <v>40175.886696199785</v>
      </c>
      <c r="S80">
        <f t="shared" ca="1" si="40"/>
        <v>64110.916868522734</v>
      </c>
      <c r="T80">
        <f t="shared" ca="1" si="41"/>
        <v>372049.91800213582</v>
      </c>
      <c r="U80">
        <f t="shared" ca="1" si="42"/>
        <v>311136.95134009497</v>
      </c>
      <c r="V80">
        <f t="shared" ca="1" si="43"/>
        <v>60912.966662040853</v>
      </c>
      <c r="AR80" s="1">
        <f ca="1">IF(Table1[[#This Row],[Gender]]="men",1,0)</f>
        <v>1</v>
      </c>
      <c r="AS80" s="2">
        <f ca="1">IF(Table1[[#This Row],[Gender]]="Women",1,0)</f>
        <v>0</v>
      </c>
      <c r="AT80" s="2"/>
      <c r="AU80" s="2"/>
      <c r="AV80" s="3"/>
      <c r="AX80" s="1">
        <f t="shared" ca="1" si="49"/>
        <v>0</v>
      </c>
      <c r="AY80" s="2">
        <f t="shared" ca="1" si="50"/>
        <v>0</v>
      </c>
      <c r="AZ80" s="2">
        <f t="shared" ca="1" si="51"/>
        <v>0</v>
      </c>
      <c r="BA80" s="2">
        <f t="shared" ca="1" si="52"/>
        <v>0</v>
      </c>
      <c r="BB80" s="2">
        <f t="shared" ca="1" si="53"/>
        <v>1</v>
      </c>
      <c r="BC80" s="2">
        <f t="shared" ca="1" si="54"/>
        <v>0</v>
      </c>
      <c r="BD80" s="2"/>
      <c r="BE80" s="2"/>
      <c r="BF80" s="2"/>
      <c r="BG80" s="2"/>
      <c r="BH80" s="2"/>
      <c r="BI80" s="2"/>
      <c r="BJ80" s="3"/>
      <c r="BL80" s="1">
        <f t="shared" ca="1" si="69"/>
        <v>13345.742656840177</v>
      </c>
      <c r="BM80" s="3"/>
      <c r="BN80" s="1">
        <f t="shared" ca="1" si="55"/>
        <v>0</v>
      </c>
      <c r="BO80" s="2"/>
      <c r="BP80" s="2"/>
      <c r="BQ80" s="3"/>
      <c r="BR80" s="15">
        <f t="shared" ca="1" si="56"/>
        <v>0.16236628318793334</v>
      </c>
      <c r="BS80" s="16">
        <f t="shared" ca="1" si="57"/>
        <v>1</v>
      </c>
      <c r="BT80" s="2"/>
      <c r="BU80" s="2"/>
      <c r="BV80" s="1">
        <f ca="1">IF(Table1[[#This Row],[Area]]="Raozan",Table1[[#This Row],[Income]],0)</f>
        <v>0</v>
      </c>
      <c r="BW80" s="2">
        <f ca="1">IF(Table1[[#This Row],[Area]]="Rangunia",Table1[[#This Row],[Income]],0)</f>
        <v>0</v>
      </c>
      <c r="BX80" s="2">
        <f ca="1">IF(Table1[[#This Row],[Area]]="Hathazari",Table1[[#This Row],[Income]],0)</f>
        <v>0</v>
      </c>
      <c r="BY80" s="2">
        <f ca="1">IF(Table1[[#This Row],[Area]]="Nazirhat",Table1[[#This Row],[Income]],0)</f>
        <v>0</v>
      </c>
      <c r="BZ80" s="2">
        <f ca="1">IF(Table1[[#This Row],[Area]]="Rangamati",Table1[[#This Row],[Income]],0)</f>
        <v>60627</v>
      </c>
      <c r="CA80" s="2">
        <f ca="1">IF(Table1[[#This Row],[Area]]="Kumilla",Table1[[#This Row],[Income]],0)</f>
        <v>0</v>
      </c>
      <c r="CB80" s="2">
        <f ca="1">IF(Table1[[#This Row],[Area]]="Notun para",Table1[[#This Row],[Income]],0)</f>
        <v>0</v>
      </c>
      <c r="CC80" s="2">
        <f ca="1">IF(Table1[[#This Row],[Area]]="Fotikchori",Table1[[#This Row],[Income]],0)</f>
        <v>0</v>
      </c>
      <c r="CD80" s="2">
        <f ca="1">IF(Table1[[#This Row],[Area]]="Feni",Table1[[#This Row],[Income]],0)</f>
        <v>0</v>
      </c>
      <c r="CE80" s="2">
        <f ca="1">IF(Table1[[#This Row],[Area]]="Chattogram mohonogori",Table1[[#This Row],[Income]],0)</f>
        <v>0</v>
      </c>
      <c r="CF80" s="2">
        <f ca="1">IF(Table1[[#This Row],[Area]]="Potia",Table1[[#This Row],[Income]],0)</f>
        <v>0</v>
      </c>
      <c r="CG80" s="3">
        <f ca="1">IF(Table1[[#This Row],[Area]]="Kaptai",Table1[[#This Row],[Income]],0)</f>
        <v>0</v>
      </c>
      <c r="CH80" s="1">
        <f ca="1">IF(Table1[[#This Row],[Field of work]]="Health",Table1[[#This Row],[Income]],0)</f>
        <v>0</v>
      </c>
      <c r="CI80" s="2">
        <f ca="1">IF(Table1[[#This Row],[Field of work]]="Teaching",Table1[[#This Row],[Income]],0)</f>
        <v>0</v>
      </c>
      <c r="CJ80" s="2">
        <f ca="1">IF(Table1[[#This Row],[Field of work]]="Construction",Table1[[#This Row],[Income]],0)</f>
        <v>60627</v>
      </c>
      <c r="CK80" s="2">
        <f ca="1">IF(Table1[[#This Row],[Field of work]]="IT",Table1[[#This Row],[Income]],0)</f>
        <v>0</v>
      </c>
      <c r="CL80" s="2">
        <f ca="1">IF(Table1[[#This Row],[Field of work]]="General work",Table1[[#This Row],[Income]],0)</f>
        <v>0</v>
      </c>
      <c r="CM80" s="3">
        <f ca="1">IF(Table1[[#This Row],[Field of work]]="Agriculture",Table1[[#This Row],[Income]],0)</f>
        <v>0</v>
      </c>
      <c r="CN80" s="1">
        <f t="shared" ca="1" si="44"/>
        <v>1</v>
      </c>
      <c r="CO80" s="3"/>
      <c r="CP80" s="1">
        <f t="shared" ca="1" si="58"/>
        <v>38</v>
      </c>
      <c r="CQ80" s="3"/>
    </row>
    <row r="81" spans="2:95" x14ac:dyDescent="0.25">
      <c r="B81">
        <f t="shared" ca="1" si="59"/>
        <v>2</v>
      </c>
      <c r="C81" t="str">
        <f t="shared" ca="1" si="45"/>
        <v>Women</v>
      </c>
      <c r="D81">
        <f t="shared" ca="1" si="60"/>
        <v>38</v>
      </c>
      <c r="E81">
        <f t="shared" ca="1" si="61"/>
        <v>5</v>
      </c>
      <c r="F81" t="str">
        <f t="shared" ca="1" si="46"/>
        <v>General work</v>
      </c>
      <c r="G81">
        <f t="shared" ca="1" si="62"/>
        <v>3</v>
      </c>
      <c r="H81" t="str">
        <f t="shared" ca="1" si="47"/>
        <v>University</v>
      </c>
      <c r="I81">
        <f t="shared" ca="1" si="63"/>
        <v>1</v>
      </c>
      <c r="J81">
        <f t="shared" ca="1" si="64"/>
        <v>2</v>
      </c>
      <c r="K81">
        <f t="shared" ca="1" si="65"/>
        <v>63856</v>
      </c>
      <c r="L81">
        <f t="shared" ca="1" si="66"/>
        <v>1</v>
      </c>
      <c r="M81" t="str">
        <f t="shared" ca="1" si="48"/>
        <v>Raozan</v>
      </c>
      <c r="N81">
        <f t="shared" ref="N81:N144" ca="1" si="70">K81*RANDBETWEEN(3,6)</f>
        <v>255424</v>
      </c>
      <c r="O81">
        <f t="shared" ca="1" si="67"/>
        <v>41472.245516994684</v>
      </c>
      <c r="P81">
        <f t="shared" ref="P81:P144" ca="1" si="71">J81*RAND()*K81</f>
        <v>19215.635854016313</v>
      </c>
      <c r="Q81">
        <f t="shared" ca="1" si="68"/>
        <v>15604</v>
      </c>
      <c r="R81">
        <f t="shared" ref="R81:R144" ca="1" si="72">RAND()*K81*2</f>
        <v>81233.133719229154</v>
      </c>
      <c r="S81">
        <f t="shared" ref="S81:S144" ca="1" si="73">RAND()*K81*1.5</f>
        <v>30794.700520473987</v>
      </c>
      <c r="T81">
        <f t="shared" ref="T81:T144" ca="1" si="74">N81+P81+S81</f>
        <v>305434.33637449029</v>
      </c>
      <c r="U81">
        <f t="shared" ref="U81:U144" ca="1" si="75">O81+Q81+R81</f>
        <v>138309.37923622385</v>
      </c>
      <c r="V81">
        <f t="shared" ref="V81:V144" ca="1" si="76">T81-U81</f>
        <v>167124.95713826644</v>
      </c>
      <c r="AR81" s="1">
        <f ca="1">IF(Table1[[#This Row],[Gender]]="men",1,0)</f>
        <v>0</v>
      </c>
      <c r="AS81" s="2">
        <f ca="1">IF(Table1[[#This Row],[Gender]]="Women",1,0)</f>
        <v>1</v>
      </c>
      <c r="AT81" s="2"/>
      <c r="AU81" s="2"/>
      <c r="AV81" s="3"/>
      <c r="AX81" s="1">
        <f t="shared" ca="1" si="49"/>
        <v>0</v>
      </c>
      <c r="AY81" s="2">
        <f t="shared" ca="1" si="50"/>
        <v>0</v>
      </c>
      <c r="AZ81" s="2">
        <f t="shared" ca="1" si="51"/>
        <v>0</v>
      </c>
      <c r="BA81" s="2">
        <f t="shared" ca="1" si="52"/>
        <v>0</v>
      </c>
      <c r="BB81" s="2">
        <f t="shared" ca="1" si="53"/>
        <v>1</v>
      </c>
      <c r="BC81" s="2">
        <f t="shared" ca="1" si="54"/>
        <v>0</v>
      </c>
      <c r="BD81" s="2"/>
      <c r="BE81" s="2"/>
      <c r="BF81" s="2"/>
      <c r="BG81" s="2"/>
      <c r="BH81" s="2"/>
      <c r="BI81" s="2"/>
      <c r="BJ81" s="3"/>
      <c r="BL81" s="1">
        <f t="shared" ca="1" si="69"/>
        <v>18704.910472402749</v>
      </c>
      <c r="BM81" s="3"/>
      <c r="BN81" s="1">
        <f t="shared" ca="1" si="55"/>
        <v>0</v>
      </c>
      <c r="BO81" s="2"/>
      <c r="BP81" s="2"/>
      <c r="BQ81" s="3"/>
      <c r="BR81" s="15">
        <f t="shared" ca="1" si="56"/>
        <v>0.41618195484242881</v>
      </c>
      <c r="BS81" s="16">
        <f t="shared" ca="1" si="57"/>
        <v>0</v>
      </c>
      <c r="BT81" s="2"/>
      <c r="BU81" s="2"/>
      <c r="BV81" s="1">
        <f ca="1">IF(Table1[[#This Row],[Area]]="Raozan",Table1[[#This Row],[Income]],0)</f>
        <v>63856</v>
      </c>
      <c r="BW81" s="2">
        <f ca="1">IF(Table1[[#This Row],[Area]]="Rangunia",Table1[[#This Row],[Income]],0)</f>
        <v>0</v>
      </c>
      <c r="BX81" s="2">
        <f ca="1">IF(Table1[[#This Row],[Area]]="Hathazari",Table1[[#This Row],[Income]],0)</f>
        <v>0</v>
      </c>
      <c r="BY81" s="2">
        <f ca="1">IF(Table1[[#This Row],[Area]]="Nazirhat",Table1[[#This Row],[Income]],0)</f>
        <v>0</v>
      </c>
      <c r="BZ81" s="2">
        <f ca="1">IF(Table1[[#This Row],[Area]]="Rangamati",Table1[[#This Row],[Income]],0)</f>
        <v>0</v>
      </c>
      <c r="CA81" s="2">
        <f ca="1">IF(Table1[[#This Row],[Area]]="Kumilla",Table1[[#This Row],[Income]],0)</f>
        <v>0</v>
      </c>
      <c r="CB81" s="2">
        <f ca="1">IF(Table1[[#This Row],[Area]]="Notun para",Table1[[#This Row],[Income]],0)</f>
        <v>0</v>
      </c>
      <c r="CC81" s="2">
        <f ca="1">IF(Table1[[#This Row],[Area]]="Fotikchori",Table1[[#This Row],[Income]],0)</f>
        <v>0</v>
      </c>
      <c r="CD81" s="2">
        <f ca="1">IF(Table1[[#This Row],[Area]]="Feni",Table1[[#This Row],[Income]],0)</f>
        <v>0</v>
      </c>
      <c r="CE81" s="2">
        <f ca="1">IF(Table1[[#This Row],[Area]]="Chattogram mohonogori",Table1[[#This Row],[Income]],0)</f>
        <v>0</v>
      </c>
      <c r="CF81" s="2">
        <f ca="1">IF(Table1[[#This Row],[Area]]="Potia",Table1[[#This Row],[Income]],0)</f>
        <v>0</v>
      </c>
      <c r="CG81" s="3">
        <f ca="1">IF(Table1[[#This Row],[Area]]="Kaptai",Table1[[#This Row],[Income]],0)</f>
        <v>0</v>
      </c>
      <c r="CH81" s="1">
        <f ca="1">IF(Table1[[#This Row],[Field of work]]="Health",Table1[[#This Row],[Income]],0)</f>
        <v>0</v>
      </c>
      <c r="CI81" s="2">
        <f ca="1">IF(Table1[[#This Row],[Field of work]]="Teaching",Table1[[#This Row],[Income]],0)</f>
        <v>0</v>
      </c>
      <c r="CJ81" s="2">
        <f ca="1">IF(Table1[[#This Row],[Field of work]]="Construction",Table1[[#This Row],[Income]],0)</f>
        <v>0</v>
      </c>
      <c r="CK81" s="2">
        <f ca="1">IF(Table1[[#This Row],[Field of work]]="IT",Table1[[#This Row],[Income]],0)</f>
        <v>0</v>
      </c>
      <c r="CL81" s="2">
        <f ca="1">IF(Table1[[#This Row],[Field of work]]="General work",Table1[[#This Row],[Income]],0)</f>
        <v>63856</v>
      </c>
      <c r="CM81" s="3">
        <f ca="1">IF(Table1[[#This Row],[Field of work]]="Agriculture",Table1[[#This Row],[Income]],0)</f>
        <v>0</v>
      </c>
      <c r="CN81" s="1">
        <f t="shared" ca="1" si="44"/>
        <v>1</v>
      </c>
      <c r="CO81" s="3"/>
      <c r="CP81" s="1">
        <f t="shared" ca="1" si="58"/>
        <v>41</v>
      </c>
      <c r="CQ81" s="3"/>
    </row>
    <row r="82" spans="2:95" x14ac:dyDescent="0.25">
      <c r="B82">
        <f t="shared" ca="1" si="59"/>
        <v>1</v>
      </c>
      <c r="C82" t="str">
        <f t="shared" ca="1" si="45"/>
        <v>Men</v>
      </c>
      <c r="D82">
        <f t="shared" ca="1" si="60"/>
        <v>41</v>
      </c>
      <c r="E82">
        <f t="shared" ca="1" si="61"/>
        <v>5</v>
      </c>
      <c r="F82" t="str">
        <f t="shared" ca="1" si="46"/>
        <v>General work</v>
      </c>
      <c r="G82">
        <f t="shared" ca="1" si="62"/>
        <v>1</v>
      </c>
      <c r="H82" t="str">
        <f t="shared" ca="1" si="47"/>
        <v>High school</v>
      </c>
      <c r="I82">
        <f t="shared" ca="1" si="63"/>
        <v>1</v>
      </c>
      <c r="J82">
        <f t="shared" ca="1" si="64"/>
        <v>2</v>
      </c>
      <c r="K82">
        <f t="shared" ca="1" si="65"/>
        <v>67032</v>
      </c>
      <c r="L82">
        <f t="shared" ca="1" si="66"/>
        <v>4</v>
      </c>
      <c r="M82" t="str">
        <f t="shared" ca="1" si="48"/>
        <v>Rangamati</v>
      </c>
      <c r="N82">
        <f t="shared" ca="1" si="70"/>
        <v>402192</v>
      </c>
      <c r="O82">
        <f t="shared" ca="1" si="67"/>
        <v>167385.05278198613</v>
      </c>
      <c r="P82">
        <f t="shared" ca="1" si="71"/>
        <v>26691.485313680354</v>
      </c>
      <c r="Q82">
        <f t="shared" ca="1" si="68"/>
        <v>13850</v>
      </c>
      <c r="R82">
        <f t="shared" ca="1" si="72"/>
        <v>15532.58555813788</v>
      </c>
      <c r="S82">
        <f t="shared" ca="1" si="73"/>
        <v>55701.881493547131</v>
      </c>
      <c r="T82">
        <f t="shared" ca="1" si="74"/>
        <v>484585.36680722749</v>
      </c>
      <c r="U82">
        <f t="shared" ca="1" si="75"/>
        <v>196767.63834012402</v>
      </c>
      <c r="V82">
        <f t="shared" ca="1" si="76"/>
        <v>287817.72846710344</v>
      </c>
      <c r="AR82" s="1">
        <f ca="1">IF(Table1[[#This Row],[Gender]]="men",1,0)</f>
        <v>1</v>
      </c>
      <c r="AS82" s="2">
        <f ca="1">IF(Table1[[#This Row],[Gender]]="Women",1,0)</f>
        <v>0</v>
      </c>
      <c r="AT82" s="2"/>
      <c r="AU82" s="2"/>
      <c r="AV82" s="3"/>
      <c r="AX82" s="1">
        <f t="shared" ca="1" si="49"/>
        <v>0</v>
      </c>
      <c r="AY82" s="2">
        <f t="shared" ca="1" si="50"/>
        <v>0</v>
      </c>
      <c r="AZ82" s="2">
        <f t="shared" ca="1" si="51"/>
        <v>0</v>
      </c>
      <c r="BA82" s="2">
        <f t="shared" ca="1" si="52"/>
        <v>1</v>
      </c>
      <c r="BB82" s="2">
        <f t="shared" ca="1" si="53"/>
        <v>0</v>
      </c>
      <c r="BC82" s="2">
        <f t="shared" ca="1" si="54"/>
        <v>0</v>
      </c>
      <c r="BD82" s="2"/>
      <c r="BE82" s="2"/>
      <c r="BF82" s="2"/>
      <c r="BG82" s="2"/>
      <c r="BH82" s="2"/>
      <c r="BI82" s="2"/>
      <c r="BJ82" s="3"/>
      <c r="BL82" s="1">
        <f t="shared" ca="1" si="69"/>
        <v>76769.269682430386</v>
      </c>
      <c r="BM82" s="3"/>
      <c r="BN82" s="1">
        <f t="shared" ca="1" si="55"/>
        <v>1</v>
      </c>
      <c r="BO82" s="2"/>
      <c r="BP82" s="2"/>
      <c r="BQ82" s="3"/>
      <c r="BR82" s="15">
        <f t="shared" ca="1" si="56"/>
        <v>0.72220777262581259</v>
      </c>
      <c r="BS82" s="16">
        <f t="shared" ca="1" si="57"/>
        <v>0</v>
      </c>
      <c r="BT82" s="2"/>
      <c r="BU82" s="2"/>
      <c r="BV82" s="1">
        <f ca="1">IF(Table1[[#This Row],[Area]]="Raozan",Table1[[#This Row],[Income]],0)</f>
        <v>0</v>
      </c>
      <c r="BW82" s="2">
        <f ca="1">IF(Table1[[#This Row],[Area]]="Rangunia",Table1[[#This Row],[Income]],0)</f>
        <v>0</v>
      </c>
      <c r="BX82" s="2">
        <f ca="1">IF(Table1[[#This Row],[Area]]="Hathazari",Table1[[#This Row],[Income]],0)</f>
        <v>0</v>
      </c>
      <c r="BY82" s="2">
        <f ca="1">IF(Table1[[#This Row],[Area]]="Nazirhat",Table1[[#This Row],[Income]],0)</f>
        <v>0</v>
      </c>
      <c r="BZ82" s="2">
        <f ca="1">IF(Table1[[#This Row],[Area]]="Rangamati",Table1[[#This Row],[Income]],0)</f>
        <v>67032</v>
      </c>
      <c r="CA82" s="2">
        <f ca="1">IF(Table1[[#This Row],[Area]]="Kumilla",Table1[[#This Row],[Income]],0)</f>
        <v>0</v>
      </c>
      <c r="CB82" s="2">
        <f ca="1">IF(Table1[[#This Row],[Area]]="Notun para",Table1[[#This Row],[Income]],0)</f>
        <v>0</v>
      </c>
      <c r="CC82" s="2">
        <f ca="1">IF(Table1[[#This Row],[Area]]="Fotikchori",Table1[[#This Row],[Income]],0)</f>
        <v>0</v>
      </c>
      <c r="CD82" s="2">
        <f ca="1">IF(Table1[[#This Row],[Area]]="Feni",Table1[[#This Row],[Income]],0)</f>
        <v>0</v>
      </c>
      <c r="CE82" s="2">
        <f ca="1">IF(Table1[[#This Row],[Area]]="Chattogram mohonogori",Table1[[#This Row],[Income]],0)</f>
        <v>0</v>
      </c>
      <c r="CF82" s="2">
        <f ca="1">IF(Table1[[#This Row],[Area]]="Potia",Table1[[#This Row],[Income]],0)</f>
        <v>0</v>
      </c>
      <c r="CG82" s="3">
        <f ca="1">IF(Table1[[#This Row],[Area]]="Kaptai",Table1[[#This Row],[Income]],0)</f>
        <v>0</v>
      </c>
      <c r="CH82" s="1">
        <f ca="1">IF(Table1[[#This Row],[Field of work]]="Health",Table1[[#This Row],[Income]],0)</f>
        <v>0</v>
      </c>
      <c r="CI82" s="2">
        <f ca="1">IF(Table1[[#This Row],[Field of work]]="Teaching",Table1[[#This Row],[Income]],0)</f>
        <v>0</v>
      </c>
      <c r="CJ82" s="2">
        <f ca="1">IF(Table1[[#This Row],[Field of work]]="Construction",Table1[[#This Row],[Income]],0)</f>
        <v>0</v>
      </c>
      <c r="CK82" s="2">
        <f ca="1">IF(Table1[[#This Row],[Field of work]]="IT",Table1[[#This Row],[Income]],0)</f>
        <v>0</v>
      </c>
      <c r="CL82" s="2">
        <f ca="1">IF(Table1[[#This Row],[Field of work]]="General work",Table1[[#This Row],[Income]],0)</f>
        <v>67032</v>
      </c>
      <c r="CM82" s="3">
        <f ca="1">IF(Table1[[#This Row],[Field of work]]="Agriculture",Table1[[#This Row],[Income]],0)</f>
        <v>0</v>
      </c>
      <c r="CN82" s="1">
        <f t="shared" ca="1" si="44"/>
        <v>1</v>
      </c>
      <c r="CO82" s="3"/>
      <c r="CP82" s="1">
        <f t="shared" ca="1" si="58"/>
        <v>44</v>
      </c>
      <c r="CQ82" s="3"/>
    </row>
    <row r="83" spans="2:95" x14ac:dyDescent="0.25">
      <c r="B83">
        <f t="shared" ca="1" si="59"/>
        <v>2</v>
      </c>
      <c r="C83" t="str">
        <f t="shared" ca="1" si="45"/>
        <v>Women</v>
      </c>
      <c r="D83">
        <f t="shared" ca="1" si="60"/>
        <v>44</v>
      </c>
      <c r="E83">
        <f t="shared" ca="1" si="61"/>
        <v>4</v>
      </c>
      <c r="F83" t="str">
        <f t="shared" ca="1" si="46"/>
        <v>IT</v>
      </c>
      <c r="G83">
        <f t="shared" ca="1" si="62"/>
        <v>4</v>
      </c>
      <c r="H83" t="str">
        <f t="shared" ca="1" si="47"/>
        <v>Technical</v>
      </c>
      <c r="I83">
        <f t="shared" ca="1" si="63"/>
        <v>3</v>
      </c>
      <c r="J83">
        <f t="shared" ca="1" si="64"/>
        <v>1</v>
      </c>
      <c r="K83">
        <f t="shared" ca="1" si="65"/>
        <v>80335</v>
      </c>
      <c r="L83">
        <f t="shared" ca="1" si="66"/>
        <v>9</v>
      </c>
      <c r="M83" t="str">
        <f t="shared" ca="1" si="48"/>
        <v>Rangunia</v>
      </c>
      <c r="N83">
        <f t="shared" ca="1" si="70"/>
        <v>321340</v>
      </c>
      <c r="O83">
        <f t="shared" ca="1" si="67"/>
        <v>232074.24565557862</v>
      </c>
      <c r="P83">
        <f t="shared" ca="1" si="71"/>
        <v>18704.910472402749</v>
      </c>
      <c r="Q83">
        <f t="shared" ca="1" si="68"/>
        <v>752</v>
      </c>
      <c r="R83">
        <f t="shared" ca="1" si="72"/>
        <v>50051.452970223159</v>
      </c>
      <c r="S83">
        <f t="shared" ca="1" si="73"/>
        <v>38177.120046846307</v>
      </c>
      <c r="T83">
        <f t="shared" ca="1" si="74"/>
        <v>378222.03051924903</v>
      </c>
      <c r="U83">
        <f t="shared" ca="1" si="75"/>
        <v>282877.69862580177</v>
      </c>
      <c r="V83">
        <f t="shared" ca="1" si="76"/>
        <v>95344.331893447263</v>
      </c>
      <c r="AR83" s="1">
        <f ca="1">IF(Table1[[#This Row],[Gender]]="men",1,0)</f>
        <v>0</v>
      </c>
      <c r="AS83" s="2">
        <f ca="1">IF(Table1[[#This Row],[Gender]]="Women",1,0)</f>
        <v>1</v>
      </c>
      <c r="AT83" s="2"/>
      <c r="AU83" s="2"/>
      <c r="AV83" s="3"/>
      <c r="AX83" s="1">
        <f t="shared" ca="1" si="49"/>
        <v>1</v>
      </c>
      <c r="AY83" s="2">
        <f t="shared" ca="1" si="50"/>
        <v>0</v>
      </c>
      <c r="AZ83" s="2">
        <f t="shared" ca="1" si="51"/>
        <v>0</v>
      </c>
      <c r="BA83" s="2">
        <f t="shared" ca="1" si="52"/>
        <v>0</v>
      </c>
      <c r="BB83" s="2">
        <f t="shared" ca="1" si="53"/>
        <v>0</v>
      </c>
      <c r="BC83" s="2">
        <f t="shared" ca="1" si="54"/>
        <v>0</v>
      </c>
      <c r="BD83" s="2"/>
      <c r="BE83" s="2"/>
      <c r="BF83" s="2"/>
      <c r="BG83" s="2"/>
      <c r="BH83" s="2"/>
      <c r="BI83" s="2"/>
      <c r="BJ83" s="3"/>
      <c r="BL83" s="1">
        <f t="shared" ca="1" si="69"/>
        <v>34352.447649018621</v>
      </c>
      <c r="BM83" s="3"/>
      <c r="BN83" s="1">
        <f t="shared" ca="1" si="55"/>
        <v>1</v>
      </c>
      <c r="BO83" s="2"/>
      <c r="BP83" s="2"/>
      <c r="BQ83" s="3"/>
      <c r="BR83" s="15">
        <f t="shared" ca="1" si="56"/>
        <v>0.32679456689484021</v>
      </c>
      <c r="BS83" s="16">
        <f t="shared" ca="1" si="57"/>
        <v>0</v>
      </c>
      <c r="BT83" s="2"/>
      <c r="BU83" s="2"/>
      <c r="BV83" s="1">
        <f ca="1">IF(Table1[[#This Row],[Area]]="Raozan",Table1[[#This Row],[Income]],0)</f>
        <v>0</v>
      </c>
      <c r="BW83" s="2">
        <f ca="1">IF(Table1[[#This Row],[Area]]="Rangunia",Table1[[#This Row],[Income]],0)</f>
        <v>80335</v>
      </c>
      <c r="BX83" s="2">
        <f ca="1">IF(Table1[[#This Row],[Area]]="Hathazari",Table1[[#This Row],[Income]],0)</f>
        <v>0</v>
      </c>
      <c r="BY83" s="2">
        <f ca="1">IF(Table1[[#This Row],[Area]]="Nazirhat",Table1[[#This Row],[Income]],0)</f>
        <v>0</v>
      </c>
      <c r="BZ83" s="2">
        <f ca="1">IF(Table1[[#This Row],[Area]]="Rangamati",Table1[[#This Row],[Income]],0)</f>
        <v>0</v>
      </c>
      <c r="CA83" s="2">
        <f ca="1">IF(Table1[[#This Row],[Area]]="Kumilla",Table1[[#This Row],[Income]],0)</f>
        <v>0</v>
      </c>
      <c r="CB83" s="2">
        <f ca="1">IF(Table1[[#This Row],[Area]]="Notun para",Table1[[#This Row],[Income]],0)</f>
        <v>0</v>
      </c>
      <c r="CC83" s="2">
        <f ca="1">IF(Table1[[#This Row],[Area]]="Fotikchori",Table1[[#This Row],[Income]],0)</f>
        <v>0</v>
      </c>
      <c r="CD83" s="2">
        <f ca="1">IF(Table1[[#This Row],[Area]]="Feni",Table1[[#This Row],[Income]],0)</f>
        <v>0</v>
      </c>
      <c r="CE83" s="2">
        <f ca="1">IF(Table1[[#This Row],[Area]]="Chattogram mohonogori",Table1[[#This Row],[Income]],0)</f>
        <v>0</v>
      </c>
      <c r="CF83" s="2">
        <f ca="1">IF(Table1[[#This Row],[Area]]="Potia",Table1[[#This Row],[Income]],0)</f>
        <v>0</v>
      </c>
      <c r="CG83" s="3">
        <f ca="1">IF(Table1[[#This Row],[Area]]="Kaptai",Table1[[#This Row],[Income]],0)</f>
        <v>0</v>
      </c>
      <c r="CH83" s="1">
        <f ca="1">IF(Table1[[#This Row],[Field of work]]="Health",Table1[[#This Row],[Income]],0)</f>
        <v>0</v>
      </c>
      <c r="CI83" s="2">
        <f ca="1">IF(Table1[[#This Row],[Field of work]]="Teaching",Table1[[#This Row],[Income]],0)</f>
        <v>0</v>
      </c>
      <c r="CJ83" s="2">
        <f ca="1">IF(Table1[[#This Row],[Field of work]]="Construction",Table1[[#This Row],[Income]],0)</f>
        <v>0</v>
      </c>
      <c r="CK83" s="2">
        <f ca="1">IF(Table1[[#This Row],[Field of work]]="IT",Table1[[#This Row],[Income]],0)</f>
        <v>80335</v>
      </c>
      <c r="CL83" s="2">
        <f ca="1">IF(Table1[[#This Row],[Field of work]]="General work",Table1[[#This Row],[Income]],0)</f>
        <v>0</v>
      </c>
      <c r="CM83" s="3">
        <f ca="1">IF(Table1[[#This Row],[Field of work]]="Agriculture",Table1[[#This Row],[Income]],0)</f>
        <v>0</v>
      </c>
      <c r="CN83" s="1">
        <f t="shared" ca="1" si="44"/>
        <v>1</v>
      </c>
      <c r="CO83" s="3"/>
      <c r="CP83" s="1">
        <f t="shared" ca="1" si="58"/>
        <v>29</v>
      </c>
      <c r="CQ83" s="3"/>
    </row>
    <row r="84" spans="2:95" x14ac:dyDescent="0.25">
      <c r="B84">
        <f t="shared" ca="1" si="59"/>
        <v>2</v>
      </c>
      <c r="C84" t="str">
        <f t="shared" ca="1" si="45"/>
        <v>Women</v>
      </c>
      <c r="D84">
        <f t="shared" ca="1" si="60"/>
        <v>29</v>
      </c>
      <c r="E84">
        <f t="shared" ca="1" si="61"/>
        <v>1</v>
      </c>
      <c r="F84" t="str">
        <f t="shared" ca="1" si="46"/>
        <v>Health</v>
      </c>
      <c r="G84">
        <f t="shared" ca="1" si="62"/>
        <v>5</v>
      </c>
      <c r="H84" t="str">
        <f t="shared" ca="1" si="47"/>
        <v>Other</v>
      </c>
      <c r="I84">
        <f t="shared" ca="1" si="63"/>
        <v>3</v>
      </c>
      <c r="J84">
        <f t="shared" ca="1" si="64"/>
        <v>2</v>
      </c>
      <c r="K84">
        <f t="shared" ca="1" si="65"/>
        <v>83907</v>
      </c>
      <c r="L84">
        <f t="shared" ca="1" si="66"/>
        <v>1</v>
      </c>
      <c r="M84" t="str">
        <f t="shared" ca="1" si="48"/>
        <v>Raozan</v>
      </c>
      <c r="N84">
        <f t="shared" ca="1" si="70"/>
        <v>503442</v>
      </c>
      <c r="O84">
        <f t="shared" ca="1" si="67"/>
        <v>164522.11034667215</v>
      </c>
      <c r="P84">
        <f t="shared" ca="1" si="71"/>
        <v>153538.53936486077</v>
      </c>
      <c r="Q84">
        <f t="shared" ca="1" si="68"/>
        <v>134606</v>
      </c>
      <c r="R84">
        <f t="shared" ca="1" si="72"/>
        <v>9959.1767412315548</v>
      </c>
      <c r="S84">
        <f t="shared" ca="1" si="73"/>
        <v>82160.151517160863</v>
      </c>
      <c r="T84">
        <f t="shared" ca="1" si="74"/>
        <v>739140.69088202156</v>
      </c>
      <c r="U84">
        <f t="shared" ca="1" si="75"/>
        <v>309087.28708790371</v>
      </c>
      <c r="V84">
        <f t="shared" ca="1" si="76"/>
        <v>430053.40379411785</v>
      </c>
      <c r="AR84" s="1">
        <f ca="1">IF(Table1[[#This Row],[Gender]]="men",1,0)</f>
        <v>0</v>
      </c>
      <c r="AS84" s="2">
        <f ca="1">IF(Table1[[#This Row],[Gender]]="Women",1,0)</f>
        <v>1</v>
      </c>
      <c r="AT84" s="2"/>
      <c r="AU84" s="2"/>
      <c r="AV84" s="3"/>
      <c r="AX84" s="1">
        <f t="shared" ca="1" si="49"/>
        <v>0</v>
      </c>
      <c r="AY84" s="2">
        <f t="shared" ca="1" si="50"/>
        <v>1</v>
      </c>
      <c r="AZ84" s="2">
        <f t="shared" ca="1" si="51"/>
        <v>0</v>
      </c>
      <c r="BA84" s="2">
        <f t="shared" ca="1" si="52"/>
        <v>0</v>
      </c>
      <c r="BB84" s="2">
        <f t="shared" ca="1" si="53"/>
        <v>0</v>
      </c>
      <c r="BC84" s="2">
        <f t="shared" ca="1" si="54"/>
        <v>0</v>
      </c>
      <c r="BD84" s="2"/>
      <c r="BE84" s="2"/>
      <c r="BF84" s="2"/>
      <c r="BG84" s="2"/>
      <c r="BH84" s="2"/>
      <c r="BI84" s="2"/>
      <c r="BJ84" s="3"/>
      <c r="BL84" s="1">
        <f t="shared" ca="1" si="69"/>
        <v>36647.472308838667</v>
      </c>
      <c r="BM84" s="3"/>
      <c r="BN84" s="1">
        <f t="shared" ca="1" si="55"/>
        <v>1</v>
      </c>
      <c r="BO84" s="2"/>
      <c r="BP84" s="2"/>
      <c r="BQ84" s="3"/>
      <c r="BR84" s="15">
        <f t="shared" ca="1" si="56"/>
        <v>0.86508635417260693</v>
      </c>
      <c r="BS84" s="16">
        <f t="shared" ca="1" si="57"/>
        <v>0</v>
      </c>
      <c r="BT84" s="2"/>
      <c r="BU84" s="2"/>
      <c r="BV84" s="1">
        <f ca="1">IF(Table1[[#This Row],[Area]]="Raozan",Table1[[#This Row],[Income]],0)</f>
        <v>83907</v>
      </c>
      <c r="BW84" s="2">
        <f ca="1">IF(Table1[[#This Row],[Area]]="Rangunia",Table1[[#This Row],[Income]],0)</f>
        <v>0</v>
      </c>
      <c r="BX84" s="2">
        <f ca="1">IF(Table1[[#This Row],[Area]]="Hathazari",Table1[[#This Row],[Income]],0)</f>
        <v>0</v>
      </c>
      <c r="BY84" s="2">
        <f ca="1">IF(Table1[[#This Row],[Area]]="Nazirhat",Table1[[#This Row],[Income]],0)</f>
        <v>0</v>
      </c>
      <c r="BZ84" s="2">
        <f ca="1">IF(Table1[[#This Row],[Area]]="Rangamati",Table1[[#This Row],[Income]],0)</f>
        <v>0</v>
      </c>
      <c r="CA84" s="2">
        <f ca="1">IF(Table1[[#This Row],[Area]]="Kumilla",Table1[[#This Row],[Income]],0)</f>
        <v>0</v>
      </c>
      <c r="CB84" s="2">
        <f ca="1">IF(Table1[[#This Row],[Area]]="Notun para",Table1[[#This Row],[Income]],0)</f>
        <v>0</v>
      </c>
      <c r="CC84" s="2">
        <f ca="1">IF(Table1[[#This Row],[Area]]="Fotikchori",Table1[[#This Row],[Income]],0)</f>
        <v>0</v>
      </c>
      <c r="CD84" s="2">
        <f ca="1">IF(Table1[[#This Row],[Area]]="Feni",Table1[[#This Row],[Income]],0)</f>
        <v>0</v>
      </c>
      <c r="CE84" s="2">
        <f ca="1">IF(Table1[[#This Row],[Area]]="Chattogram mohonogori",Table1[[#This Row],[Income]],0)</f>
        <v>0</v>
      </c>
      <c r="CF84" s="2">
        <f ca="1">IF(Table1[[#This Row],[Area]]="Potia",Table1[[#This Row],[Income]],0)</f>
        <v>0</v>
      </c>
      <c r="CG84" s="3">
        <f ca="1">IF(Table1[[#This Row],[Area]]="Kaptai",Table1[[#This Row],[Income]],0)</f>
        <v>0</v>
      </c>
      <c r="CH84" s="1">
        <f ca="1">IF(Table1[[#This Row],[Field of work]]="Health",Table1[[#This Row],[Income]],0)</f>
        <v>83907</v>
      </c>
      <c r="CI84" s="2">
        <f ca="1">IF(Table1[[#This Row],[Field of work]]="Teaching",Table1[[#This Row],[Income]],0)</f>
        <v>0</v>
      </c>
      <c r="CJ84" s="2">
        <f ca="1">IF(Table1[[#This Row],[Field of work]]="Construction",Table1[[#This Row],[Income]],0)</f>
        <v>0</v>
      </c>
      <c r="CK84" s="2">
        <f ca="1">IF(Table1[[#This Row],[Field of work]]="IT",Table1[[#This Row],[Income]],0)</f>
        <v>0</v>
      </c>
      <c r="CL84" s="2">
        <f ca="1">IF(Table1[[#This Row],[Field of work]]="General work",Table1[[#This Row],[Income]],0)</f>
        <v>0</v>
      </c>
      <c r="CM84" s="3">
        <f ca="1">IF(Table1[[#This Row],[Field of work]]="Agriculture",Table1[[#This Row],[Income]],0)</f>
        <v>0</v>
      </c>
      <c r="CN84" s="1">
        <f t="shared" ca="1" si="44"/>
        <v>1</v>
      </c>
      <c r="CO84" s="3"/>
      <c r="CP84" s="1">
        <f t="shared" ca="1" si="58"/>
        <v>39</v>
      </c>
      <c r="CQ84" s="3"/>
    </row>
    <row r="85" spans="2:95" x14ac:dyDescent="0.25">
      <c r="B85">
        <f t="shared" ca="1" si="59"/>
        <v>2</v>
      </c>
      <c r="C85" t="str">
        <f t="shared" ca="1" si="45"/>
        <v>Women</v>
      </c>
      <c r="D85">
        <f t="shared" ca="1" si="60"/>
        <v>39</v>
      </c>
      <c r="E85">
        <f t="shared" ca="1" si="61"/>
        <v>3</v>
      </c>
      <c r="F85" t="str">
        <f t="shared" ca="1" si="46"/>
        <v>Teaching</v>
      </c>
      <c r="G85">
        <f t="shared" ca="1" si="62"/>
        <v>3</v>
      </c>
      <c r="H85" t="str">
        <f t="shared" ca="1" si="47"/>
        <v>University</v>
      </c>
      <c r="I85">
        <f t="shared" ca="1" si="63"/>
        <v>0</v>
      </c>
      <c r="J85">
        <f t="shared" ca="1" si="64"/>
        <v>1</v>
      </c>
      <c r="K85">
        <f t="shared" ca="1" si="65"/>
        <v>85212</v>
      </c>
      <c r="L85">
        <f t="shared" ca="1" si="66"/>
        <v>11</v>
      </c>
      <c r="M85" t="str">
        <f t="shared" ca="1" si="48"/>
        <v>Nazirhat</v>
      </c>
      <c r="N85">
        <f t="shared" ca="1" si="70"/>
        <v>511272</v>
      </c>
      <c r="O85">
        <f t="shared" ca="1" si="67"/>
        <v>442294.4304705371</v>
      </c>
      <c r="P85">
        <f t="shared" ca="1" si="71"/>
        <v>34352.447649018621</v>
      </c>
      <c r="Q85">
        <f t="shared" ca="1" si="68"/>
        <v>10310</v>
      </c>
      <c r="R85">
        <f t="shared" ca="1" si="72"/>
        <v>135732.31032799263</v>
      </c>
      <c r="S85">
        <f t="shared" ca="1" si="73"/>
        <v>67253.681412675447</v>
      </c>
      <c r="T85">
        <f t="shared" ca="1" si="74"/>
        <v>612878.12906169402</v>
      </c>
      <c r="U85">
        <f t="shared" ca="1" si="75"/>
        <v>588336.7407985297</v>
      </c>
      <c r="V85">
        <f t="shared" ca="1" si="76"/>
        <v>24541.388263164321</v>
      </c>
      <c r="AR85" s="1">
        <f ca="1">IF(Table1[[#This Row],[Gender]]="men",1,0)</f>
        <v>0</v>
      </c>
      <c r="AS85" s="2">
        <f ca="1">IF(Table1[[#This Row],[Gender]]="Women",1,0)</f>
        <v>1</v>
      </c>
      <c r="AT85" s="2"/>
      <c r="AU85" s="2"/>
      <c r="AV85" s="3"/>
      <c r="AX85" s="1">
        <f t="shared" ca="1" si="49"/>
        <v>0</v>
      </c>
      <c r="AY85" s="2">
        <f t="shared" ca="1" si="50"/>
        <v>1</v>
      </c>
      <c r="AZ85" s="2">
        <f t="shared" ca="1" si="51"/>
        <v>0</v>
      </c>
      <c r="BA85" s="2">
        <f t="shared" ca="1" si="52"/>
        <v>0</v>
      </c>
      <c r="BB85" s="2">
        <f t="shared" ca="1" si="53"/>
        <v>0</v>
      </c>
      <c r="BC85" s="2">
        <f t="shared" ca="1" si="54"/>
        <v>0</v>
      </c>
      <c r="BD85" s="2"/>
      <c r="BE85" s="2"/>
      <c r="BF85" s="2"/>
      <c r="BG85" s="2"/>
      <c r="BH85" s="2"/>
      <c r="BI85" s="2"/>
      <c r="BJ85" s="3"/>
      <c r="BL85" s="1">
        <f t="shared" ca="1" si="69"/>
        <v>20412.708786436422</v>
      </c>
      <c r="BM85" s="3"/>
      <c r="BN85" s="1">
        <f t="shared" ca="1" si="55"/>
        <v>0</v>
      </c>
      <c r="BO85" s="2"/>
      <c r="BP85" s="2"/>
      <c r="BQ85" s="3"/>
      <c r="BR85" s="15">
        <f t="shared" ca="1" si="56"/>
        <v>0.12331859714766813</v>
      </c>
      <c r="BS85" s="16">
        <f t="shared" ca="1" si="57"/>
        <v>1</v>
      </c>
      <c r="BT85" s="2"/>
      <c r="BU85" s="2"/>
      <c r="BV85" s="1">
        <f ca="1">IF(Table1[[#This Row],[Area]]="Raozan",Table1[[#This Row],[Income]],0)</f>
        <v>0</v>
      </c>
      <c r="BW85" s="2">
        <f ca="1">IF(Table1[[#This Row],[Area]]="Rangunia",Table1[[#This Row],[Income]],0)</f>
        <v>0</v>
      </c>
      <c r="BX85" s="2">
        <f ca="1">IF(Table1[[#This Row],[Area]]="Hathazari",Table1[[#This Row],[Income]],0)</f>
        <v>0</v>
      </c>
      <c r="BY85" s="2">
        <f ca="1">IF(Table1[[#This Row],[Area]]="Nazirhat",Table1[[#This Row],[Income]],0)</f>
        <v>85212</v>
      </c>
      <c r="BZ85" s="2">
        <f ca="1">IF(Table1[[#This Row],[Area]]="Rangamati",Table1[[#This Row],[Income]],0)</f>
        <v>0</v>
      </c>
      <c r="CA85" s="2">
        <f ca="1">IF(Table1[[#This Row],[Area]]="Kumilla",Table1[[#This Row],[Income]],0)</f>
        <v>0</v>
      </c>
      <c r="CB85" s="2">
        <f ca="1">IF(Table1[[#This Row],[Area]]="Notun para",Table1[[#This Row],[Income]],0)</f>
        <v>0</v>
      </c>
      <c r="CC85" s="2">
        <f ca="1">IF(Table1[[#This Row],[Area]]="Fotikchori",Table1[[#This Row],[Income]],0)</f>
        <v>0</v>
      </c>
      <c r="CD85" s="2">
        <f ca="1">IF(Table1[[#This Row],[Area]]="Feni",Table1[[#This Row],[Income]],0)</f>
        <v>0</v>
      </c>
      <c r="CE85" s="2">
        <f ca="1">IF(Table1[[#This Row],[Area]]="Chattogram mohonogori",Table1[[#This Row],[Income]],0)</f>
        <v>0</v>
      </c>
      <c r="CF85" s="2">
        <f ca="1">IF(Table1[[#This Row],[Area]]="Potia",Table1[[#This Row],[Income]],0)</f>
        <v>0</v>
      </c>
      <c r="CG85" s="3">
        <f ca="1">IF(Table1[[#This Row],[Area]]="Kaptai",Table1[[#This Row],[Income]],0)</f>
        <v>0</v>
      </c>
      <c r="CH85" s="1">
        <f ca="1">IF(Table1[[#This Row],[Field of work]]="Health",Table1[[#This Row],[Income]],0)</f>
        <v>0</v>
      </c>
      <c r="CI85" s="2">
        <f ca="1">IF(Table1[[#This Row],[Field of work]]="Teaching",Table1[[#This Row],[Income]],0)</f>
        <v>85212</v>
      </c>
      <c r="CJ85" s="2">
        <f ca="1">IF(Table1[[#This Row],[Field of work]]="Construction",Table1[[#This Row],[Income]],0)</f>
        <v>0</v>
      </c>
      <c r="CK85" s="2">
        <f ca="1">IF(Table1[[#This Row],[Field of work]]="IT",Table1[[#This Row],[Income]],0)</f>
        <v>0</v>
      </c>
      <c r="CL85" s="2">
        <f ca="1">IF(Table1[[#This Row],[Field of work]]="General work",Table1[[#This Row],[Income]],0)</f>
        <v>0</v>
      </c>
      <c r="CM85" s="3">
        <f ca="1">IF(Table1[[#This Row],[Field of work]]="Agriculture",Table1[[#This Row],[Income]],0)</f>
        <v>0</v>
      </c>
      <c r="CN85" s="1">
        <f t="shared" ca="1" si="44"/>
        <v>1</v>
      </c>
      <c r="CO85" s="3"/>
      <c r="CP85" s="1">
        <f t="shared" ca="1" si="58"/>
        <v>31</v>
      </c>
      <c r="CQ85" s="3"/>
    </row>
    <row r="86" spans="2:95" x14ac:dyDescent="0.25">
      <c r="B86">
        <f t="shared" ca="1" si="59"/>
        <v>2</v>
      </c>
      <c r="C86" t="str">
        <f t="shared" ca="1" si="45"/>
        <v>Women</v>
      </c>
      <c r="D86">
        <f t="shared" ca="1" si="60"/>
        <v>31</v>
      </c>
      <c r="E86">
        <f t="shared" ca="1" si="61"/>
        <v>3</v>
      </c>
      <c r="F86" t="str">
        <f t="shared" ca="1" si="46"/>
        <v>Teaching</v>
      </c>
      <c r="G86">
        <f t="shared" ca="1" si="62"/>
        <v>5</v>
      </c>
      <c r="H86" t="str">
        <f t="shared" ca="1" si="47"/>
        <v>Other</v>
      </c>
      <c r="I86">
        <f t="shared" ca="1" si="63"/>
        <v>1</v>
      </c>
      <c r="J86">
        <f t="shared" ca="1" si="64"/>
        <v>3</v>
      </c>
      <c r="K86">
        <f t="shared" ca="1" si="65"/>
        <v>76599</v>
      </c>
      <c r="L86">
        <f t="shared" ca="1" si="66"/>
        <v>10</v>
      </c>
      <c r="M86" t="str">
        <f t="shared" ca="1" si="48"/>
        <v>Notun para</v>
      </c>
      <c r="N86">
        <f t="shared" ca="1" si="70"/>
        <v>382995</v>
      </c>
      <c r="O86">
        <f t="shared" ca="1" si="67"/>
        <v>47230.406114571153</v>
      </c>
      <c r="P86">
        <f t="shared" ca="1" si="71"/>
        <v>109942.416926516</v>
      </c>
      <c r="Q86">
        <f t="shared" ca="1" si="68"/>
        <v>23524</v>
      </c>
      <c r="R86">
        <f t="shared" ca="1" si="72"/>
        <v>14079.077895031671</v>
      </c>
      <c r="S86">
        <f t="shared" ca="1" si="73"/>
        <v>61140.172922114012</v>
      </c>
      <c r="T86">
        <f t="shared" ca="1" si="74"/>
        <v>554077.58984863001</v>
      </c>
      <c r="U86">
        <f t="shared" ca="1" si="75"/>
        <v>84833.48400960282</v>
      </c>
      <c r="V86">
        <f t="shared" ca="1" si="76"/>
        <v>469244.10583902721</v>
      </c>
      <c r="AR86" s="1">
        <f ca="1">IF(Table1[[#This Row],[Gender]]="men",1,0)</f>
        <v>0</v>
      </c>
      <c r="AS86" s="2">
        <f ca="1">IF(Table1[[#This Row],[Gender]]="Women",1,0)</f>
        <v>1</v>
      </c>
      <c r="AT86" s="2"/>
      <c r="AU86" s="2"/>
      <c r="AV86" s="3"/>
      <c r="AX86" s="1">
        <f t="shared" ca="1" si="49"/>
        <v>0</v>
      </c>
      <c r="AY86" s="2">
        <f t="shared" ca="1" si="50"/>
        <v>0</v>
      </c>
      <c r="AZ86" s="2">
        <f t="shared" ca="1" si="51"/>
        <v>0</v>
      </c>
      <c r="BA86" s="2">
        <f t="shared" ca="1" si="52"/>
        <v>1</v>
      </c>
      <c r="BB86" s="2">
        <f t="shared" ca="1" si="53"/>
        <v>0</v>
      </c>
      <c r="BC86" s="2">
        <f t="shared" ca="1" si="54"/>
        <v>0</v>
      </c>
      <c r="BD86" s="2"/>
      <c r="BE86" s="2"/>
      <c r="BF86" s="2"/>
      <c r="BG86" s="2"/>
      <c r="BH86" s="2"/>
      <c r="BI86" s="2"/>
      <c r="BJ86" s="3"/>
      <c r="BL86" s="1">
        <f t="shared" ca="1" si="69"/>
        <v>71479.119054676514</v>
      </c>
      <c r="BM86" s="3"/>
      <c r="BN86" s="1">
        <f t="shared" ca="1" si="55"/>
        <v>1</v>
      </c>
      <c r="BO86" s="2"/>
      <c r="BP86" s="2"/>
      <c r="BQ86" s="3"/>
      <c r="BR86" s="15">
        <f t="shared" ca="1" si="56"/>
        <v>0.21464423184331649</v>
      </c>
      <c r="BS86" s="16">
        <f t="shared" ca="1" si="57"/>
        <v>0</v>
      </c>
      <c r="BT86" s="2"/>
      <c r="BU86" s="2"/>
      <c r="BV86" s="1">
        <f ca="1">IF(Table1[[#This Row],[Area]]="Raozan",Table1[[#This Row],[Income]],0)</f>
        <v>0</v>
      </c>
      <c r="BW86" s="2">
        <f ca="1">IF(Table1[[#This Row],[Area]]="Rangunia",Table1[[#This Row],[Income]],0)</f>
        <v>0</v>
      </c>
      <c r="BX86" s="2">
        <f ca="1">IF(Table1[[#This Row],[Area]]="Hathazari",Table1[[#This Row],[Income]],0)</f>
        <v>0</v>
      </c>
      <c r="BY86" s="2">
        <f ca="1">IF(Table1[[#This Row],[Area]]="Nazirhat",Table1[[#This Row],[Income]],0)</f>
        <v>0</v>
      </c>
      <c r="BZ86" s="2">
        <f ca="1">IF(Table1[[#This Row],[Area]]="Rangamati",Table1[[#This Row],[Income]],0)</f>
        <v>0</v>
      </c>
      <c r="CA86" s="2">
        <f ca="1">IF(Table1[[#This Row],[Area]]="Kumilla",Table1[[#This Row],[Income]],0)</f>
        <v>0</v>
      </c>
      <c r="CB86" s="2">
        <f ca="1">IF(Table1[[#This Row],[Area]]="Notun para",Table1[[#This Row],[Income]],0)</f>
        <v>76599</v>
      </c>
      <c r="CC86" s="2">
        <f ca="1">IF(Table1[[#This Row],[Area]]="Fotikchori",Table1[[#This Row],[Income]],0)</f>
        <v>0</v>
      </c>
      <c r="CD86" s="2">
        <f ca="1">IF(Table1[[#This Row],[Area]]="Feni",Table1[[#This Row],[Income]],0)</f>
        <v>0</v>
      </c>
      <c r="CE86" s="2">
        <f ca="1">IF(Table1[[#This Row],[Area]]="Chattogram mohonogori",Table1[[#This Row],[Income]],0)</f>
        <v>0</v>
      </c>
      <c r="CF86" s="2">
        <f ca="1">IF(Table1[[#This Row],[Area]]="Potia",Table1[[#This Row],[Income]],0)</f>
        <v>0</v>
      </c>
      <c r="CG86" s="3">
        <f ca="1">IF(Table1[[#This Row],[Area]]="Kaptai",Table1[[#This Row],[Income]],0)</f>
        <v>0</v>
      </c>
      <c r="CH86" s="1">
        <f ca="1">IF(Table1[[#This Row],[Field of work]]="Health",Table1[[#This Row],[Income]],0)</f>
        <v>0</v>
      </c>
      <c r="CI86" s="2">
        <f ca="1">IF(Table1[[#This Row],[Field of work]]="Teaching",Table1[[#This Row],[Income]],0)</f>
        <v>76599</v>
      </c>
      <c r="CJ86" s="2">
        <f ca="1">IF(Table1[[#This Row],[Field of work]]="Construction",Table1[[#This Row],[Income]],0)</f>
        <v>0</v>
      </c>
      <c r="CK86" s="2">
        <f ca="1">IF(Table1[[#This Row],[Field of work]]="IT",Table1[[#This Row],[Income]],0)</f>
        <v>0</v>
      </c>
      <c r="CL86" s="2">
        <f ca="1">IF(Table1[[#This Row],[Field of work]]="General work",Table1[[#This Row],[Income]],0)</f>
        <v>0</v>
      </c>
      <c r="CM86" s="3">
        <f ca="1">IF(Table1[[#This Row],[Field of work]]="Agriculture",Table1[[#This Row],[Income]],0)</f>
        <v>0</v>
      </c>
      <c r="CN86" s="1">
        <f t="shared" ca="1" si="44"/>
        <v>1</v>
      </c>
      <c r="CO86" s="3"/>
      <c r="CP86" s="1">
        <f t="shared" ca="1" si="58"/>
        <v>30</v>
      </c>
      <c r="CQ86" s="3"/>
    </row>
    <row r="87" spans="2:95" x14ac:dyDescent="0.25">
      <c r="B87">
        <f t="shared" ca="1" si="59"/>
        <v>1</v>
      </c>
      <c r="C87" t="str">
        <f t="shared" ca="1" si="45"/>
        <v>Men</v>
      </c>
      <c r="D87">
        <f t="shared" ca="1" si="60"/>
        <v>30</v>
      </c>
      <c r="E87">
        <f t="shared" ca="1" si="61"/>
        <v>4</v>
      </c>
      <c r="F87" t="str">
        <f t="shared" ca="1" si="46"/>
        <v>IT</v>
      </c>
      <c r="G87">
        <f t="shared" ca="1" si="62"/>
        <v>4</v>
      </c>
      <c r="H87" t="str">
        <f t="shared" ca="1" si="47"/>
        <v>Technical</v>
      </c>
      <c r="I87">
        <f t="shared" ca="1" si="63"/>
        <v>4</v>
      </c>
      <c r="J87">
        <f t="shared" ca="1" si="64"/>
        <v>3</v>
      </c>
      <c r="K87">
        <f t="shared" ca="1" si="65"/>
        <v>80061</v>
      </c>
      <c r="L87">
        <f t="shared" ca="1" si="66"/>
        <v>11</v>
      </c>
      <c r="M87" t="str">
        <f t="shared" ca="1" si="48"/>
        <v>Nazirhat</v>
      </c>
      <c r="N87">
        <f t="shared" ca="1" si="70"/>
        <v>320244</v>
      </c>
      <c r="O87">
        <f t="shared" ca="1" si="67"/>
        <v>68738.527382431042</v>
      </c>
      <c r="P87">
        <f t="shared" ca="1" si="71"/>
        <v>61238.126359309266</v>
      </c>
      <c r="Q87">
        <f t="shared" ca="1" si="68"/>
        <v>12394</v>
      </c>
      <c r="R87">
        <f t="shared" ca="1" si="72"/>
        <v>142735.69718915835</v>
      </c>
      <c r="S87">
        <f t="shared" ca="1" si="73"/>
        <v>114698.85587656667</v>
      </c>
      <c r="T87">
        <f t="shared" ca="1" si="74"/>
        <v>496180.98223587591</v>
      </c>
      <c r="U87">
        <f t="shared" ca="1" si="75"/>
        <v>223868.22457158938</v>
      </c>
      <c r="V87">
        <f t="shared" ca="1" si="76"/>
        <v>272312.75766428653</v>
      </c>
      <c r="AR87" s="1">
        <f ca="1">IF(Table1[[#This Row],[Gender]]="men",1,0)</f>
        <v>1</v>
      </c>
      <c r="AS87" s="2">
        <f ca="1">IF(Table1[[#This Row],[Gender]]="Women",1,0)</f>
        <v>0</v>
      </c>
      <c r="AT87" s="2"/>
      <c r="AU87" s="2"/>
      <c r="AV87" s="3"/>
      <c r="AX87" s="1">
        <f t="shared" ca="1" si="49"/>
        <v>0</v>
      </c>
      <c r="AY87" s="2">
        <f t="shared" ca="1" si="50"/>
        <v>0</v>
      </c>
      <c r="AZ87" s="2">
        <f t="shared" ca="1" si="51"/>
        <v>0</v>
      </c>
      <c r="BA87" s="2">
        <f t="shared" ca="1" si="52"/>
        <v>0</v>
      </c>
      <c r="BB87" s="2">
        <f t="shared" ca="1" si="53"/>
        <v>1</v>
      </c>
      <c r="BC87" s="2">
        <f t="shared" ca="1" si="54"/>
        <v>0</v>
      </c>
      <c r="BD87" s="2"/>
      <c r="BE87" s="2"/>
      <c r="BF87" s="2"/>
      <c r="BG87" s="2"/>
      <c r="BH87" s="2"/>
      <c r="BI87" s="2"/>
      <c r="BJ87" s="3"/>
      <c r="BL87" s="1">
        <f t="shared" ca="1" si="69"/>
        <v>66768.03632546484</v>
      </c>
      <c r="BM87" s="3"/>
      <c r="BN87" s="1">
        <f t="shared" ca="1" si="55"/>
        <v>1</v>
      </c>
      <c r="BO87" s="2"/>
      <c r="BP87" s="2"/>
      <c r="BQ87" s="3"/>
      <c r="BR87" s="15">
        <f t="shared" ca="1" si="56"/>
        <v>0.99706014921068464</v>
      </c>
      <c r="BS87" s="16">
        <f t="shared" ca="1" si="57"/>
        <v>0</v>
      </c>
      <c r="BT87" s="2"/>
      <c r="BU87" s="2"/>
      <c r="BV87" s="1">
        <f ca="1">IF(Table1[[#This Row],[Area]]="Raozan",Table1[[#This Row],[Income]],0)</f>
        <v>0</v>
      </c>
      <c r="BW87" s="2">
        <f ca="1">IF(Table1[[#This Row],[Area]]="Rangunia",Table1[[#This Row],[Income]],0)</f>
        <v>0</v>
      </c>
      <c r="BX87" s="2">
        <f ca="1">IF(Table1[[#This Row],[Area]]="Hathazari",Table1[[#This Row],[Income]],0)</f>
        <v>0</v>
      </c>
      <c r="BY87" s="2">
        <f ca="1">IF(Table1[[#This Row],[Area]]="Nazirhat",Table1[[#This Row],[Income]],0)</f>
        <v>80061</v>
      </c>
      <c r="BZ87" s="2">
        <f ca="1">IF(Table1[[#This Row],[Area]]="Rangamati",Table1[[#This Row],[Income]],0)</f>
        <v>0</v>
      </c>
      <c r="CA87" s="2">
        <f ca="1">IF(Table1[[#This Row],[Area]]="Kumilla",Table1[[#This Row],[Income]],0)</f>
        <v>0</v>
      </c>
      <c r="CB87" s="2">
        <f ca="1">IF(Table1[[#This Row],[Area]]="Notun para",Table1[[#This Row],[Income]],0)</f>
        <v>0</v>
      </c>
      <c r="CC87" s="2">
        <f ca="1">IF(Table1[[#This Row],[Area]]="Fotikchori",Table1[[#This Row],[Income]],0)</f>
        <v>0</v>
      </c>
      <c r="CD87" s="2">
        <f ca="1">IF(Table1[[#This Row],[Area]]="Feni",Table1[[#This Row],[Income]],0)</f>
        <v>0</v>
      </c>
      <c r="CE87" s="2">
        <f ca="1">IF(Table1[[#This Row],[Area]]="Chattogram mohonogori",Table1[[#This Row],[Income]],0)</f>
        <v>0</v>
      </c>
      <c r="CF87" s="2">
        <f ca="1">IF(Table1[[#This Row],[Area]]="Potia",Table1[[#This Row],[Income]],0)</f>
        <v>0</v>
      </c>
      <c r="CG87" s="3">
        <f ca="1">IF(Table1[[#This Row],[Area]]="Kaptai",Table1[[#This Row],[Income]],0)</f>
        <v>0</v>
      </c>
      <c r="CH87" s="1">
        <f ca="1">IF(Table1[[#This Row],[Field of work]]="Health",Table1[[#This Row],[Income]],0)</f>
        <v>0</v>
      </c>
      <c r="CI87" s="2">
        <f ca="1">IF(Table1[[#This Row],[Field of work]]="Teaching",Table1[[#This Row],[Income]],0)</f>
        <v>0</v>
      </c>
      <c r="CJ87" s="2">
        <f ca="1">IF(Table1[[#This Row],[Field of work]]="Construction",Table1[[#This Row],[Income]],0)</f>
        <v>0</v>
      </c>
      <c r="CK87" s="2">
        <f ca="1">IF(Table1[[#This Row],[Field of work]]="IT",Table1[[#This Row],[Income]],0)</f>
        <v>80061</v>
      </c>
      <c r="CL87" s="2">
        <f ca="1">IF(Table1[[#This Row],[Field of work]]="General work",Table1[[#This Row],[Income]],0)</f>
        <v>0</v>
      </c>
      <c r="CM87" s="3">
        <f ca="1">IF(Table1[[#This Row],[Field of work]]="Agriculture",Table1[[#This Row],[Income]],0)</f>
        <v>0</v>
      </c>
      <c r="CN87" s="1">
        <f t="shared" ca="1" si="44"/>
        <v>1</v>
      </c>
      <c r="CO87" s="3"/>
      <c r="CP87" s="1">
        <f t="shared" ca="1" si="58"/>
        <v>40</v>
      </c>
      <c r="CQ87" s="3"/>
    </row>
    <row r="88" spans="2:95" x14ac:dyDescent="0.25">
      <c r="B88">
        <f t="shared" ca="1" si="59"/>
        <v>2</v>
      </c>
      <c r="C88" t="str">
        <f t="shared" ca="1" si="45"/>
        <v>Women</v>
      </c>
      <c r="D88">
        <f t="shared" ca="1" si="60"/>
        <v>40</v>
      </c>
      <c r="E88">
        <f t="shared" ca="1" si="61"/>
        <v>5</v>
      </c>
      <c r="F88" t="str">
        <f t="shared" ca="1" si="46"/>
        <v>General work</v>
      </c>
      <c r="G88">
        <f t="shared" ca="1" si="62"/>
        <v>4</v>
      </c>
      <c r="H88" t="str">
        <f t="shared" ca="1" si="47"/>
        <v>Technical</v>
      </c>
      <c r="I88">
        <f t="shared" ca="1" si="63"/>
        <v>2</v>
      </c>
      <c r="J88">
        <f t="shared" ca="1" si="64"/>
        <v>2</v>
      </c>
      <c r="K88">
        <f t="shared" ca="1" si="65"/>
        <v>75549</v>
      </c>
      <c r="L88">
        <f t="shared" ca="1" si="66"/>
        <v>11</v>
      </c>
      <c r="M88" t="str">
        <f t="shared" ca="1" si="48"/>
        <v>Nazirhat</v>
      </c>
      <c r="N88">
        <f t="shared" ca="1" si="70"/>
        <v>453294</v>
      </c>
      <c r="O88">
        <f t="shared" ca="1" si="67"/>
        <v>451961.38327630807</v>
      </c>
      <c r="P88">
        <f t="shared" ca="1" si="71"/>
        <v>142958.23810935303</v>
      </c>
      <c r="Q88">
        <f t="shared" ca="1" si="68"/>
        <v>16873</v>
      </c>
      <c r="R88">
        <f t="shared" ca="1" si="72"/>
        <v>50464.298331714803</v>
      </c>
      <c r="S88">
        <f t="shared" ca="1" si="73"/>
        <v>23421.270277285192</v>
      </c>
      <c r="T88">
        <f t="shared" ca="1" si="74"/>
        <v>619673.50838663825</v>
      </c>
      <c r="U88">
        <f t="shared" ca="1" si="75"/>
        <v>519298.68160802289</v>
      </c>
      <c r="V88">
        <f t="shared" ca="1" si="76"/>
        <v>100374.82677861536</v>
      </c>
      <c r="AR88" s="1">
        <f ca="1">IF(Table1[[#This Row],[Gender]]="men",1,0)</f>
        <v>0</v>
      </c>
      <c r="AS88" s="2">
        <f ca="1">IF(Table1[[#This Row],[Gender]]="Women",1,0)</f>
        <v>1</v>
      </c>
      <c r="AT88" s="2"/>
      <c r="AU88" s="2"/>
      <c r="AV88" s="3"/>
      <c r="AX88" s="1">
        <f t="shared" ca="1" si="49"/>
        <v>0</v>
      </c>
      <c r="AY88" s="2">
        <f t="shared" ca="1" si="50"/>
        <v>0</v>
      </c>
      <c r="AZ88" s="2">
        <f t="shared" ca="1" si="51"/>
        <v>0</v>
      </c>
      <c r="BA88" s="2">
        <f t="shared" ca="1" si="52"/>
        <v>0</v>
      </c>
      <c r="BB88" s="2">
        <f t="shared" ca="1" si="53"/>
        <v>1</v>
      </c>
      <c r="BC88" s="2">
        <f t="shared" ca="1" si="54"/>
        <v>0</v>
      </c>
      <c r="BD88" s="2"/>
      <c r="BE88" s="2"/>
      <c r="BF88" s="2"/>
      <c r="BG88" s="2"/>
      <c r="BH88" s="2"/>
      <c r="BI88" s="2"/>
      <c r="BJ88" s="3"/>
      <c r="BL88" s="1">
        <f t="shared" ca="1" si="69"/>
        <v>48568.958798722488</v>
      </c>
      <c r="BM88" s="3"/>
      <c r="BN88" s="1">
        <f t="shared" ca="1" si="55"/>
        <v>1</v>
      </c>
      <c r="BO88" s="2"/>
      <c r="BP88" s="2"/>
      <c r="BQ88" s="3"/>
      <c r="BR88" s="15">
        <f t="shared" ca="1" si="56"/>
        <v>0.81898887499432738</v>
      </c>
      <c r="BS88" s="16">
        <f t="shared" ca="1" si="57"/>
        <v>0</v>
      </c>
      <c r="BT88" s="2"/>
      <c r="BU88" s="2"/>
      <c r="BV88" s="1">
        <f ca="1">IF(Table1[[#This Row],[Area]]="Raozan",Table1[[#This Row],[Income]],0)</f>
        <v>0</v>
      </c>
      <c r="BW88" s="2">
        <f ca="1">IF(Table1[[#This Row],[Area]]="Rangunia",Table1[[#This Row],[Income]],0)</f>
        <v>0</v>
      </c>
      <c r="BX88" s="2">
        <f ca="1">IF(Table1[[#This Row],[Area]]="Hathazari",Table1[[#This Row],[Income]],0)</f>
        <v>0</v>
      </c>
      <c r="BY88" s="2">
        <f ca="1">IF(Table1[[#This Row],[Area]]="Nazirhat",Table1[[#This Row],[Income]],0)</f>
        <v>75549</v>
      </c>
      <c r="BZ88" s="2">
        <f ca="1">IF(Table1[[#This Row],[Area]]="Rangamati",Table1[[#This Row],[Income]],0)</f>
        <v>0</v>
      </c>
      <c r="CA88" s="2">
        <f ca="1">IF(Table1[[#This Row],[Area]]="Kumilla",Table1[[#This Row],[Income]],0)</f>
        <v>0</v>
      </c>
      <c r="CB88" s="2">
        <f ca="1">IF(Table1[[#This Row],[Area]]="Notun para",Table1[[#This Row],[Income]],0)</f>
        <v>0</v>
      </c>
      <c r="CC88" s="2">
        <f ca="1">IF(Table1[[#This Row],[Area]]="Fotikchori",Table1[[#This Row],[Income]],0)</f>
        <v>0</v>
      </c>
      <c r="CD88" s="2">
        <f ca="1">IF(Table1[[#This Row],[Area]]="Feni",Table1[[#This Row],[Income]],0)</f>
        <v>0</v>
      </c>
      <c r="CE88" s="2">
        <f ca="1">IF(Table1[[#This Row],[Area]]="Chattogram mohonogori",Table1[[#This Row],[Income]],0)</f>
        <v>0</v>
      </c>
      <c r="CF88" s="2">
        <f ca="1">IF(Table1[[#This Row],[Area]]="Potia",Table1[[#This Row],[Income]],0)</f>
        <v>0</v>
      </c>
      <c r="CG88" s="3">
        <f ca="1">IF(Table1[[#This Row],[Area]]="Kaptai",Table1[[#This Row],[Income]],0)</f>
        <v>0</v>
      </c>
      <c r="CH88" s="1">
        <f ca="1">IF(Table1[[#This Row],[Field of work]]="Health",Table1[[#This Row],[Income]],0)</f>
        <v>0</v>
      </c>
      <c r="CI88" s="2">
        <f ca="1">IF(Table1[[#This Row],[Field of work]]="Teaching",Table1[[#This Row],[Income]],0)</f>
        <v>0</v>
      </c>
      <c r="CJ88" s="2">
        <f ca="1">IF(Table1[[#This Row],[Field of work]]="Construction",Table1[[#This Row],[Income]],0)</f>
        <v>0</v>
      </c>
      <c r="CK88" s="2">
        <f ca="1">IF(Table1[[#This Row],[Field of work]]="IT",Table1[[#This Row],[Income]],0)</f>
        <v>0</v>
      </c>
      <c r="CL88" s="2">
        <f ca="1">IF(Table1[[#This Row],[Field of work]]="General work",Table1[[#This Row],[Income]],0)</f>
        <v>75549</v>
      </c>
      <c r="CM88" s="3">
        <f ca="1">IF(Table1[[#This Row],[Field of work]]="Agriculture",Table1[[#This Row],[Income]],0)</f>
        <v>0</v>
      </c>
      <c r="CN88" s="1">
        <f t="shared" ca="1" si="44"/>
        <v>1</v>
      </c>
      <c r="CO88" s="3"/>
      <c r="CP88" s="1">
        <f t="shared" ca="1" si="58"/>
        <v>28</v>
      </c>
      <c r="CQ88" s="3"/>
    </row>
    <row r="89" spans="2:95" x14ac:dyDescent="0.25">
      <c r="B89">
        <f t="shared" ca="1" si="59"/>
        <v>2</v>
      </c>
      <c r="C89" t="str">
        <f t="shared" ca="1" si="45"/>
        <v>Women</v>
      </c>
      <c r="D89">
        <f t="shared" ca="1" si="60"/>
        <v>28</v>
      </c>
      <c r="E89">
        <f t="shared" ca="1" si="61"/>
        <v>5</v>
      </c>
      <c r="F89" t="str">
        <f t="shared" ca="1" si="46"/>
        <v>General work</v>
      </c>
      <c r="G89">
        <f t="shared" ca="1" si="62"/>
        <v>1</v>
      </c>
      <c r="H89" t="str">
        <f t="shared" ca="1" si="47"/>
        <v>High school</v>
      </c>
      <c r="I89">
        <f t="shared" ca="1" si="63"/>
        <v>1</v>
      </c>
      <c r="J89">
        <f t="shared" ca="1" si="64"/>
        <v>1</v>
      </c>
      <c r="K89">
        <f t="shared" ca="1" si="65"/>
        <v>69132</v>
      </c>
      <c r="L89">
        <f t="shared" ca="1" si="66"/>
        <v>1</v>
      </c>
      <c r="M89" t="str">
        <f t="shared" ca="1" si="48"/>
        <v>Raozan</v>
      </c>
      <c r="N89">
        <f t="shared" ca="1" si="70"/>
        <v>414792</v>
      </c>
      <c r="O89">
        <f t="shared" ca="1" si="67"/>
        <v>339710.03343664703</v>
      </c>
      <c r="P89">
        <f t="shared" ca="1" si="71"/>
        <v>66768.03632546484</v>
      </c>
      <c r="Q89">
        <f t="shared" ca="1" si="68"/>
        <v>14674</v>
      </c>
      <c r="R89">
        <f t="shared" ca="1" si="72"/>
        <v>108812.21992571965</v>
      </c>
      <c r="S89">
        <f t="shared" ca="1" si="73"/>
        <v>100212.69474110505</v>
      </c>
      <c r="T89">
        <f t="shared" ca="1" si="74"/>
        <v>581772.73106656992</v>
      </c>
      <c r="U89">
        <f t="shared" ca="1" si="75"/>
        <v>463196.2533623667</v>
      </c>
      <c r="V89">
        <f t="shared" ca="1" si="76"/>
        <v>118576.47770420322</v>
      </c>
      <c r="AR89" s="1">
        <f ca="1">IF(Table1[[#This Row],[Gender]]="men",1,0)</f>
        <v>0</v>
      </c>
      <c r="AS89" s="2">
        <f ca="1">IF(Table1[[#This Row],[Gender]]="Women",1,0)</f>
        <v>1</v>
      </c>
      <c r="AT89" s="2"/>
      <c r="AU89" s="2"/>
      <c r="AV89" s="3"/>
      <c r="AX89" s="1">
        <f t="shared" ca="1" si="49"/>
        <v>0</v>
      </c>
      <c r="AY89" s="2">
        <f t="shared" ca="1" si="50"/>
        <v>0</v>
      </c>
      <c r="AZ89" s="2">
        <f t="shared" ca="1" si="51"/>
        <v>0</v>
      </c>
      <c r="BA89" s="2">
        <f t="shared" ca="1" si="52"/>
        <v>1</v>
      </c>
      <c r="BB89" s="2">
        <f t="shared" ca="1" si="53"/>
        <v>0</v>
      </c>
      <c r="BC89" s="2">
        <f t="shared" ca="1" si="54"/>
        <v>0</v>
      </c>
      <c r="BD89" s="2"/>
      <c r="BE89" s="2"/>
      <c r="BF89" s="2"/>
      <c r="BG89" s="2"/>
      <c r="BH89" s="2"/>
      <c r="BI89" s="2"/>
      <c r="BJ89" s="3"/>
      <c r="BL89" s="1">
        <f t="shared" ca="1" si="69"/>
        <v>41724.948657952707</v>
      </c>
      <c r="BM89" s="3"/>
      <c r="BN89" s="1">
        <f t="shared" ca="1" si="55"/>
        <v>0</v>
      </c>
      <c r="BO89" s="2"/>
      <c r="BP89" s="2"/>
      <c r="BQ89" s="3"/>
      <c r="BR89" s="15">
        <f t="shared" ca="1" si="56"/>
        <v>1.9093295485931749E-2</v>
      </c>
      <c r="BS89" s="16">
        <f t="shared" ca="1" si="57"/>
        <v>1</v>
      </c>
      <c r="BT89" s="2"/>
      <c r="BU89" s="2"/>
      <c r="BV89" s="1">
        <f ca="1">IF(Table1[[#This Row],[Area]]="Raozan",Table1[[#This Row],[Income]],0)</f>
        <v>69132</v>
      </c>
      <c r="BW89" s="2">
        <f ca="1">IF(Table1[[#This Row],[Area]]="Rangunia",Table1[[#This Row],[Income]],0)</f>
        <v>0</v>
      </c>
      <c r="BX89" s="2">
        <f ca="1">IF(Table1[[#This Row],[Area]]="Hathazari",Table1[[#This Row],[Income]],0)</f>
        <v>0</v>
      </c>
      <c r="BY89" s="2">
        <f ca="1">IF(Table1[[#This Row],[Area]]="Nazirhat",Table1[[#This Row],[Income]],0)</f>
        <v>0</v>
      </c>
      <c r="BZ89" s="2">
        <f ca="1">IF(Table1[[#This Row],[Area]]="Rangamati",Table1[[#This Row],[Income]],0)</f>
        <v>0</v>
      </c>
      <c r="CA89" s="2">
        <f ca="1">IF(Table1[[#This Row],[Area]]="Kumilla",Table1[[#This Row],[Income]],0)</f>
        <v>0</v>
      </c>
      <c r="CB89" s="2">
        <f ca="1">IF(Table1[[#This Row],[Area]]="Notun para",Table1[[#This Row],[Income]],0)</f>
        <v>0</v>
      </c>
      <c r="CC89" s="2">
        <f ca="1">IF(Table1[[#This Row],[Area]]="Fotikchori",Table1[[#This Row],[Income]],0)</f>
        <v>0</v>
      </c>
      <c r="CD89" s="2">
        <f ca="1">IF(Table1[[#This Row],[Area]]="Feni",Table1[[#This Row],[Income]],0)</f>
        <v>0</v>
      </c>
      <c r="CE89" s="2">
        <f ca="1">IF(Table1[[#This Row],[Area]]="Chattogram mohonogori",Table1[[#This Row],[Income]],0)</f>
        <v>0</v>
      </c>
      <c r="CF89" s="2">
        <f ca="1">IF(Table1[[#This Row],[Area]]="Potia",Table1[[#This Row],[Income]],0)</f>
        <v>0</v>
      </c>
      <c r="CG89" s="3">
        <f ca="1">IF(Table1[[#This Row],[Area]]="Kaptai",Table1[[#This Row],[Income]],0)</f>
        <v>0</v>
      </c>
      <c r="CH89" s="1">
        <f ca="1">IF(Table1[[#This Row],[Field of work]]="Health",Table1[[#This Row],[Income]],0)</f>
        <v>0</v>
      </c>
      <c r="CI89" s="2">
        <f ca="1">IF(Table1[[#This Row],[Field of work]]="Teaching",Table1[[#This Row],[Income]],0)</f>
        <v>0</v>
      </c>
      <c r="CJ89" s="2">
        <f ca="1">IF(Table1[[#This Row],[Field of work]]="Construction",Table1[[#This Row],[Income]],0)</f>
        <v>0</v>
      </c>
      <c r="CK89" s="2">
        <f ca="1">IF(Table1[[#This Row],[Field of work]]="IT",Table1[[#This Row],[Income]],0)</f>
        <v>0</v>
      </c>
      <c r="CL89" s="2">
        <f ca="1">IF(Table1[[#This Row],[Field of work]]="General work",Table1[[#This Row],[Income]],0)</f>
        <v>69132</v>
      </c>
      <c r="CM89" s="3">
        <f ca="1">IF(Table1[[#This Row],[Field of work]]="Agriculture",Table1[[#This Row],[Income]],0)</f>
        <v>0</v>
      </c>
      <c r="CN89" s="1">
        <f t="shared" ca="1" si="44"/>
        <v>1</v>
      </c>
      <c r="CO89" s="3"/>
      <c r="CP89" s="1">
        <f t="shared" ca="1" si="58"/>
        <v>32</v>
      </c>
      <c r="CQ89" s="3"/>
    </row>
    <row r="90" spans="2:95" x14ac:dyDescent="0.25">
      <c r="B90">
        <f t="shared" ca="1" si="59"/>
        <v>1</v>
      </c>
      <c r="C90" t="str">
        <f t="shared" ca="1" si="45"/>
        <v>Men</v>
      </c>
      <c r="D90">
        <f t="shared" ca="1" si="60"/>
        <v>32</v>
      </c>
      <c r="E90">
        <f t="shared" ca="1" si="61"/>
        <v>4</v>
      </c>
      <c r="F90" t="str">
        <f t="shared" ca="1" si="46"/>
        <v>IT</v>
      </c>
      <c r="G90">
        <f t="shared" ca="1" si="62"/>
        <v>4</v>
      </c>
      <c r="H90" t="str">
        <f t="shared" ca="1" si="47"/>
        <v>Technical</v>
      </c>
      <c r="I90">
        <f t="shared" ca="1" si="63"/>
        <v>2</v>
      </c>
      <c r="J90">
        <f t="shared" ca="1" si="64"/>
        <v>1</v>
      </c>
      <c r="K90">
        <f t="shared" ca="1" si="65"/>
        <v>84667</v>
      </c>
      <c r="L90">
        <f t="shared" ca="1" si="66"/>
        <v>3</v>
      </c>
      <c r="M90" t="str">
        <f t="shared" ca="1" si="48"/>
        <v>Fotikchori</v>
      </c>
      <c r="N90">
        <f t="shared" ca="1" si="70"/>
        <v>508002</v>
      </c>
      <c r="O90">
        <f t="shared" ca="1" si="67"/>
        <v>9699.4322934443007</v>
      </c>
      <c r="P90">
        <f t="shared" ca="1" si="71"/>
        <v>48568.958798722488</v>
      </c>
      <c r="Q90">
        <f t="shared" ca="1" si="68"/>
        <v>16713</v>
      </c>
      <c r="R90">
        <f t="shared" ca="1" si="72"/>
        <v>95975.602996743677</v>
      </c>
      <c r="S90">
        <f t="shared" ca="1" si="73"/>
        <v>30058.031408932686</v>
      </c>
      <c r="T90">
        <f t="shared" ca="1" si="74"/>
        <v>586628.99020765512</v>
      </c>
      <c r="U90">
        <f t="shared" ca="1" si="75"/>
        <v>122388.03529018798</v>
      </c>
      <c r="V90">
        <f t="shared" ca="1" si="76"/>
        <v>464240.95491746714</v>
      </c>
      <c r="AR90" s="1">
        <f ca="1">IF(Table1[[#This Row],[Gender]]="men",1,0)</f>
        <v>1</v>
      </c>
      <c r="AS90" s="2">
        <f ca="1">IF(Table1[[#This Row],[Gender]]="Women",1,0)</f>
        <v>0</v>
      </c>
      <c r="AT90" s="2"/>
      <c r="AU90" s="2"/>
      <c r="AV90" s="3"/>
      <c r="AX90" s="1">
        <f t="shared" ca="1" si="49"/>
        <v>0</v>
      </c>
      <c r="AY90" s="2">
        <f t="shared" ca="1" si="50"/>
        <v>0</v>
      </c>
      <c r="AZ90" s="2">
        <f t="shared" ca="1" si="51"/>
        <v>1</v>
      </c>
      <c r="BA90" s="2">
        <f t="shared" ca="1" si="52"/>
        <v>0</v>
      </c>
      <c r="BB90" s="2">
        <f t="shared" ca="1" si="53"/>
        <v>0</v>
      </c>
      <c r="BC90" s="2">
        <f t="shared" ca="1" si="54"/>
        <v>0</v>
      </c>
      <c r="BD90" s="2"/>
      <c r="BE90" s="2"/>
      <c r="BF90" s="2"/>
      <c r="BG90" s="2"/>
      <c r="BH90" s="2"/>
      <c r="BI90" s="2"/>
      <c r="BJ90" s="3"/>
      <c r="BL90" s="1">
        <f t="shared" ca="1" si="69"/>
        <v>19946.508380312287</v>
      </c>
      <c r="BM90" s="3"/>
      <c r="BN90" s="1">
        <f t="shared" ca="1" si="55"/>
        <v>1</v>
      </c>
      <c r="BO90" s="2"/>
      <c r="BP90" s="2"/>
      <c r="BQ90" s="3"/>
      <c r="BR90" s="15">
        <f t="shared" ca="1" si="56"/>
        <v>0.31227285165727459</v>
      </c>
      <c r="BS90" s="16">
        <f t="shared" ca="1" si="57"/>
        <v>0</v>
      </c>
      <c r="BT90" s="2"/>
      <c r="BU90" s="2"/>
      <c r="BV90" s="1">
        <f ca="1">IF(Table1[[#This Row],[Area]]="Raozan",Table1[[#This Row],[Income]],0)</f>
        <v>0</v>
      </c>
      <c r="BW90" s="2">
        <f ca="1">IF(Table1[[#This Row],[Area]]="Rangunia",Table1[[#This Row],[Income]],0)</f>
        <v>0</v>
      </c>
      <c r="BX90" s="2">
        <f ca="1">IF(Table1[[#This Row],[Area]]="Hathazari",Table1[[#This Row],[Income]],0)</f>
        <v>0</v>
      </c>
      <c r="BY90" s="2">
        <f ca="1">IF(Table1[[#This Row],[Area]]="Nazirhat",Table1[[#This Row],[Income]],0)</f>
        <v>0</v>
      </c>
      <c r="BZ90" s="2">
        <f ca="1">IF(Table1[[#This Row],[Area]]="Rangamati",Table1[[#This Row],[Income]],0)</f>
        <v>0</v>
      </c>
      <c r="CA90" s="2">
        <f ca="1">IF(Table1[[#This Row],[Area]]="Kumilla",Table1[[#This Row],[Income]],0)</f>
        <v>0</v>
      </c>
      <c r="CB90" s="2">
        <f ca="1">IF(Table1[[#This Row],[Area]]="Notun para",Table1[[#This Row],[Income]],0)</f>
        <v>0</v>
      </c>
      <c r="CC90" s="2">
        <f ca="1">IF(Table1[[#This Row],[Area]]="Fotikchori",Table1[[#This Row],[Income]],0)</f>
        <v>84667</v>
      </c>
      <c r="CD90" s="2">
        <f ca="1">IF(Table1[[#This Row],[Area]]="Feni",Table1[[#This Row],[Income]],0)</f>
        <v>0</v>
      </c>
      <c r="CE90" s="2">
        <f ca="1">IF(Table1[[#This Row],[Area]]="Chattogram mohonogori",Table1[[#This Row],[Income]],0)</f>
        <v>0</v>
      </c>
      <c r="CF90" s="2">
        <f ca="1">IF(Table1[[#This Row],[Area]]="Potia",Table1[[#This Row],[Income]],0)</f>
        <v>0</v>
      </c>
      <c r="CG90" s="3">
        <f ca="1">IF(Table1[[#This Row],[Area]]="Kaptai",Table1[[#This Row],[Income]],0)</f>
        <v>0</v>
      </c>
      <c r="CH90" s="1">
        <f ca="1">IF(Table1[[#This Row],[Field of work]]="Health",Table1[[#This Row],[Income]],0)</f>
        <v>0</v>
      </c>
      <c r="CI90" s="2">
        <f ca="1">IF(Table1[[#This Row],[Field of work]]="Teaching",Table1[[#This Row],[Income]],0)</f>
        <v>0</v>
      </c>
      <c r="CJ90" s="2">
        <f ca="1">IF(Table1[[#This Row],[Field of work]]="Construction",Table1[[#This Row],[Income]],0)</f>
        <v>0</v>
      </c>
      <c r="CK90" s="2">
        <f ca="1">IF(Table1[[#This Row],[Field of work]]="IT",Table1[[#This Row],[Income]],0)</f>
        <v>84667</v>
      </c>
      <c r="CL90" s="2">
        <f ca="1">IF(Table1[[#This Row],[Field of work]]="General work",Table1[[#This Row],[Income]],0)</f>
        <v>0</v>
      </c>
      <c r="CM90" s="3">
        <f ca="1">IF(Table1[[#This Row],[Field of work]]="Agriculture",Table1[[#This Row],[Income]],0)</f>
        <v>0</v>
      </c>
      <c r="CN90" s="1">
        <f t="shared" ca="1" si="44"/>
        <v>1</v>
      </c>
      <c r="CO90" s="3"/>
      <c r="CP90" s="1">
        <f t="shared" ca="1" si="58"/>
        <v>43</v>
      </c>
      <c r="CQ90" s="3"/>
    </row>
    <row r="91" spans="2:95" x14ac:dyDescent="0.25">
      <c r="B91">
        <f t="shared" ca="1" si="59"/>
        <v>1</v>
      </c>
      <c r="C91" t="str">
        <f t="shared" ca="1" si="45"/>
        <v>Men</v>
      </c>
      <c r="D91">
        <f t="shared" ca="1" si="60"/>
        <v>43</v>
      </c>
      <c r="E91">
        <f t="shared" ca="1" si="61"/>
        <v>2</v>
      </c>
      <c r="F91" t="str">
        <f t="shared" ca="1" si="46"/>
        <v>Construction</v>
      </c>
      <c r="G91">
        <f t="shared" ca="1" si="62"/>
        <v>2</v>
      </c>
      <c r="H91" t="str">
        <f t="shared" ca="1" si="47"/>
        <v>College</v>
      </c>
      <c r="I91">
        <f t="shared" ca="1" si="63"/>
        <v>1</v>
      </c>
      <c r="J91">
        <f t="shared" ca="1" si="64"/>
        <v>3</v>
      </c>
      <c r="K91">
        <f t="shared" ca="1" si="65"/>
        <v>89451</v>
      </c>
      <c r="L91">
        <f t="shared" ca="1" si="66"/>
        <v>4</v>
      </c>
      <c r="M91" t="str">
        <f t="shared" ca="1" si="48"/>
        <v>Rangamati</v>
      </c>
      <c r="N91">
        <f t="shared" ca="1" si="70"/>
        <v>536706</v>
      </c>
      <c r="O91">
        <f t="shared" ca="1" si="67"/>
        <v>167598.71312156922</v>
      </c>
      <c r="P91">
        <f t="shared" ca="1" si="71"/>
        <v>125174.84597385813</v>
      </c>
      <c r="Q91">
        <f t="shared" ca="1" si="68"/>
        <v>281</v>
      </c>
      <c r="R91">
        <f t="shared" ca="1" si="72"/>
        <v>172848.78233037342</v>
      </c>
      <c r="S91">
        <f t="shared" ca="1" si="73"/>
        <v>71156.062768273172</v>
      </c>
      <c r="T91">
        <f t="shared" ca="1" si="74"/>
        <v>733036.90874213132</v>
      </c>
      <c r="U91">
        <f t="shared" ca="1" si="75"/>
        <v>340728.49545194267</v>
      </c>
      <c r="V91">
        <f t="shared" ca="1" si="76"/>
        <v>392308.41329018865</v>
      </c>
      <c r="AR91" s="1">
        <f ca="1">IF(Table1[[#This Row],[Gender]]="men",1,0)</f>
        <v>1</v>
      </c>
      <c r="AS91" s="2">
        <f ca="1">IF(Table1[[#This Row],[Gender]]="Women",1,0)</f>
        <v>0</v>
      </c>
      <c r="AT91" s="2"/>
      <c r="AU91" s="2"/>
      <c r="AV91" s="3"/>
      <c r="AX91" s="1">
        <f t="shared" ca="1" si="49"/>
        <v>0</v>
      </c>
      <c r="AY91" s="2">
        <f t="shared" ca="1" si="50"/>
        <v>0</v>
      </c>
      <c r="AZ91" s="2">
        <f t="shared" ca="1" si="51"/>
        <v>0</v>
      </c>
      <c r="BA91" s="2">
        <f t="shared" ca="1" si="52"/>
        <v>0</v>
      </c>
      <c r="BB91" s="2">
        <f t="shared" ca="1" si="53"/>
        <v>1</v>
      </c>
      <c r="BC91" s="2">
        <f t="shared" ca="1" si="54"/>
        <v>0</v>
      </c>
      <c r="BD91" s="2"/>
      <c r="BE91" s="2"/>
      <c r="BF91" s="2"/>
      <c r="BG91" s="2"/>
      <c r="BH91" s="2"/>
      <c r="BI91" s="2"/>
      <c r="BJ91" s="3"/>
      <c r="BL91" s="1">
        <f t="shared" ca="1" si="69"/>
        <v>36581.421235865993</v>
      </c>
      <c r="BM91" s="3"/>
      <c r="BN91" s="1">
        <f t="shared" ca="1" si="55"/>
        <v>0</v>
      </c>
      <c r="BO91" s="2"/>
      <c r="BP91" s="2"/>
      <c r="BQ91" s="3"/>
      <c r="BR91" s="15">
        <f t="shared" ca="1" si="56"/>
        <v>0.49019267806909372</v>
      </c>
      <c r="BS91" s="16">
        <f t="shared" ca="1" si="57"/>
        <v>0</v>
      </c>
      <c r="BT91" s="2"/>
      <c r="BU91" s="2"/>
      <c r="BV91" s="1">
        <f ca="1">IF(Table1[[#This Row],[Area]]="Raozan",Table1[[#This Row],[Income]],0)</f>
        <v>0</v>
      </c>
      <c r="BW91" s="2">
        <f ca="1">IF(Table1[[#This Row],[Area]]="Rangunia",Table1[[#This Row],[Income]],0)</f>
        <v>0</v>
      </c>
      <c r="BX91" s="2">
        <f ca="1">IF(Table1[[#This Row],[Area]]="Hathazari",Table1[[#This Row],[Income]],0)</f>
        <v>0</v>
      </c>
      <c r="BY91" s="2">
        <f ca="1">IF(Table1[[#This Row],[Area]]="Nazirhat",Table1[[#This Row],[Income]],0)</f>
        <v>0</v>
      </c>
      <c r="BZ91" s="2">
        <f ca="1">IF(Table1[[#This Row],[Area]]="Rangamati",Table1[[#This Row],[Income]],0)</f>
        <v>89451</v>
      </c>
      <c r="CA91" s="2">
        <f ca="1">IF(Table1[[#This Row],[Area]]="Kumilla",Table1[[#This Row],[Income]],0)</f>
        <v>0</v>
      </c>
      <c r="CB91" s="2">
        <f ca="1">IF(Table1[[#This Row],[Area]]="Notun para",Table1[[#This Row],[Income]],0)</f>
        <v>0</v>
      </c>
      <c r="CC91" s="2">
        <f ca="1">IF(Table1[[#This Row],[Area]]="Fotikchori",Table1[[#This Row],[Income]],0)</f>
        <v>0</v>
      </c>
      <c r="CD91" s="2">
        <f ca="1">IF(Table1[[#This Row],[Area]]="Feni",Table1[[#This Row],[Income]],0)</f>
        <v>0</v>
      </c>
      <c r="CE91" s="2">
        <f ca="1">IF(Table1[[#This Row],[Area]]="Chattogram mohonogori",Table1[[#This Row],[Income]],0)</f>
        <v>0</v>
      </c>
      <c r="CF91" s="2">
        <f ca="1">IF(Table1[[#This Row],[Area]]="Potia",Table1[[#This Row],[Income]],0)</f>
        <v>0</v>
      </c>
      <c r="CG91" s="3">
        <f ca="1">IF(Table1[[#This Row],[Area]]="Kaptai",Table1[[#This Row],[Income]],0)</f>
        <v>0</v>
      </c>
      <c r="CH91" s="1">
        <f ca="1">IF(Table1[[#This Row],[Field of work]]="Health",Table1[[#This Row],[Income]],0)</f>
        <v>0</v>
      </c>
      <c r="CI91" s="2">
        <f ca="1">IF(Table1[[#This Row],[Field of work]]="Teaching",Table1[[#This Row],[Income]],0)</f>
        <v>0</v>
      </c>
      <c r="CJ91" s="2">
        <f ca="1">IF(Table1[[#This Row],[Field of work]]="Construction",Table1[[#This Row],[Income]],0)</f>
        <v>89451</v>
      </c>
      <c r="CK91" s="2">
        <f ca="1">IF(Table1[[#This Row],[Field of work]]="IT",Table1[[#This Row],[Income]],0)</f>
        <v>0</v>
      </c>
      <c r="CL91" s="2">
        <f ca="1">IF(Table1[[#This Row],[Field of work]]="General work",Table1[[#This Row],[Income]],0)</f>
        <v>0</v>
      </c>
      <c r="CM91" s="3">
        <f ca="1">IF(Table1[[#This Row],[Field of work]]="Agriculture",Table1[[#This Row],[Income]],0)</f>
        <v>0</v>
      </c>
      <c r="CN91" s="1">
        <f t="shared" ca="1" si="44"/>
        <v>1</v>
      </c>
      <c r="CO91" s="3"/>
      <c r="CP91" s="1">
        <f t="shared" ca="1" si="58"/>
        <v>32</v>
      </c>
      <c r="CQ91" s="3"/>
    </row>
    <row r="92" spans="2:95" x14ac:dyDescent="0.25">
      <c r="B92">
        <f t="shared" ca="1" si="59"/>
        <v>2</v>
      </c>
      <c r="C92" t="str">
        <f t="shared" ca="1" si="45"/>
        <v>Women</v>
      </c>
      <c r="D92">
        <f t="shared" ca="1" si="60"/>
        <v>32</v>
      </c>
      <c r="E92">
        <f t="shared" ca="1" si="61"/>
        <v>5</v>
      </c>
      <c r="F92" t="str">
        <f t="shared" ca="1" si="46"/>
        <v>General work</v>
      </c>
      <c r="G92">
        <f t="shared" ca="1" si="62"/>
        <v>4</v>
      </c>
      <c r="H92" t="str">
        <f t="shared" ca="1" si="47"/>
        <v>Technical</v>
      </c>
      <c r="I92">
        <f t="shared" ca="1" si="63"/>
        <v>1</v>
      </c>
      <c r="J92">
        <f t="shared" ca="1" si="64"/>
        <v>2</v>
      </c>
      <c r="K92">
        <f t="shared" ca="1" si="65"/>
        <v>74732</v>
      </c>
      <c r="L92">
        <f t="shared" ca="1" si="66"/>
        <v>9</v>
      </c>
      <c r="M92" t="str">
        <f t="shared" ca="1" si="48"/>
        <v>Rangunia</v>
      </c>
      <c r="N92">
        <f t="shared" ca="1" si="70"/>
        <v>224196</v>
      </c>
      <c r="O92">
        <f t="shared" ca="1" si="67"/>
        <v>109899.23765237854</v>
      </c>
      <c r="P92">
        <f t="shared" ca="1" si="71"/>
        <v>39893.016760624574</v>
      </c>
      <c r="Q92">
        <f t="shared" ca="1" si="68"/>
        <v>2658</v>
      </c>
      <c r="R92">
        <f t="shared" ca="1" si="72"/>
        <v>36331.013670586275</v>
      </c>
      <c r="S92">
        <f t="shared" ca="1" si="73"/>
        <v>49338.801836979983</v>
      </c>
      <c r="T92">
        <f t="shared" ca="1" si="74"/>
        <v>313427.81859760458</v>
      </c>
      <c r="U92">
        <f t="shared" ca="1" si="75"/>
        <v>148888.25132296482</v>
      </c>
      <c r="V92">
        <f t="shared" ca="1" si="76"/>
        <v>164539.56727463976</v>
      </c>
      <c r="AR92" s="1">
        <f ca="1">IF(Table1[[#This Row],[Gender]]="men",1,0)</f>
        <v>0</v>
      </c>
      <c r="AS92" s="2">
        <f ca="1">IF(Table1[[#This Row],[Gender]]="Women",1,0)</f>
        <v>1</v>
      </c>
      <c r="AT92" s="2"/>
      <c r="AU92" s="2"/>
      <c r="AV92" s="3"/>
      <c r="AX92" s="1">
        <f t="shared" ca="1" si="49"/>
        <v>0</v>
      </c>
      <c r="AY92" s="2">
        <f t="shared" ca="1" si="50"/>
        <v>0</v>
      </c>
      <c r="AZ92" s="2">
        <f t="shared" ca="1" si="51"/>
        <v>0</v>
      </c>
      <c r="BA92" s="2">
        <f t="shared" ca="1" si="52"/>
        <v>0</v>
      </c>
      <c r="BB92" s="2">
        <f t="shared" ca="1" si="53"/>
        <v>1</v>
      </c>
      <c r="BC92" s="2">
        <f t="shared" ca="1" si="54"/>
        <v>0</v>
      </c>
      <c r="BD92" s="2"/>
      <c r="BE92" s="2"/>
      <c r="BF92" s="2"/>
      <c r="BG92" s="2"/>
      <c r="BH92" s="2"/>
      <c r="BI92" s="2"/>
      <c r="BJ92" s="3"/>
      <c r="BL92" s="1">
        <f t="shared" ca="1" si="69"/>
        <v>67491.390126197424</v>
      </c>
      <c r="BM92" s="3"/>
      <c r="BN92" s="1">
        <f t="shared" ca="1" si="55"/>
        <v>0</v>
      </c>
      <c r="BO92" s="2"/>
      <c r="BP92" s="2"/>
      <c r="BQ92" s="3"/>
      <c r="BR92" s="15">
        <f t="shared" ca="1" si="56"/>
        <v>0.80735786693267475</v>
      </c>
      <c r="BS92" s="16">
        <f t="shared" ca="1" si="57"/>
        <v>0</v>
      </c>
      <c r="BT92" s="2"/>
      <c r="BU92" s="2"/>
      <c r="BV92" s="1">
        <f ca="1">IF(Table1[[#This Row],[Area]]="Raozan",Table1[[#This Row],[Income]],0)</f>
        <v>0</v>
      </c>
      <c r="BW92" s="2">
        <f ca="1">IF(Table1[[#This Row],[Area]]="Rangunia",Table1[[#This Row],[Income]],0)</f>
        <v>74732</v>
      </c>
      <c r="BX92" s="2">
        <f ca="1">IF(Table1[[#This Row],[Area]]="Hathazari",Table1[[#This Row],[Income]],0)</f>
        <v>0</v>
      </c>
      <c r="BY92" s="2">
        <f ca="1">IF(Table1[[#This Row],[Area]]="Nazirhat",Table1[[#This Row],[Income]],0)</f>
        <v>0</v>
      </c>
      <c r="BZ92" s="2">
        <f ca="1">IF(Table1[[#This Row],[Area]]="Rangamati",Table1[[#This Row],[Income]],0)</f>
        <v>0</v>
      </c>
      <c r="CA92" s="2">
        <f ca="1">IF(Table1[[#This Row],[Area]]="Kumilla",Table1[[#This Row],[Income]],0)</f>
        <v>0</v>
      </c>
      <c r="CB92" s="2">
        <f ca="1">IF(Table1[[#This Row],[Area]]="Notun para",Table1[[#This Row],[Income]],0)</f>
        <v>0</v>
      </c>
      <c r="CC92" s="2">
        <f ca="1">IF(Table1[[#This Row],[Area]]="Fotikchori",Table1[[#This Row],[Income]],0)</f>
        <v>0</v>
      </c>
      <c r="CD92" s="2">
        <f ca="1">IF(Table1[[#This Row],[Area]]="Feni",Table1[[#This Row],[Income]],0)</f>
        <v>0</v>
      </c>
      <c r="CE92" s="2">
        <f ca="1">IF(Table1[[#This Row],[Area]]="Chattogram mohonogori",Table1[[#This Row],[Income]],0)</f>
        <v>0</v>
      </c>
      <c r="CF92" s="2">
        <f ca="1">IF(Table1[[#This Row],[Area]]="Potia",Table1[[#This Row],[Income]],0)</f>
        <v>0</v>
      </c>
      <c r="CG92" s="3">
        <f ca="1">IF(Table1[[#This Row],[Area]]="Kaptai",Table1[[#This Row],[Income]],0)</f>
        <v>0</v>
      </c>
      <c r="CH92" s="1">
        <f ca="1">IF(Table1[[#This Row],[Field of work]]="Health",Table1[[#This Row],[Income]],0)</f>
        <v>0</v>
      </c>
      <c r="CI92" s="2">
        <f ca="1">IF(Table1[[#This Row],[Field of work]]="Teaching",Table1[[#This Row],[Income]],0)</f>
        <v>0</v>
      </c>
      <c r="CJ92" s="2">
        <f ca="1">IF(Table1[[#This Row],[Field of work]]="Construction",Table1[[#This Row],[Income]],0)</f>
        <v>0</v>
      </c>
      <c r="CK92" s="2">
        <f ca="1">IF(Table1[[#This Row],[Field of work]]="IT",Table1[[#This Row],[Income]],0)</f>
        <v>0</v>
      </c>
      <c r="CL92" s="2">
        <f ca="1">IF(Table1[[#This Row],[Field of work]]="General work",Table1[[#This Row],[Income]],0)</f>
        <v>74732</v>
      </c>
      <c r="CM92" s="3">
        <f ca="1">IF(Table1[[#This Row],[Field of work]]="Agriculture",Table1[[#This Row],[Income]],0)</f>
        <v>0</v>
      </c>
      <c r="CN92" s="1">
        <f t="shared" ca="1" si="44"/>
        <v>1</v>
      </c>
      <c r="CO92" s="3"/>
      <c r="CP92" s="1">
        <f t="shared" ca="1" si="58"/>
        <v>26</v>
      </c>
      <c r="CQ92" s="3"/>
    </row>
    <row r="93" spans="2:95" x14ac:dyDescent="0.25">
      <c r="B93">
        <f t="shared" ca="1" si="59"/>
        <v>1</v>
      </c>
      <c r="C93" t="str">
        <f t="shared" ca="1" si="45"/>
        <v>Men</v>
      </c>
      <c r="D93">
        <f t="shared" ca="1" si="60"/>
        <v>26</v>
      </c>
      <c r="E93">
        <f t="shared" ca="1" si="61"/>
        <v>5</v>
      </c>
      <c r="F93" t="str">
        <f t="shared" ca="1" si="46"/>
        <v>General work</v>
      </c>
      <c r="G93">
        <f t="shared" ca="1" si="62"/>
        <v>1</v>
      </c>
      <c r="H93" t="str">
        <f t="shared" ca="1" si="47"/>
        <v>High school</v>
      </c>
      <c r="I93">
        <f t="shared" ca="1" si="63"/>
        <v>0</v>
      </c>
      <c r="J93">
        <f t="shared" ca="1" si="64"/>
        <v>3</v>
      </c>
      <c r="K93">
        <f t="shared" ca="1" si="65"/>
        <v>50669</v>
      </c>
      <c r="L93">
        <f t="shared" ca="1" si="66"/>
        <v>2</v>
      </c>
      <c r="M93" t="str">
        <f t="shared" ca="1" si="48"/>
        <v>Hathazari</v>
      </c>
      <c r="N93">
        <f t="shared" ca="1" si="70"/>
        <v>152007</v>
      </c>
      <c r="O93">
        <f t="shared" ca="1" si="67"/>
        <v>122724.04727883509</v>
      </c>
      <c r="P93">
        <f t="shared" ca="1" si="71"/>
        <v>109744.26370759797</v>
      </c>
      <c r="Q93">
        <f t="shared" ca="1" si="68"/>
        <v>12181</v>
      </c>
      <c r="R93">
        <f t="shared" ca="1" si="72"/>
        <v>34184.583159919566</v>
      </c>
      <c r="S93">
        <f t="shared" ca="1" si="73"/>
        <v>19368.126497027359</v>
      </c>
      <c r="T93">
        <f t="shared" ca="1" si="74"/>
        <v>281119.39020462532</v>
      </c>
      <c r="U93">
        <f t="shared" ca="1" si="75"/>
        <v>169089.63043875466</v>
      </c>
      <c r="V93">
        <f t="shared" ca="1" si="76"/>
        <v>112029.75976587067</v>
      </c>
      <c r="AR93" s="1">
        <f ca="1">IF(Table1[[#This Row],[Gender]]="men",1,0)</f>
        <v>1</v>
      </c>
      <c r="AS93" s="2">
        <f ca="1">IF(Table1[[#This Row],[Gender]]="Women",1,0)</f>
        <v>0</v>
      </c>
      <c r="AT93" s="2"/>
      <c r="AU93" s="2"/>
      <c r="AV93" s="3"/>
      <c r="AX93" s="1">
        <f t="shared" ca="1" si="49"/>
        <v>0</v>
      </c>
      <c r="AY93" s="2">
        <f t="shared" ca="1" si="50"/>
        <v>0</v>
      </c>
      <c r="AZ93" s="2">
        <f t="shared" ca="1" si="51"/>
        <v>0</v>
      </c>
      <c r="BA93" s="2">
        <f t="shared" ca="1" si="52"/>
        <v>0</v>
      </c>
      <c r="BB93" s="2">
        <f t="shared" ca="1" si="53"/>
        <v>0</v>
      </c>
      <c r="BC93" s="2">
        <f t="shared" ca="1" si="54"/>
        <v>1</v>
      </c>
      <c r="BD93" s="2"/>
      <c r="BE93" s="2"/>
      <c r="BF93" s="2"/>
      <c r="BG93" s="2"/>
      <c r="BH93" s="2"/>
      <c r="BI93" s="2"/>
      <c r="BJ93" s="3"/>
      <c r="BL93" s="1">
        <f t="shared" ca="1" si="69"/>
        <v>39015.469202783061</v>
      </c>
      <c r="BM93" s="3"/>
      <c r="BN93" s="1">
        <f t="shared" ca="1" si="55"/>
        <v>1</v>
      </c>
      <c r="BO93" s="2"/>
      <c r="BP93" s="2"/>
      <c r="BQ93" s="3"/>
      <c r="BR93" s="15">
        <f t="shared" ca="1" si="56"/>
        <v>0.90657577713807458</v>
      </c>
      <c r="BS93" s="16">
        <f t="shared" ca="1" si="57"/>
        <v>0</v>
      </c>
      <c r="BT93" s="2"/>
      <c r="BU93" s="2"/>
      <c r="BV93" s="1">
        <f ca="1">IF(Table1[[#This Row],[Area]]="Raozan",Table1[[#This Row],[Income]],0)</f>
        <v>0</v>
      </c>
      <c r="BW93" s="2">
        <f ca="1">IF(Table1[[#This Row],[Area]]="Rangunia",Table1[[#This Row],[Income]],0)</f>
        <v>0</v>
      </c>
      <c r="BX93" s="2">
        <f ca="1">IF(Table1[[#This Row],[Area]]="Hathazari",Table1[[#This Row],[Income]],0)</f>
        <v>50669</v>
      </c>
      <c r="BY93" s="2">
        <f ca="1">IF(Table1[[#This Row],[Area]]="Nazirhat",Table1[[#This Row],[Income]],0)</f>
        <v>0</v>
      </c>
      <c r="BZ93" s="2">
        <f ca="1">IF(Table1[[#This Row],[Area]]="Rangamati",Table1[[#This Row],[Income]],0)</f>
        <v>0</v>
      </c>
      <c r="CA93" s="2">
        <f ca="1">IF(Table1[[#This Row],[Area]]="Kumilla",Table1[[#This Row],[Income]],0)</f>
        <v>0</v>
      </c>
      <c r="CB93" s="2">
        <f ca="1">IF(Table1[[#This Row],[Area]]="Notun para",Table1[[#This Row],[Income]],0)</f>
        <v>0</v>
      </c>
      <c r="CC93" s="2">
        <f ca="1">IF(Table1[[#This Row],[Area]]="Fotikchori",Table1[[#This Row],[Income]],0)</f>
        <v>0</v>
      </c>
      <c r="CD93" s="2">
        <f ca="1">IF(Table1[[#This Row],[Area]]="Feni",Table1[[#This Row],[Income]],0)</f>
        <v>0</v>
      </c>
      <c r="CE93" s="2">
        <f ca="1">IF(Table1[[#This Row],[Area]]="Chattogram mohonogori",Table1[[#This Row],[Income]],0)</f>
        <v>0</v>
      </c>
      <c r="CF93" s="2">
        <f ca="1">IF(Table1[[#This Row],[Area]]="Potia",Table1[[#This Row],[Income]],0)</f>
        <v>0</v>
      </c>
      <c r="CG93" s="3">
        <f ca="1">IF(Table1[[#This Row],[Area]]="Kaptai",Table1[[#This Row],[Income]],0)</f>
        <v>0</v>
      </c>
      <c r="CH93" s="1">
        <f ca="1">IF(Table1[[#This Row],[Field of work]]="Health",Table1[[#This Row],[Income]],0)</f>
        <v>0</v>
      </c>
      <c r="CI93" s="2">
        <f ca="1">IF(Table1[[#This Row],[Field of work]]="Teaching",Table1[[#This Row],[Income]],0)</f>
        <v>0</v>
      </c>
      <c r="CJ93" s="2">
        <f ca="1">IF(Table1[[#This Row],[Field of work]]="Construction",Table1[[#This Row],[Income]],0)</f>
        <v>0</v>
      </c>
      <c r="CK93" s="2">
        <f ca="1">IF(Table1[[#This Row],[Field of work]]="IT",Table1[[#This Row],[Income]],0)</f>
        <v>0</v>
      </c>
      <c r="CL93" s="2">
        <f ca="1">IF(Table1[[#This Row],[Field of work]]="General work",Table1[[#This Row],[Income]],0)</f>
        <v>50669</v>
      </c>
      <c r="CM93" s="3">
        <f ca="1">IF(Table1[[#This Row],[Field of work]]="Agriculture",Table1[[#This Row],[Income]],0)</f>
        <v>0</v>
      </c>
      <c r="CN93" s="1">
        <f t="shared" ca="1" si="44"/>
        <v>1</v>
      </c>
      <c r="CO93" s="3"/>
      <c r="CP93" s="1">
        <f t="shared" ca="1" si="58"/>
        <v>36</v>
      </c>
      <c r="CQ93" s="3"/>
    </row>
    <row r="94" spans="2:95" x14ac:dyDescent="0.25">
      <c r="B94">
        <f t="shared" ca="1" si="59"/>
        <v>2</v>
      </c>
      <c r="C94" t="str">
        <f t="shared" ca="1" si="45"/>
        <v>Women</v>
      </c>
      <c r="D94">
        <f t="shared" ca="1" si="60"/>
        <v>36</v>
      </c>
      <c r="E94">
        <f t="shared" ca="1" si="61"/>
        <v>6</v>
      </c>
      <c r="F94" t="str">
        <f t="shared" ca="1" si="46"/>
        <v>Agriculture</v>
      </c>
      <c r="G94">
        <f t="shared" ca="1" si="62"/>
        <v>2</v>
      </c>
      <c r="H94" t="str">
        <f t="shared" ca="1" si="47"/>
        <v>College</v>
      </c>
      <c r="I94">
        <f t="shared" ca="1" si="63"/>
        <v>0</v>
      </c>
      <c r="J94">
        <f t="shared" ca="1" si="64"/>
        <v>2</v>
      </c>
      <c r="K94">
        <f t="shared" ca="1" si="65"/>
        <v>68959</v>
      </c>
      <c r="L94">
        <f t="shared" ca="1" si="66"/>
        <v>3</v>
      </c>
      <c r="M94" t="str">
        <f t="shared" ca="1" si="48"/>
        <v>Fotikchori</v>
      </c>
      <c r="N94">
        <f t="shared" ca="1" si="70"/>
        <v>275836</v>
      </c>
      <c r="O94">
        <f t="shared" ca="1" si="67"/>
        <v>250066.23606265793</v>
      </c>
      <c r="P94">
        <f t="shared" ca="1" si="71"/>
        <v>134982.78025239485</v>
      </c>
      <c r="Q94">
        <f t="shared" ca="1" si="68"/>
        <v>52140</v>
      </c>
      <c r="R94">
        <f t="shared" ca="1" si="72"/>
        <v>64999.69407443516</v>
      </c>
      <c r="S94">
        <f t="shared" ca="1" si="73"/>
        <v>55366.253185188558</v>
      </c>
      <c r="T94">
        <f t="shared" ca="1" si="74"/>
        <v>466185.03343758342</v>
      </c>
      <c r="U94">
        <f t="shared" ca="1" si="75"/>
        <v>367205.93013709306</v>
      </c>
      <c r="V94">
        <f t="shared" ca="1" si="76"/>
        <v>98979.103300490358</v>
      </c>
      <c r="AR94" s="1">
        <f ca="1">IF(Table1[[#This Row],[Gender]]="men",1,0)</f>
        <v>0</v>
      </c>
      <c r="AS94" s="2">
        <f ca="1">IF(Table1[[#This Row],[Gender]]="Women",1,0)</f>
        <v>1</v>
      </c>
      <c r="AT94" s="2"/>
      <c r="AU94" s="2"/>
      <c r="AV94" s="3"/>
      <c r="AX94" s="1">
        <f t="shared" ca="1" si="49"/>
        <v>0</v>
      </c>
      <c r="AY94" s="2">
        <f t="shared" ca="1" si="50"/>
        <v>1</v>
      </c>
      <c r="AZ94" s="2">
        <f t="shared" ca="1" si="51"/>
        <v>0</v>
      </c>
      <c r="BA94" s="2">
        <f t="shared" ca="1" si="52"/>
        <v>0</v>
      </c>
      <c r="BB94" s="2">
        <f t="shared" ca="1" si="53"/>
        <v>0</v>
      </c>
      <c r="BC94" s="2">
        <f t="shared" ca="1" si="54"/>
        <v>0</v>
      </c>
      <c r="BD94" s="2"/>
      <c r="BE94" s="2"/>
      <c r="BF94" s="2"/>
      <c r="BG94" s="2"/>
      <c r="BH94" s="2"/>
      <c r="BI94" s="2"/>
      <c r="BJ94" s="3"/>
      <c r="BL94" s="1">
        <f t="shared" ca="1" si="69"/>
        <v>74498.092936935936</v>
      </c>
      <c r="BM94" s="3"/>
      <c r="BN94" s="1">
        <f t="shared" ca="1" si="55"/>
        <v>1</v>
      </c>
      <c r="BO94" s="2"/>
      <c r="BP94" s="2"/>
      <c r="BQ94" s="3"/>
      <c r="BR94" s="15">
        <f t="shared" ca="1" si="56"/>
        <v>0.67582038142136425</v>
      </c>
      <c r="BS94" s="16">
        <f t="shared" ca="1" si="57"/>
        <v>0</v>
      </c>
      <c r="BT94" s="2"/>
      <c r="BU94" s="2"/>
      <c r="BV94" s="1">
        <f ca="1">IF(Table1[[#This Row],[Area]]="Raozan",Table1[[#This Row],[Income]],0)</f>
        <v>0</v>
      </c>
      <c r="BW94" s="2">
        <f ca="1">IF(Table1[[#This Row],[Area]]="Rangunia",Table1[[#This Row],[Income]],0)</f>
        <v>0</v>
      </c>
      <c r="BX94" s="2">
        <f ca="1">IF(Table1[[#This Row],[Area]]="Hathazari",Table1[[#This Row],[Income]],0)</f>
        <v>0</v>
      </c>
      <c r="BY94" s="2">
        <f ca="1">IF(Table1[[#This Row],[Area]]="Nazirhat",Table1[[#This Row],[Income]],0)</f>
        <v>0</v>
      </c>
      <c r="BZ94" s="2">
        <f ca="1">IF(Table1[[#This Row],[Area]]="Rangamati",Table1[[#This Row],[Income]],0)</f>
        <v>0</v>
      </c>
      <c r="CA94" s="2">
        <f ca="1">IF(Table1[[#This Row],[Area]]="Kumilla",Table1[[#This Row],[Income]],0)</f>
        <v>0</v>
      </c>
      <c r="CB94" s="2">
        <f ca="1">IF(Table1[[#This Row],[Area]]="Notun para",Table1[[#This Row],[Income]],0)</f>
        <v>0</v>
      </c>
      <c r="CC94" s="2">
        <f ca="1">IF(Table1[[#This Row],[Area]]="Fotikchori",Table1[[#This Row],[Income]],0)</f>
        <v>68959</v>
      </c>
      <c r="CD94" s="2">
        <f ca="1">IF(Table1[[#This Row],[Area]]="Feni",Table1[[#This Row],[Income]],0)</f>
        <v>0</v>
      </c>
      <c r="CE94" s="2">
        <f ca="1">IF(Table1[[#This Row],[Area]]="Chattogram mohonogori",Table1[[#This Row],[Income]],0)</f>
        <v>0</v>
      </c>
      <c r="CF94" s="2">
        <f ca="1">IF(Table1[[#This Row],[Area]]="Potia",Table1[[#This Row],[Income]],0)</f>
        <v>0</v>
      </c>
      <c r="CG94" s="3">
        <f ca="1">IF(Table1[[#This Row],[Area]]="Kaptai",Table1[[#This Row],[Income]],0)</f>
        <v>0</v>
      </c>
      <c r="CH94" s="1">
        <f ca="1">IF(Table1[[#This Row],[Field of work]]="Health",Table1[[#This Row],[Income]],0)</f>
        <v>0</v>
      </c>
      <c r="CI94" s="2">
        <f ca="1">IF(Table1[[#This Row],[Field of work]]="Teaching",Table1[[#This Row],[Income]],0)</f>
        <v>0</v>
      </c>
      <c r="CJ94" s="2">
        <f ca="1">IF(Table1[[#This Row],[Field of work]]="Construction",Table1[[#This Row],[Income]],0)</f>
        <v>0</v>
      </c>
      <c r="CK94" s="2">
        <f ca="1">IF(Table1[[#This Row],[Field of work]]="IT",Table1[[#This Row],[Income]],0)</f>
        <v>0</v>
      </c>
      <c r="CL94" s="2">
        <f ca="1">IF(Table1[[#This Row],[Field of work]]="General work",Table1[[#This Row],[Income]],0)</f>
        <v>0</v>
      </c>
      <c r="CM94" s="3">
        <f ca="1">IF(Table1[[#This Row],[Field of work]]="Agriculture",Table1[[#This Row],[Income]],0)</f>
        <v>68959</v>
      </c>
      <c r="CN94" s="1">
        <f t="shared" ca="1" si="44"/>
        <v>1</v>
      </c>
      <c r="CO94" s="3"/>
      <c r="CP94" s="1">
        <f t="shared" ca="1" si="58"/>
        <v>45</v>
      </c>
      <c r="CQ94" s="3"/>
    </row>
    <row r="95" spans="2:95" x14ac:dyDescent="0.25">
      <c r="B95">
        <f t="shared" ca="1" si="59"/>
        <v>2</v>
      </c>
      <c r="C95" t="str">
        <f t="shared" ca="1" si="45"/>
        <v>Women</v>
      </c>
      <c r="D95">
        <f t="shared" ca="1" si="60"/>
        <v>45</v>
      </c>
      <c r="E95">
        <f t="shared" ca="1" si="61"/>
        <v>3</v>
      </c>
      <c r="F95" t="str">
        <f t="shared" ca="1" si="46"/>
        <v>Teaching</v>
      </c>
      <c r="G95">
        <f t="shared" ca="1" si="62"/>
        <v>5</v>
      </c>
      <c r="H95" t="str">
        <f t="shared" ca="1" si="47"/>
        <v>Other</v>
      </c>
      <c r="I95">
        <f t="shared" ca="1" si="63"/>
        <v>2</v>
      </c>
      <c r="J95">
        <f t="shared" ca="1" si="64"/>
        <v>3</v>
      </c>
      <c r="K95">
        <f t="shared" ca="1" si="65"/>
        <v>77690</v>
      </c>
      <c r="L95">
        <f t="shared" ca="1" si="66"/>
        <v>3</v>
      </c>
      <c r="M95" t="str">
        <f t="shared" ca="1" si="48"/>
        <v>Fotikchori</v>
      </c>
      <c r="N95">
        <f t="shared" ca="1" si="70"/>
        <v>466140</v>
      </c>
      <c r="O95">
        <f t="shared" ca="1" si="67"/>
        <v>315026.91259575472</v>
      </c>
      <c r="P95">
        <f t="shared" ca="1" si="71"/>
        <v>117046.40760834918</v>
      </c>
      <c r="Q95">
        <f t="shared" ca="1" si="68"/>
        <v>73222</v>
      </c>
      <c r="R95">
        <f t="shared" ca="1" si="72"/>
        <v>132697.95096455407</v>
      </c>
      <c r="S95">
        <f t="shared" ca="1" si="73"/>
        <v>70285.53718501408</v>
      </c>
      <c r="T95">
        <f t="shared" ca="1" si="74"/>
        <v>653471.94479336333</v>
      </c>
      <c r="U95">
        <f t="shared" ca="1" si="75"/>
        <v>520946.86356030882</v>
      </c>
      <c r="V95">
        <f t="shared" ca="1" si="76"/>
        <v>132525.08123305452</v>
      </c>
      <c r="AR95" s="1">
        <f ca="1">IF(Table1[[#This Row],[Gender]]="men",1,0)</f>
        <v>0</v>
      </c>
      <c r="AS95" s="2">
        <f ca="1">IF(Table1[[#This Row],[Gender]]="Women",1,0)</f>
        <v>1</v>
      </c>
      <c r="AT95" s="2"/>
      <c r="AU95" s="2"/>
      <c r="AV95" s="3"/>
      <c r="AX95" s="1">
        <f t="shared" ca="1" si="49"/>
        <v>1</v>
      </c>
      <c r="AY95" s="2">
        <f t="shared" ca="1" si="50"/>
        <v>0</v>
      </c>
      <c r="AZ95" s="2">
        <f t="shared" ca="1" si="51"/>
        <v>0</v>
      </c>
      <c r="BA95" s="2">
        <f t="shared" ca="1" si="52"/>
        <v>0</v>
      </c>
      <c r="BB95" s="2">
        <f t="shared" ca="1" si="53"/>
        <v>0</v>
      </c>
      <c r="BC95" s="2">
        <f t="shared" ca="1" si="54"/>
        <v>0</v>
      </c>
      <c r="BD95" s="2"/>
      <c r="BE95" s="2"/>
      <c r="BF95" s="2"/>
      <c r="BG95" s="2"/>
      <c r="BH95" s="2"/>
      <c r="BI95" s="2"/>
      <c r="BJ95" s="3"/>
      <c r="BL95" s="1">
        <f t="shared" ca="1" si="69"/>
        <v>63377.87943083913</v>
      </c>
      <c r="BM95" s="3"/>
      <c r="BN95" s="1">
        <f t="shared" ca="1" si="55"/>
        <v>1</v>
      </c>
      <c r="BO95" s="2"/>
      <c r="BP95" s="2"/>
      <c r="BQ95" s="3"/>
      <c r="BR95" s="15">
        <f t="shared" ca="1" si="56"/>
        <v>0.34975693626420734</v>
      </c>
      <c r="BS95" s="16">
        <f t="shared" ca="1" si="57"/>
        <v>0</v>
      </c>
      <c r="BT95" s="2"/>
      <c r="BU95" s="2"/>
      <c r="BV95" s="1">
        <f ca="1">IF(Table1[[#This Row],[Area]]="Raozan",Table1[[#This Row],[Income]],0)</f>
        <v>0</v>
      </c>
      <c r="BW95" s="2">
        <f ca="1">IF(Table1[[#This Row],[Area]]="Rangunia",Table1[[#This Row],[Income]],0)</f>
        <v>0</v>
      </c>
      <c r="BX95" s="2">
        <f ca="1">IF(Table1[[#This Row],[Area]]="Hathazari",Table1[[#This Row],[Income]],0)</f>
        <v>0</v>
      </c>
      <c r="BY95" s="2">
        <f ca="1">IF(Table1[[#This Row],[Area]]="Nazirhat",Table1[[#This Row],[Income]],0)</f>
        <v>0</v>
      </c>
      <c r="BZ95" s="2">
        <f ca="1">IF(Table1[[#This Row],[Area]]="Rangamati",Table1[[#This Row],[Income]],0)</f>
        <v>0</v>
      </c>
      <c r="CA95" s="2">
        <f ca="1">IF(Table1[[#This Row],[Area]]="Kumilla",Table1[[#This Row],[Income]],0)</f>
        <v>0</v>
      </c>
      <c r="CB95" s="2">
        <f ca="1">IF(Table1[[#This Row],[Area]]="Notun para",Table1[[#This Row],[Income]],0)</f>
        <v>0</v>
      </c>
      <c r="CC95" s="2">
        <f ca="1">IF(Table1[[#This Row],[Area]]="Fotikchori",Table1[[#This Row],[Income]],0)</f>
        <v>77690</v>
      </c>
      <c r="CD95" s="2">
        <f ca="1">IF(Table1[[#This Row],[Area]]="Feni",Table1[[#This Row],[Income]],0)</f>
        <v>0</v>
      </c>
      <c r="CE95" s="2">
        <f ca="1">IF(Table1[[#This Row],[Area]]="Chattogram mohonogori",Table1[[#This Row],[Income]],0)</f>
        <v>0</v>
      </c>
      <c r="CF95" s="2">
        <f ca="1">IF(Table1[[#This Row],[Area]]="Potia",Table1[[#This Row],[Income]],0)</f>
        <v>0</v>
      </c>
      <c r="CG95" s="3">
        <f ca="1">IF(Table1[[#This Row],[Area]]="Kaptai",Table1[[#This Row],[Income]],0)</f>
        <v>0</v>
      </c>
      <c r="CH95" s="1">
        <f ca="1">IF(Table1[[#This Row],[Field of work]]="Health",Table1[[#This Row],[Income]],0)</f>
        <v>0</v>
      </c>
      <c r="CI95" s="2">
        <f ca="1">IF(Table1[[#This Row],[Field of work]]="Teaching",Table1[[#This Row],[Income]],0)</f>
        <v>77690</v>
      </c>
      <c r="CJ95" s="2">
        <f ca="1">IF(Table1[[#This Row],[Field of work]]="Construction",Table1[[#This Row],[Income]],0)</f>
        <v>0</v>
      </c>
      <c r="CK95" s="2">
        <f ca="1">IF(Table1[[#This Row],[Field of work]]="IT",Table1[[#This Row],[Income]],0)</f>
        <v>0</v>
      </c>
      <c r="CL95" s="2">
        <f ca="1">IF(Table1[[#This Row],[Field of work]]="General work",Table1[[#This Row],[Income]],0)</f>
        <v>0</v>
      </c>
      <c r="CM95" s="3">
        <f ca="1">IF(Table1[[#This Row],[Field of work]]="Agriculture",Table1[[#This Row],[Income]],0)</f>
        <v>0</v>
      </c>
      <c r="CN95" s="1">
        <f t="shared" ca="1" si="44"/>
        <v>1</v>
      </c>
      <c r="CO95" s="3"/>
      <c r="CP95" s="1">
        <f t="shared" ca="1" si="58"/>
        <v>33</v>
      </c>
      <c r="CQ95" s="3"/>
    </row>
    <row r="96" spans="2:95" x14ac:dyDescent="0.25">
      <c r="B96">
        <f t="shared" ca="1" si="59"/>
        <v>2</v>
      </c>
      <c r="C96" t="str">
        <f t="shared" ca="1" si="45"/>
        <v>Women</v>
      </c>
      <c r="D96">
        <f t="shared" ca="1" si="60"/>
        <v>33</v>
      </c>
      <c r="E96">
        <f t="shared" ca="1" si="61"/>
        <v>1</v>
      </c>
      <c r="F96" t="str">
        <f t="shared" ca="1" si="46"/>
        <v>Health</v>
      </c>
      <c r="G96">
        <f t="shared" ca="1" si="62"/>
        <v>2</v>
      </c>
      <c r="H96" t="str">
        <f t="shared" ca="1" si="47"/>
        <v>College</v>
      </c>
      <c r="I96">
        <f t="shared" ca="1" si="63"/>
        <v>2</v>
      </c>
      <c r="J96">
        <f t="shared" ca="1" si="64"/>
        <v>2</v>
      </c>
      <c r="K96">
        <f t="shared" ca="1" si="65"/>
        <v>77559</v>
      </c>
      <c r="L96">
        <f t="shared" ca="1" si="66"/>
        <v>7</v>
      </c>
      <c r="M96" t="str">
        <f t="shared" ca="1" si="48"/>
        <v>Feni</v>
      </c>
      <c r="N96">
        <f t="shared" ca="1" si="70"/>
        <v>310236</v>
      </c>
      <c r="O96">
        <f t="shared" ca="1" si="67"/>
        <v>108507.19287886262</v>
      </c>
      <c r="P96">
        <f t="shared" ca="1" si="71"/>
        <v>148996.18587387187</v>
      </c>
      <c r="Q96">
        <f t="shared" ca="1" si="68"/>
        <v>32959</v>
      </c>
      <c r="R96">
        <f t="shared" ca="1" si="72"/>
        <v>71732.199008103344</v>
      </c>
      <c r="S96">
        <f t="shared" ca="1" si="73"/>
        <v>28634.310311853311</v>
      </c>
      <c r="T96">
        <f t="shared" ca="1" si="74"/>
        <v>487866.49618572521</v>
      </c>
      <c r="U96">
        <f t="shared" ca="1" si="75"/>
        <v>213198.39188696595</v>
      </c>
      <c r="V96">
        <f t="shared" ca="1" si="76"/>
        <v>274668.10429875925</v>
      </c>
      <c r="AR96" s="1">
        <f ca="1">IF(Table1[[#This Row],[Gender]]="men",1,0)</f>
        <v>0</v>
      </c>
      <c r="AS96" s="2">
        <f ca="1">IF(Table1[[#This Row],[Gender]]="Women",1,0)</f>
        <v>1</v>
      </c>
      <c r="AT96" s="2"/>
      <c r="AU96" s="2"/>
      <c r="AV96" s="3"/>
      <c r="AX96" s="1">
        <f t="shared" ca="1" si="49"/>
        <v>0</v>
      </c>
      <c r="AY96" s="2">
        <f t="shared" ca="1" si="50"/>
        <v>1</v>
      </c>
      <c r="AZ96" s="2">
        <f t="shared" ca="1" si="51"/>
        <v>0</v>
      </c>
      <c r="BA96" s="2">
        <f t="shared" ca="1" si="52"/>
        <v>0</v>
      </c>
      <c r="BB96" s="2">
        <f t="shared" ca="1" si="53"/>
        <v>0</v>
      </c>
      <c r="BC96" s="2">
        <f t="shared" ca="1" si="54"/>
        <v>0</v>
      </c>
      <c r="BD96" s="2"/>
      <c r="BE96" s="2"/>
      <c r="BF96" s="2"/>
      <c r="BG96" s="2"/>
      <c r="BH96" s="2"/>
      <c r="BI96" s="2"/>
      <c r="BJ96" s="3"/>
      <c r="BL96" s="1">
        <f t="shared" ca="1" si="69"/>
        <v>4561.241106119096</v>
      </c>
      <c r="BM96" s="3"/>
      <c r="BN96" s="1">
        <f t="shared" ca="1" si="55"/>
        <v>1</v>
      </c>
      <c r="BO96" s="2"/>
      <c r="BP96" s="2"/>
      <c r="BQ96" s="3"/>
      <c r="BR96" s="15">
        <f t="shared" ca="1" si="56"/>
        <v>0.58168561259598572</v>
      </c>
      <c r="BS96" s="16">
        <f t="shared" ca="1" si="57"/>
        <v>0</v>
      </c>
      <c r="BT96" s="2"/>
      <c r="BU96" s="2"/>
      <c r="BV96" s="1">
        <f ca="1">IF(Table1[[#This Row],[Area]]="Raozan",Table1[[#This Row],[Income]],0)</f>
        <v>0</v>
      </c>
      <c r="BW96" s="2">
        <f ca="1">IF(Table1[[#This Row],[Area]]="Rangunia",Table1[[#This Row],[Income]],0)</f>
        <v>0</v>
      </c>
      <c r="BX96" s="2">
        <f ca="1">IF(Table1[[#This Row],[Area]]="Hathazari",Table1[[#This Row],[Income]],0)</f>
        <v>0</v>
      </c>
      <c r="BY96" s="2">
        <f ca="1">IF(Table1[[#This Row],[Area]]="Nazirhat",Table1[[#This Row],[Income]],0)</f>
        <v>0</v>
      </c>
      <c r="BZ96" s="2">
        <f ca="1">IF(Table1[[#This Row],[Area]]="Rangamati",Table1[[#This Row],[Income]],0)</f>
        <v>0</v>
      </c>
      <c r="CA96" s="2">
        <f ca="1">IF(Table1[[#This Row],[Area]]="Kumilla",Table1[[#This Row],[Income]],0)</f>
        <v>0</v>
      </c>
      <c r="CB96" s="2">
        <f ca="1">IF(Table1[[#This Row],[Area]]="Notun para",Table1[[#This Row],[Income]],0)</f>
        <v>0</v>
      </c>
      <c r="CC96" s="2">
        <f ca="1">IF(Table1[[#This Row],[Area]]="Fotikchori",Table1[[#This Row],[Income]],0)</f>
        <v>0</v>
      </c>
      <c r="CD96" s="2">
        <f ca="1">IF(Table1[[#This Row],[Area]]="Feni",Table1[[#This Row],[Income]],0)</f>
        <v>77559</v>
      </c>
      <c r="CE96" s="2">
        <f ca="1">IF(Table1[[#This Row],[Area]]="Chattogram mohonogori",Table1[[#This Row],[Income]],0)</f>
        <v>0</v>
      </c>
      <c r="CF96" s="2">
        <f ca="1">IF(Table1[[#This Row],[Area]]="Potia",Table1[[#This Row],[Income]],0)</f>
        <v>0</v>
      </c>
      <c r="CG96" s="3">
        <f ca="1">IF(Table1[[#This Row],[Area]]="Kaptai",Table1[[#This Row],[Income]],0)</f>
        <v>0</v>
      </c>
      <c r="CH96" s="1">
        <f ca="1">IF(Table1[[#This Row],[Field of work]]="Health",Table1[[#This Row],[Income]],0)</f>
        <v>77559</v>
      </c>
      <c r="CI96" s="2">
        <f ca="1">IF(Table1[[#This Row],[Field of work]]="Teaching",Table1[[#This Row],[Income]],0)</f>
        <v>0</v>
      </c>
      <c r="CJ96" s="2">
        <f ca="1">IF(Table1[[#This Row],[Field of work]]="Construction",Table1[[#This Row],[Income]],0)</f>
        <v>0</v>
      </c>
      <c r="CK96" s="2">
        <f ca="1">IF(Table1[[#This Row],[Field of work]]="IT",Table1[[#This Row],[Income]],0)</f>
        <v>0</v>
      </c>
      <c r="CL96" s="2">
        <f ca="1">IF(Table1[[#This Row],[Field of work]]="General work",Table1[[#This Row],[Income]],0)</f>
        <v>0</v>
      </c>
      <c r="CM96" s="3">
        <f ca="1">IF(Table1[[#This Row],[Field of work]]="Agriculture",Table1[[#This Row],[Income]],0)</f>
        <v>0</v>
      </c>
      <c r="CN96" s="1">
        <f t="shared" ca="1" si="44"/>
        <v>1</v>
      </c>
      <c r="CO96" s="3"/>
      <c r="CP96" s="1">
        <f t="shared" ca="1" si="58"/>
        <v>41</v>
      </c>
      <c r="CQ96" s="3"/>
    </row>
    <row r="97" spans="2:95" x14ac:dyDescent="0.25">
      <c r="B97">
        <f t="shared" ca="1" si="59"/>
        <v>1</v>
      </c>
      <c r="C97" t="str">
        <f t="shared" ca="1" si="45"/>
        <v>Men</v>
      </c>
      <c r="D97">
        <f t="shared" ca="1" si="60"/>
        <v>41</v>
      </c>
      <c r="E97">
        <f t="shared" ca="1" si="61"/>
        <v>3</v>
      </c>
      <c r="F97" t="str">
        <f t="shared" ca="1" si="46"/>
        <v>Teaching</v>
      </c>
      <c r="G97">
        <f t="shared" ca="1" si="62"/>
        <v>4</v>
      </c>
      <c r="H97" t="str">
        <f t="shared" ca="1" si="47"/>
        <v>Technical</v>
      </c>
      <c r="I97">
        <f t="shared" ca="1" si="63"/>
        <v>2</v>
      </c>
      <c r="J97">
        <f t="shared" ca="1" si="64"/>
        <v>3</v>
      </c>
      <c r="K97">
        <f t="shared" ca="1" si="65"/>
        <v>71941</v>
      </c>
      <c r="L97">
        <f t="shared" ca="1" si="66"/>
        <v>6</v>
      </c>
      <c r="M97" t="str">
        <f t="shared" ca="1" si="48"/>
        <v>Kumilla</v>
      </c>
      <c r="N97">
        <f t="shared" ca="1" si="70"/>
        <v>431646</v>
      </c>
      <c r="O97">
        <f t="shared" ca="1" si="67"/>
        <v>251082.26793460685</v>
      </c>
      <c r="P97">
        <f t="shared" ca="1" si="71"/>
        <v>190133.6382925174</v>
      </c>
      <c r="Q97">
        <f t="shared" ca="1" si="68"/>
        <v>69207</v>
      </c>
      <c r="R97">
        <f t="shared" ca="1" si="72"/>
        <v>82977.53331230719</v>
      </c>
      <c r="S97">
        <f t="shared" ca="1" si="73"/>
        <v>105568.57661702973</v>
      </c>
      <c r="T97">
        <f t="shared" ca="1" si="74"/>
        <v>727348.21490954712</v>
      </c>
      <c r="U97">
        <f t="shared" ca="1" si="75"/>
        <v>403266.80124691408</v>
      </c>
      <c r="V97">
        <f t="shared" ca="1" si="76"/>
        <v>324081.41366263304</v>
      </c>
      <c r="AR97" s="1">
        <f ca="1">IF(Table1[[#This Row],[Gender]]="men",1,0)</f>
        <v>1</v>
      </c>
      <c r="AS97" s="2">
        <f ca="1">IF(Table1[[#This Row],[Gender]]="Women",1,0)</f>
        <v>0</v>
      </c>
      <c r="AT97" s="2"/>
      <c r="AU97" s="2"/>
      <c r="AV97" s="3"/>
      <c r="AX97" s="1">
        <f t="shared" ca="1" si="49"/>
        <v>0</v>
      </c>
      <c r="AY97" s="2">
        <f t="shared" ca="1" si="50"/>
        <v>1</v>
      </c>
      <c r="AZ97" s="2">
        <f t="shared" ca="1" si="51"/>
        <v>0</v>
      </c>
      <c r="BA97" s="2">
        <f t="shared" ca="1" si="52"/>
        <v>0</v>
      </c>
      <c r="BB97" s="2">
        <f t="shared" ca="1" si="53"/>
        <v>0</v>
      </c>
      <c r="BC97" s="2">
        <f t="shared" ca="1" si="54"/>
        <v>0</v>
      </c>
      <c r="BD97" s="2"/>
      <c r="BE97" s="2"/>
      <c r="BF97" s="2"/>
      <c r="BG97" s="2"/>
      <c r="BH97" s="2"/>
      <c r="BI97" s="2"/>
      <c r="BJ97" s="3"/>
      <c r="BL97" s="1">
        <f t="shared" ca="1" si="69"/>
        <v>45973.58365225391</v>
      </c>
      <c r="BM97" s="3"/>
      <c r="BN97" s="1">
        <f t="shared" ca="1" si="55"/>
        <v>1</v>
      </c>
      <c r="BO97" s="2"/>
      <c r="BP97" s="2"/>
      <c r="BQ97" s="3"/>
      <c r="BR97" s="15">
        <f t="shared" ca="1" si="56"/>
        <v>0.91214148969792619</v>
      </c>
      <c r="BS97" s="16">
        <f t="shared" ca="1" si="57"/>
        <v>0</v>
      </c>
      <c r="BT97" s="2"/>
      <c r="BU97" s="2"/>
      <c r="BV97" s="1">
        <f ca="1">IF(Table1[[#This Row],[Area]]="Raozan",Table1[[#This Row],[Income]],0)</f>
        <v>0</v>
      </c>
      <c r="BW97" s="2">
        <f ca="1">IF(Table1[[#This Row],[Area]]="Rangunia",Table1[[#This Row],[Income]],0)</f>
        <v>0</v>
      </c>
      <c r="BX97" s="2">
        <f ca="1">IF(Table1[[#This Row],[Area]]="Hathazari",Table1[[#This Row],[Income]],0)</f>
        <v>0</v>
      </c>
      <c r="BY97" s="2">
        <f ca="1">IF(Table1[[#This Row],[Area]]="Nazirhat",Table1[[#This Row],[Income]],0)</f>
        <v>0</v>
      </c>
      <c r="BZ97" s="2">
        <f ca="1">IF(Table1[[#This Row],[Area]]="Rangamati",Table1[[#This Row],[Income]],0)</f>
        <v>0</v>
      </c>
      <c r="CA97" s="2">
        <f ca="1">IF(Table1[[#This Row],[Area]]="Kumilla",Table1[[#This Row],[Income]],0)</f>
        <v>71941</v>
      </c>
      <c r="CB97" s="2">
        <f ca="1">IF(Table1[[#This Row],[Area]]="Notun para",Table1[[#This Row],[Income]],0)</f>
        <v>0</v>
      </c>
      <c r="CC97" s="2">
        <f ca="1">IF(Table1[[#This Row],[Area]]="Fotikchori",Table1[[#This Row],[Income]],0)</f>
        <v>0</v>
      </c>
      <c r="CD97" s="2">
        <f ca="1">IF(Table1[[#This Row],[Area]]="Feni",Table1[[#This Row],[Income]],0)</f>
        <v>0</v>
      </c>
      <c r="CE97" s="2">
        <f ca="1">IF(Table1[[#This Row],[Area]]="Chattogram mohonogori",Table1[[#This Row],[Income]],0)</f>
        <v>0</v>
      </c>
      <c r="CF97" s="2">
        <f ca="1">IF(Table1[[#This Row],[Area]]="Potia",Table1[[#This Row],[Income]],0)</f>
        <v>0</v>
      </c>
      <c r="CG97" s="3">
        <f ca="1">IF(Table1[[#This Row],[Area]]="Kaptai",Table1[[#This Row],[Income]],0)</f>
        <v>0</v>
      </c>
      <c r="CH97" s="1">
        <f ca="1">IF(Table1[[#This Row],[Field of work]]="Health",Table1[[#This Row],[Income]],0)</f>
        <v>0</v>
      </c>
      <c r="CI97" s="2">
        <f ca="1">IF(Table1[[#This Row],[Field of work]]="Teaching",Table1[[#This Row],[Income]],0)</f>
        <v>71941</v>
      </c>
      <c r="CJ97" s="2">
        <f ca="1">IF(Table1[[#This Row],[Field of work]]="Construction",Table1[[#This Row],[Income]],0)</f>
        <v>0</v>
      </c>
      <c r="CK97" s="2">
        <f ca="1">IF(Table1[[#This Row],[Field of work]]="IT",Table1[[#This Row],[Income]],0)</f>
        <v>0</v>
      </c>
      <c r="CL97" s="2">
        <f ca="1">IF(Table1[[#This Row],[Field of work]]="General work",Table1[[#This Row],[Income]],0)</f>
        <v>0</v>
      </c>
      <c r="CM97" s="3">
        <f ca="1">IF(Table1[[#This Row],[Field of work]]="Agriculture",Table1[[#This Row],[Income]],0)</f>
        <v>0</v>
      </c>
      <c r="CN97" s="1">
        <f t="shared" ca="1" si="44"/>
        <v>1</v>
      </c>
      <c r="CO97" s="3"/>
      <c r="CP97" s="1">
        <f t="shared" ca="1" si="58"/>
        <v>25</v>
      </c>
      <c r="CQ97" s="3"/>
    </row>
    <row r="98" spans="2:95" x14ac:dyDescent="0.25">
      <c r="B98">
        <f t="shared" ca="1" si="59"/>
        <v>1</v>
      </c>
      <c r="C98" t="str">
        <f t="shared" ca="1" si="45"/>
        <v>Men</v>
      </c>
      <c r="D98">
        <f t="shared" ca="1" si="60"/>
        <v>25</v>
      </c>
      <c r="E98">
        <f t="shared" ca="1" si="61"/>
        <v>3</v>
      </c>
      <c r="F98" t="str">
        <f t="shared" ca="1" si="46"/>
        <v>Teaching</v>
      </c>
      <c r="G98">
        <f t="shared" ca="1" si="62"/>
        <v>1</v>
      </c>
      <c r="H98" t="str">
        <f t="shared" ca="1" si="47"/>
        <v>High school</v>
      </c>
      <c r="I98">
        <f t="shared" ca="1" si="63"/>
        <v>2</v>
      </c>
      <c r="J98">
        <f t="shared" ca="1" si="64"/>
        <v>3</v>
      </c>
      <c r="K98">
        <f t="shared" ca="1" si="65"/>
        <v>66977</v>
      </c>
      <c r="L98">
        <f t="shared" ca="1" si="66"/>
        <v>1</v>
      </c>
      <c r="M98" t="str">
        <f t="shared" ca="1" si="48"/>
        <v>Raozan</v>
      </c>
      <c r="N98">
        <f t="shared" ca="1" si="70"/>
        <v>334885</v>
      </c>
      <c r="O98">
        <f t="shared" ca="1" si="67"/>
        <v>305462.50277749001</v>
      </c>
      <c r="P98">
        <f t="shared" ca="1" si="71"/>
        <v>13683.723318357288</v>
      </c>
      <c r="Q98">
        <f t="shared" ca="1" si="68"/>
        <v>5443</v>
      </c>
      <c r="R98">
        <f t="shared" ca="1" si="72"/>
        <v>34095.810931348053</v>
      </c>
      <c r="S98">
        <f t="shared" ca="1" si="73"/>
        <v>57514.453434364506</v>
      </c>
      <c r="T98">
        <f t="shared" ca="1" si="74"/>
        <v>406083.17675272183</v>
      </c>
      <c r="U98">
        <f t="shared" ca="1" si="75"/>
        <v>345001.31370883808</v>
      </c>
      <c r="V98">
        <f t="shared" ca="1" si="76"/>
        <v>61081.863043883757</v>
      </c>
      <c r="AR98" s="1">
        <f ca="1">IF(Table1[[#This Row],[Gender]]="men",1,0)</f>
        <v>1</v>
      </c>
      <c r="AS98" s="2">
        <f ca="1">IF(Table1[[#This Row],[Gender]]="Women",1,0)</f>
        <v>0</v>
      </c>
      <c r="AT98" s="2"/>
      <c r="AU98" s="2"/>
      <c r="AV98" s="3"/>
      <c r="AX98" s="1">
        <f t="shared" ca="1" si="49"/>
        <v>0</v>
      </c>
      <c r="AY98" s="2">
        <f t="shared" ca="1" si="50"/>
        <v>0</v>
      </c>
      <c r="AZ98" s="2">
        <f t="shared" ca="1" si="51"/>
        <v>1</v>
      </c>
      <c r="BA98" s="2">
        <f t="shared" ca="1" si="52"/>
        <v>0</v>
      </c>
      <c r="BB98" s="2">
        <f t="shared" ca="1" si="53"/>
        <v>0</v>
      </c>
      <c r="BC98" s="2">
        <f t="shared" ca="1" si="54"/>
        <v>0</v>
      </c>
      <c r="BD98" s="2"/>
      <c r="BE98" s="2"/>
      <c r="BF98" s="2"/>
      <c r="BG98" s="2"/>
      <c r="BH98" s="2"/>
      <c r="BI98" s="2"/>
      <c r="BJ98" s="3"/>
      <c r="BL98" s="1">
        <f t="shared" ca="1" si="69"/>
        <v>56170.971471758188</v>
      </c>
      <c r="BM98" s="3"/>
      <c r="BN98" s="1">
        <f t="shared" ca="1" si="55"/>
        <v>0</v>
      </c>
      <c r="BO98" s="2"/>
      <c r="BP98" s="2"/>
      <c r="BQ98" s="3"/>
      <c r="BR98" s="15">
        <f t="shared" ca="1" si="56"/>
        <v>0.46624624450345142</v>
      </c>
      <c r="BS98" s="16">
        <f t="shared" ca="1" si="57"/>
        <v>0</v>
      </c>
      <c r="BT98" s="2"/>
      <c r="BU98" s="2"/>
      <c r="BV98" s="1">
        <f ca="1">IF(Table1[[#This Row],[Area]]="Raozan",Table1[[#This Row],[Income]],0)</f>
        <v>66977</v>
      </c>
      <c r="BW98" s="2">
        <f ca="1">IF(Table1[[#This Row],[Area]]="Rangunia",Table1[[#This Row],[Income]],0)</f>
        <v>0</v>
      </c>
      <c r="BX98" s="2">
        <f ca="1">IF(Table1[[#This Row],[Area]]="Hathazari",Table1[[#This Row],[Income]],0)</f>
        <v>0</v>
      </c>
      <c r="BY98" s="2">
        <f ca="1">IF(Table1[[#This Row],[Area]]="Nazirhat",Table1[[#This Row],[Income]],0)</f>
        <v>0</v>
      </c>
      <c r="BZ98" s="2">
        <f ca="1">IF(Table1[[#This Row],[Area]]="Rangamati",Table1[[#This Row],[Income]],0)</f>
        <v>0</v>
      </c>
      <c r="CA98" s="2">
        <f ca="1">IF(Table1[[#This Row],[Area]]="Kumilla",Table1[[#This Row],[Income]],0)</f>
        <v>0</v>
      </c>
      <c r="CB98" s="2">
        <f ca="1">IF(Table1[[#This Row],[Area]]="Notun para",Table1[[#This Row],[Income]],0)</f>
        <v>0</v>
      </c>
      <c r="CC98" s="2">
        <f ca="1">IF(Table1[[#This Row],[Area]]="Fotikchori",Table1[[#This Row],[Income]],0)</f>
        <v>0</v>
      </c>
      <c r="CD98" s="2">
        <f ca="1">IF(Table1[[#This Row],[Area]]="Feni",Table1[[#This Row],[Income]],0)</f>
        <v>0</v>
      </c>
      <c r="CE98" s="2">
        <f ca="1">IF(Table1[[#This Row],[Area]]="Chattogram mohonogori",Table1[[#This Row],[Income]],0)</f>
        <v>0</v>
      </c>
      <c r="CF98" s="2">
        <f ca="1">IF(Table1[[#This Row],[Area]]="Potia",Table1[[#This Row],[Income]],0)</f>
        <v>0</v>
      </c>
      <c r="CG98" s="3">
        <f ca="1">IF(Table1[[#This Row],[Area]]="Kaptai",Table1[[#This Row],[Income]],0)</f>
        <v>0</v>
      </c>
      <c r="CH98" s="1">
        <f ca="1">IF(Table1[[#This Row],[Field of work]]="Health",Table1[[#This Row],[Income]],0)</f>
        <v>0</v>
      </c>
      <c r="CI98" s="2">
        <f ca="1">IF(Table1[[#This Row],[Field of work]]="Teaching",Table1[[#This Row],[Income]],0)</f>
        <v>66977</v>
      </c>
      <c r="CJ98" s="2">
        <f ca="1">IF(Table1[[#This Row],[Field of work]]="Construction",Table1[[#This Row],[Income]],0)</f>
        <v>0</v>
      </c>
      <c r="CK98" s="2">
        <f ca="1">IF(Table1[[#This Row],[Field of work]]="IT",Table1[[#This Row],[Income]],0)</f>
        <v>0</v>
      </c>
      <c r="CL98" s="2">
        <f ca="1">IF(Table1[[#This Row],[Field of work]]="General work",Table1[[#This Row],[Income]],0)</f>
        <v>0</v>
      </c>
      <c r="CM98" s="3">
        <f ca="1">IF(Table1[[#This Row],[Field of work]]="Agriculture",Table1[[#This Row],[Income]],0)</f>
        <v>0</v>
      </c>
      <c r="CN98" s="1">
        <f t="shared" ca="1" si="44"/>
        <v>1</v>
      </c>
      <c r="CO98" s="3"/>
      <c r="CP98" s="1">
        <f t="shared" ca="1" si="58"/>
        <v>40</v>
      </c>
      <c r="CQ98" s="3"/>
    </row>
    <row r="99" spans="2:95" x14ac:dyDescent="0.25">
      <c r="B99">
        <f t="shared" ca="1" si="59"/>
        <v>1</v>
      </c>
      <c r="C99" t="str">
        <f t="shared" ca="1" si="45"/>
        <v>Men</v>
      </c>
      <c r="D99">
        <f t="shared" ca="1" si="60"/>
        <v>40</v>
      </c>
      <c r="E99">
        <f t="shared" ca="1" si="61"/>
        <v>2</v>
      </c>
      <c r="F99" t="str">
        <f t="shared" ca="1" si="46"/>
        <v>Construction</v>
      </c>
      <c r="G99">
        <f t="shared" ca="1" si="62"/>
        <v>2</v>
      </c>
      <c r="H99" t="str">
        <f t="shared" ca="1" si="47"/>
        <v>College</v>
      </c>
      <c r="I99">
        <f t="shared" ca="1" si="63"/>
        <v>2</v>
      </c>
      <c r="J99">
        <f t="shared" ca="1" si="64"/>
        <v>2</v>
      </c>
      <c r="K99">
        <f t="shared" ca="1" si="65"/>
        <v>79782</v>
      </c>
      <c r="L99">
        <f t="shared" ca="1" si="66"/>
        <v>2</v>
      </c>
      <c r="M99" t="str">
        <f t="shared" ca="1" si="48"/>
        <v>Hathazari</v>
      </c>
      <c r="N99">
        <f t="shared" ca="1" si="70"/>
        <v>239346</v>
      </c>
      <c r="O99">
        <f t="shared" ca="1" si="67"/>
        <v>111594.17363692308</v>
      </c>
      <c r="P99">
        <f t="shared" ca="1" si="71"/>
        <v>91947.167304507821</v>
      </c>
      <c r="Q99">
        <f t="shared" ca="1" si="68"/>
        <v>40179</v>
      </c>
      <c r="R99">
        <f t="shared" ca="1" si="72"/>
        <v>41097.066406443562</v>
      </c>
      <c r="S99">
        <f t="shared" ca="1" si="73"/>
        <v>31630.147347098195</v>
      </c>
      <c r="T99">
        <f t="shared" ca="1" si="74"/>
        <v>362923.31465160602</v>
      </c>
      <c r="U99">
        <f t="shared" ca="1" si="75"/>
        <v>192870.24004336665</v>
      </c>
      <c r="V99">
        <f t="shared" ca="1" si="76"/>
        <v>170053.07460823937</v>
      </c>
      <c r="AR99" s="1">
        <f ca="1">IF(Table1[[#This Row],[Gender]]="men",1,0)</f>
        <v>1</v>
      </c>
      <c r="AS99" s="2">
        <f ca="1">IF(Table1[[#This Row],[Gender]]="Women",1,0)</f>
        <v>0</v>
      </c>
      <c r="AT99" s="2"/>
      <c r="AU99" s="2"/>
      <c r="AV99" s="3"/>
      <c r="AX99" s="1">
        <f t="shared" ca="1" si="49"/>
        <v>0</v>
      </c>
      <c r="AY99" s="2">
        <f t="shared" ca="1" si="50"/>
        <v>0</v>
      </c>
      <c r="AZ99" s="2">
        <f t="shared" ca="1" si="51"/>
        <v>0</v>
      </c>
      <c r="BA99" s="2">
        <f t="shared" ca="1" si="52"/>
        <v>0</v>
      </c>
      <c r="BB99" s="2">
        <f t="shared" ca="1" si="53"/>
        <v>1</v>
      </c>
      <c r="BC99" s="2">
        <f t="shared" ca="1" si="54"/>
        <v>0</v>
      </c>
      <c r="BD99" s="2"/>
      <c r="BE99" s="2"/>
      <c r="BF99" s="2"/>
      <c r="BG99" s="2"/>
      <c r="BH99" s="2"/>
      <c r="BI99" s="2"/>
      <c r="BJ99" s="3"/>
      <c r="BL99" s="1">
        <f t="shared" ca="1" si="69"/>
        <v>14889.761537332632</v>
      </c>
      <c r="BM99" s="3"/>
      <c r="BN99" s="1">
        <f t="shared" ca="1" si="55"/>
        <v>1</v>
      </c>
      <c r="BO99" s="2"/>
      <c r="BP99" s="2"/>
      <c r="BQ99" s="3"/>
      <c r="BR99" s="15">
        <f t="shared" ca="1" si="56"/>
        <v>0.60583956285643203</v>
      </c>
      <c r="BS99" s="16">
        <f t="shared" ca="1" si="57"/>
        <v>0</v>
      </c>
      <c r="BT99" s="2"/>
      <c r="BU99" s="2"/>
      <c r="BV99" s="1">
        <f ca="1">IF(Table1[[#This Row],[Area]]="Raozan",Table1[[#This Row],[Income]],0)</f>
        <v>0</v>
      </c>
      <c r="BW99" s="2">
        <f ca="1">IF(Table1[[#This Row],[Area]]="Rangunia",Table1[[#This Row],[Income]],0)</f>
        <v>0</v>
      </c>
      <c r="BX99" s="2">
        <f ca="1">IF(Table1[[#This Row],[Area]]="Hathazari",Table1[[#This Row],[Income]],0)</f>
        <v>79782</v>
      </c>
      <c r="BY99" s="2">
        <f ca="1">IF(Table1[[#This Row],[Area]]="Nazirhat",Table1[[#This Row],[Income]],0)</f>
        <v>0</v>
      </c>
      <c r="BZ99" s="2">
        <f ca="1">IF(Table1[[#This Row],[Area]]="Rangamati",Table1[[#This Row],[Income]],0)</f>
        <v>0</v>
      </c>
      <c r="CA99" s="2">
        <f ca="1">IF(Table1[[#This Row],[Area]]="Kumilla",Table1[[#This Row],[Income]],0)</f>
        <v>0</v>
      </c>
      <c r="CB99" s="2">
        <f ca="1">IF(Table1[[#This Row],[Area]]="Notun para",Table1[[#This Row],[Income]],0)</f>
        <v>0</v>
      </c>
      <c r="CC99" s="2">
        <f ca="1">IF(Table1[[#This Row],[Area]]="Fotikchori",Table1[[#This Row],[Income]],0)</f>
        <v>0</v>
      </c>
      <c r="CD99" s="2">
        <f ca="1">IF(Table1[[#This Row],[Area]]="Feni",Table1[[#This Row],[Income]],0)</f>
        <v>0</v>
      </c>
      <c r="CE99" s="2">
        <f ca="1">IF(Table1[[#This Row],[Area]]="Chattogram mohonogori",Table1[[#This Row],[Income]],0)</f>
        <v>0</v>
      </c>
      <c r="CF99" s="2">
        <f ca="1">IF(Table1[[#This Row],[Area]]="Potia",Table1[[#This Row],[Income]],0)</f>
        <v>0</v>
      </c>
      <c r="CG99" s="3">
        <f ca="1">IF(Table1[[#This Row],[Area]]="Kaptai",Table1[[#This Row],[Income]],0)</f>
        <v>0</v>
      </c>
      <c r="CH99" s="1">
        <f ca="1">IF(Table1[[#This Row],[Field of work]]="Health",Table1[[#This Row],[Income]],0)</f>
        <v>0</v>
      </c>
      <c r="CI99" s="2">
        <f ca="1">IF(Table1[[#This Row],[Field of work]]="Teaching",Table1[[#This Row],[Income]],0)</f>
        <v>0</v>
      </c>
      <c r="CJ99" s="2">
        <f ca="1">IF(Table1[[#This Row],[Field of work]]="Construction",Table1[[#This Row],[Income]],0)</f>
        <v>79782</v>
      </c>
      <c r="CK99" s="2">
        <f ca="1">IF(Table1[[#This Row],[Field of work]]="IT",Table1[[#This Row],[Income]],0)</f>
        <v>0</v>
      </c>
      <c r="CL99" s="2">
        <f ca="1">IF(Table1[[#This Row],[Field of work]]="General work",Table1[[#This Row],[Income]],0)</f>
        <v>0</v>
      </c>
      <c r="CM99" s="3">
        <f ca="1">IF(Table1[[#This Row],[Field of work]]="Agriculture",Table1[[#This Row],[Income]],0)</f>
        <v>0</v>
      </c>
      <c r="CN99" s="1">
        <f t="shared" ca="1" si="44"/>
        <v>1</v>
      </c>
      <c r="CO99" s="3"/>
      <c r="CP99" s="1">
        <f t="shared" ca="1" si="58"/>
        <v>44</v>
      </c>
      <c r="CQ99" s="3"/>
    </row>
    <row r="100" spans="2:95" x14ac:dyDescent="0.25">
      <c r="B100">
        <f t="shared" ca="1" si="59"/>
        <v>1</v>
      </c>
      <c r="C100" t="str">
        <f t="shared" ca="1" si="45"/>
        <v>Men</v>
      </c>
      <c r="D100">
        <f t="shared" ca="1" si="60"/>
        <v>44</v>
      </c>
      <c r="E100">
        <f t="shared" ca="1" si="61"/>
        <v>5</v>
      </c>
      <c r="F100" t="str">
        <f t="shared" ca="1" si="46"/>
        <v>General work</v>
      </c>
      <c r="G100">
        <f t="shared" ca="1" si="62"/>
        <v>5</v>
      </c>
      <c r="H100" t="str">
        <f t="shared" ca="1" si="47"/>
        <v>Other</v>
      </c>
      <c r="I100">
        <f t="shared" ca="1" si="63"/>
        <v>0</v>
      </c>
      <c r="J100">
        <f t="shared" ca="1" si="64"/>
        <v>3</v>
      </c>
      <c r="K100">
        <f t="shared" ca="1" si="65"/>
        <v>68921</v>
      </c>
      <c r="L100">
        <f t="shared" ca="1" si="66"/>
        <v>11</v>
      </c>
      <c r="M100" t="str">
        <f t="shared" ca="1" si="48"/>
        <v>Nazirhat</v>
      </c>
      <c r="N100">
        <f t="shared" ca="1" si="70"/>
        <v>344605</v>
      </c>
      <c r="O100">
        <f t="shared" ca="1" si="67"/>
        <v>208775.34255814075</v>
      </c>
      <c r="P100">
        <f t="shared" ca="1" si="71"/>
        <v>168512.91441527457</v>
      </c>
      <c r="Q100">
        <f t="shared" ca="1" si="68"/>
        <v>78399</v>
      </c>
      <c r="R100">
        <f t="shared" ca="1" si="72"/>
        <v>67321.285596338261</v>
      </c>
      <c r="S100">
        <f t="shared" ca="1" si="73"/>
        <v>57473.788110414789</v>
      </c>
      <c r="T100">
        <f t="shared" ca="1" si="74"/>
        <v>570591.70252568938</v>
      </c>
      <c r="U100">
        <f t="shared" ca="1" si="75"/>
        <v>354495.62815447903</v>
      </c>
      <c r="V100">
        <f t="shared" ca="1" si="76"/>
        <v>216096.07437121036</v>
      </c>
      <c r="AR100" s="1">
        <f ca="1">IF(Table1[[#This Row],[Gender]]="men",1,0)</f>
        <v>1</v>
      </c>
      <c r="AS100" s="2">
        <f ca="1">IF(Table1[[#This Row],[Gender]]="Women",1,0)</f>
        <v>0</v>
      </c>
      <c r="AT100" s="2"/>
      <c r="AU100" s="2"/>
      <c r="AV100" s="3"/>
      <c r="AX100" s="1">
        <f t="shared" ca="1" si="49"/>
        <v>0</v>
      </c>
      <c r="AY100" s="2">
        <f t="shared" ca="1" si="50"/>
        <v>0</v>
      </c>
      <c r="AZ100" s="2">
        <f t="shared" ca="1" si="51"/>
        <v>0</v>
      </c>
      <c r="BA100" s="2">
        <f t="shared" ca="1" si="52"/>
        <v>1</v>
      </c>
      <c r="BB100" s="2">
        <f t="shared" ca="1" si="53"/>
        <v>0</v>
      </c>
      <c r="BC100" s="2">
        <f t="shared" ca="1" si="54"/>
        <v>0</v>
      </c>
      <c r="BD100" s="2"/>
      <c r="BE100" s="2"/>
      <c r="BF100" s="2"/>
      <c r="BG100" s="2"/>
      <c r="BH100" s="2"/>
      <c r="BI100" s="2"/>
      <c r="BJ100" s="3"/>
      <c r="BL100" s="1">
        <f t="shared" ca="1" si="69"/>
        <v>65503.753783015512</v>
      </c>
      <c r="BM100" s="3"/>
      <c r="BN100" s="1">
        <f t="shared" ca="1" si="55"/>
        <v>0</v>
      </c>
      <c r="BO100" s="2"/>
      <c r="BP100" s="2"/>
      <c r="BQ100" s="3"/>
      <c r="BR100" s="15">
        <f t="shared" ca="1" si="56"/>
        <v>3.4590484292841402E-2</v>
      </c>
      <c r="BS100" s="16">
        <f t="shared" ca="1" si="57"/>
        <v>1</v>
      </c>
      <c r="BT100" s="2"/>
      <c r="BU100" s="2"/>
      <c r="BV100" s="1">
        <f ca="1">IF(Table1[[#This Row],[Area]]="Raozan",Table1[[#This Row],[Income]],0)</f>
        <v>0</v>
      </c>
      <c r="BW100" s="2">
        <f ca="1">IF(Table1[[#This Row],[Area]]="Rangunia",Table1[[#This Row],[Income]],0)</f>
        <v>0</v>
      </c>
      <c r="BX100" s="2">
        <f ca="1">IF(Table1[[#This Row],[Area]]="Hathazari",Table1[[#This Row],[Income]],0)</f>
        <v>0</v>
      </c>
      <c r="BY100" s="2">
        <f ca="1">IF(Table1[[#This Row],[Area]]="Nazirhat",Table1[[#This Row],[Income]],0)</f>
        <v>68921</v>
      </c>
      <c r="BZ100" s="2">
        <f ca="1">IF(Table1[[#This Row],[Area]]="Rangamati",Table1[[#This Row],[Income]],0)</f>
        <v>0</v>
      </c>
      <c r="CA100" s="2">
        <f ca="1">IF(Table1[[#This Row],[Area]]="Kumilla",Table1[[#This Row],[Income]],0)</f>
        <v>0</v>
      </c>
      <c r="CB100" s="2">
        <f ca="1">IF(Table1[[#This Row],[Area]]="Notun para",Table1[[#This Row],[Income]],0)</f>
        <v>0</v>
      </c>
      <c r="CC100" s="2">
        <f ca="1">IF(Table1[[#This Row],[Area]]="Fotikchori",Table1[[#This Row],[Income]],0)</f>
        <v>0</v>
      </c>
      <c r="CD100" s="2">
        <f ca="1">IF(Table1[[#This Row],[Area]]="Feni",Table1[[#This Row],[Income]],0)</f>
        <v>0</v>
      </c>
      <c r="CE100" s="2">
        <f ca="1">IF(Table1[[#This Row],[Area]]="Chattogram mohonogori",Table1[[#This Row],[Income]],0)</f>
        <v>0</v>
      </c>
      <c r="CF100" s="2">
        <f ca="1">IF(Table1[[#This Row],[Area]]="Potia",Table1[[#This Row],[Income]],0)</f>
        <v>0</v>
      </c>
      <c r="CG100" s="3">
        <f ca="1">IF(Table1[[#This Row],[Area]]="Kaptai",Table1[[#This Row],[Income]],0)</f>
        <v>0</v>
      </c>
      <c r="CH100" s="1">
        <f ca="1">IF(Table1[[#This Row],[Field of work]]="Health",Table1[[#This Row],[Income]],0)</f>
        <v>0</v>
      </c>
      <c r="CI100" s="2">
        <f ca="1">IF(Table1[[#This Row],[Field of work]]="Teaching",Table1[[#This Row],[Income]],0)</f>
        <v>0</v>
      </c>
      <c r="CJ100" s="2">
        <f ca="1">IF(Table1[[#This Row],[Field of work]]="Construction",Table1[[#This Row],[Income]],0)</f>
        <v>0</v>
      </c>
      <c r="CK100" s="2">
        <f ca="1">IF(Table1[[#This Row],[Field of work]]="IT",Table1[[#This Row],[Income]],0)</f>
        <v>0</v>
      </c>
      <c r="CL100" s="2">
        <f ca="1">IF(Table1[[#This Row],[Field of work]]="General work",Table1[[#This Row],[Income]],0)</f>
        <v>68921</v>
      </c>
      <c r="CM100" s="3">
        <f ca="1">IF(Table1[[#This Row],[Field of work]]="Agriculture",Table1[[#This Row],[Income]],0)</f>
        <v>0</v>
      </c>
      <c r="CN100" s="1">
        <f t="shared" ca="1" si="44"/>
        <v>1</v>
      </c>
      <c r="CO100" s="3"/>
      <c r="CP100" s="1">
        <f t="shared" ca="1" si="58"/>
        <v>25</v>
      </c>
      <c r="CQ100" s="3"/>
    </row>
    <row r="101" spans="2:95" x14ac:dyDescent="0.25">
      <c r="B101">
        <f t="shared" ca="1" si="59"/>
        <v>2</v>
      </c>
      <c r="C101" t="str">
        <f t="shared" ca="1" si="45"/>
        <v>Women</v>
      </c>
      <c r="D101">
        <f t="shared" ca="1" si="60"/>
        <v>25</v>
      </c>
      <c r="E101">
        <f t="shared" ca="1" si="61"/>
        <v>4</v>
      </c>
      <c r="F101" t="str">
        <f t="shared" ca="1" si="46"/>
        <v>IT</v>
      </c>
      <c r="G101">
        <f t="shared" ca="1" si="62"/>
        <v>1</v>
      </c>
      <c r="H101" t="str">
        <f t="shared" ca="1" si="47"/>
        <v>High school</v>
      </c>
      <c r="I101">
        <f t="shared" ca="1" si="63"/>
        <v>3</v>
      </c>
      <c r="J101">
        <f t="shared" ca="1" si="64"/>
        <v>2</v>
      </c>
      <c r="K101">
        <f t="shared" ca="1" si="65"/>
        <v>60470</v>
      </c>
      <c r="L101">
        <f t="shared" ca="1" si="66"/>
        <v>7</v>
      </c>
      <c r="M101" t="str">
        <f t="shared" ca="1" si="48"/>
        <v>Feni</v>
      </c>
      <c r="N101">
        <f t="shared" ca="1" si="70"/>
        <v>241880</v>
      </c>
      <c r="O101">
        <f t="shared" ca="1" si="67"/>
        <v>8366.7463407524774</v>
      </c>
      <c r="P101">
        <f t="shared" ca="1" si="71"/>
        <v>29779.523074665263</v>
      </c>
      <c r="Q101">
        <f t="shared" ca="1" si="68"/>
        <v>19718</v>
      </c>
      <c r="R101">
        <f t="shared" ca="1" si="72"/>
        <v>40674.813302190632</v>
      </c>
      <c r="S101">
        <f t="shared" ca="1" si="73"/>
        <v>11662.426117923314</v>
      </c>
      <c r="T101">
        <f t="shared" ca="1" si="74"/>
        <v>283321.94919258857</v>
      </c>
      <c r="U101">
        <f t="shared" ca="1" si="75"/>
        <v>68759.559642943117</v>
      </c>
      <c r="V101">
        <f t="shared" ca="1" si="76"/>
        <v>214562.38954964545</v>
      </c>
      <c r="AR101" s="1">
        <f ca="1">IF(Table1[[#This Row],[Gender]]="men",1,0)</f>
        <v>0</v>
      </c>
      <c r="AS101" s="2">
        <f ca="1">IF(Table1[[#This Row],[Gender]]="Women",1,0)</f>
        <v>1</v>
      </c>
      <c r="AT101" s="2"/>
      <c r="AU101" s="2"/>
      <c r="AV101" s="3"/>
      <c r="AX101" s="1">
        <f t="shared" ca="1" si="49"/>
        <v>0</v>
      </c>
      <c r="AY101" s="2">
        <f t="shared" ca="1" si="50"/>
        <v>0</v>
      </c>
      <c r="AZ101" s="2">
        <f t="shared" ca="1" si="51"/>
        <v>0</v>
      </c>
      <c r="BA101" s="2">
        <f t="shared" ca="1" si="52"/>
        <v>1</v>
      </c>
      <c r="BB101" s="2">
        <f t="shared" ca="1" si="53"/>
        <v>0</v>
      </c>
      <c r="BC101" s="2">
        <f t="shared" ca="1" si="54"/>
        <v>0</v>
      </c>
      <c r="BD101" s="2"/>
      <c r="BE101" s="2"/>
      <c r="BF101" s="2"/>
      <c r="BG101" s="2"/>
      <c r="BH101" s="2"/>
      <c r="BI101" s="2"/>
      <c r="BJ101" s="3"/>
      <c r="BL101" s="1">
        <f t="shared" ca="1" si="69"/>
        <v>85439.532904266205</v>
      </c>
      <c r="BM101" s="3"/>
      <c r="BN101" s="1">
        <f t="shared" ca="1" si="55"/>
        <v>1</v>
      </c>
      <c r="BO101" s="2"/>
      <c r="BP101" s="2"/>
      <c r="BQ101" s="3"/>
      <c r="BR101" s="15">
        <f t="shared" ca="1" si="56"/>
        <v>0.74193942025764259</v>
      </c>
      <c r="BS101" s="16">
        <f t="shared" ca="1" si="57"/>
        <v>0</v>
      </c>
      <c r="BT101" s="2"/>
      <c r="BU101" s="2"/>
      <c r="BV101" s="1">
        <f ca="1">IF(Table1[[#This Row],[Area]]="Raozan",Table1[[#This Row],[Income]],0)</f>
        <v>0</v>
      </c>
      <c r="BW101" s="2">
        <f ca="1">IF(Table1[[#This Row],[Area]]="Rangunia",Table1[[#This Row],[Income]],0)</f>
        <v>0</v>
      </c>
      <c r="BX101" s="2">
        <f ca="1">IF(Table1[[#This Row],[Area]]="Hathazari",Table1[[#This Row],[Income]],0)</f>
        <v>0</v>
      </c>
      <c r="BY101" s="2">
        <f ca="1">IF(Table1[[#This Row],[Area]]="Nazirhat",Table1[[#This Row],[Income]],0)</f>
        <v>0</v>
      </c>
      <c r="BZ101" s="2">
        <f ca="1">IF(Table1[[#This Row],[Area]]="Rangamati",Table1[[#This Row],[Income]],0)</f>
        <v>0</v>
      </c>
      <c r="CA101" s="2">
        <f ca="1">IF(Table1[[#This Row],[Area]]="Kumilla",Table1[[#This Row],[Income]],0)</f>
        <v>0</v>
      </c>
      <c r="CB101" s="2">
        <f ca="1">IF(Table1[[#This Row],[Area]]="Notun para",Table1[[#This Row],[Income]],0)</f>
        <v>0</v>
      </c>
      <c r="CC101" s="2">
        <f ca="1">IF(Table1[[#This Row],[Area]]="Fotikchori",Table1[[#This Row],[Income]],0)</f>
        <v>0</v>
      </c>
      <c r="CD101" s="2">
        <f ca="1">IF(Table1[[#This Row],[Area]]="Feni",Table1[[#This Row],[Income]],0)</f>
        <v>60470</v>
      </c>
      <c r="CE101" s="2">
        <f ca="1">IF(Table1[[#This Row],[Area]]="Chattogram mohonogori",Table1[[#This Row],[Income]],0)</f>
        <v>0</v>
      </c>
      <c r="CF101" s="2">
        <f ca="1">IF(Table1[[#This Row],[Area]]="Potia",Table1[[#This Row],[Income]],0)</f>
        <v>0</v>
      </c>
      <c r="CG101" s="3">
        <f ca="1">IF(Table1[[#This Row],[Area]]="Kaptai",Table1[[#This Row],[Income]],0)</f>
        <v>0</v>
      </c>
      <c r="CH101" s="1">
        <f ca="1">IF(Table1[[#This Row],[Field of work]]="Health",Table1[[#This Row],[Income]],0)</f>
        <v>0</v>
      </c>
      <c r="CI101" s="2">
        <f ca="1">IF(Table1[[#This Row],[Field of work]]="Teaching",Table1[[#This Row],[Income]],0)</f>
        <v>0</v>
      </c>
      <c r="CJ101" s="2">
        <f ca="1">IF(Table1[[#This Row],[Field of work]]="Construction",Table1[[#This Row],[Income]],0)</f>
        <v>0</v>
      </c>
      <c r="CK101" s="2">
        <f ca="1">IF(Table1[[#This Row],[Field of work]]="IT",Table1[[#This Row],[Income]],0)</f>
        <v>60470</v>
      </c>
      <c r="CL101" s="2">
        <f ca="1">IF(Table1[[#This Row],[Field of work]]="General work",Table1[[#This Row],[Income]],0)</f>
        <v>0</v>
      </c>
      <c r="CM101" s="3">
        <f ca="1">IF(Table1[[#This Row],[Field of work]]="Agriculture",Table1[[#This Row],[Income]],0)</f>
        <v>0</v>
      </c>
      <c r="CN101" s="1">
        <f t="shared" ca="1" si="44"/>
        <v>1</v>
      </c>
      <c r="CO101" s="3"/>
      <c r="CP101" s="1">
        <f t="shared" ca="1" si="58"/>
        <v>34</v>
      </c>
      <c r="CQ101" s="3"/>
    </row>
    <row r="102" spans="2:95" x14ac:dyDescent="0.25">
      <c r="B102">
        <f t="shared" ca="1" si="59"/>
        <v>2</v>
      </c>
      <c r="C102" t="str">
        <f t="shared" ca="1" si="45"/>
        <v>Women</v>
      </c>
      <c r="D102">
        <f t="shared" ca="1" si="60"/>
        <v>34</v>
      </c>
      <c r="E102">
        <f t="shared" ca="1" si="61"/>
        <v>4</v>
      </c>
      <c r="F102" t="str">
        <f t="shared" ca="1" si="46"/>
        <v>IT</v>
      </c>
      <c r="G102">
        <f t="shared" ca="1" si="62"/>
        <v>4</v>
      </c>
      <c r="H102" t="str">
        <f t="shared" ca="1" si="47"/>
        <v>Technical</v>
      </c>
      <c r="I102">
        <f t="shared" ca="1" si="63"/>
        <v>4</v>
      </c>
      <c r="J102">
        <f t="shared" ca="1" si="64"/>
        <v>3</v>
      </c>
      <c r="K102">
        <f t="shared" ca="1" si="65"/>
        <v>71486</v>
      </c>
      <c r="L102">
        <f t="shared" ca="1" si="66"/>
        <v>8</v>
      </c>
      <c r="M102" t="str">
        <f t="shared" ca="1" si="48"/>
        <v>Potia</v>
      </c>
      <c r="N102">
        <f t="shared" ca="1" si="70"/>
        <v>214458</v>
      </c>
      <c r="O102">
        <f t="shared" ca="1" si="67"/>
        <v>159114.8441896135</v>
      </c>
      <c r="P102">
        <f t="shared" ca="1" si="71"/>
        <v>196511.26134904654</v>
      </c>
      <c r="Q102">
        <f t="shared" ca="1" si="68"/>
        <v>95036</v>
      </c>
      <c r="R102">
        <f t="shared" ca="1" si="72"/>
        <v>29956.955913806778</v>
      </c>
      <c r="S102">
        <f t="shared" ca="1" si="73"/>
        <v>55751.555918407204</v>
      </c>
      <c r="T102">
        <f t="shared" ca="1" si="74"/>
        <v>466720.81726745376</v>
      </c>
      <c r="U102">
        <f t="shared" ca="1" si="75"/>
        <v>284107.80010342028</v>
      </c>
      <c r="V102">
        <f t="shared" ca="1" si="76"/>
        <v>182613.01716403349</v>
      </c>
      <c r="AR102" s="1">
        <f ca="1">IF(Table1[[#This Row],[Gender]]="men",1,0)</f>
        <v>0</v>
      </c>
      <c r="AS102" s="2">
        <f ca="1">IF(Table1[[#This Row],[Gender]]="Women",1,0)</f>
        <v>1</v>
      </c>
      <c r="AT102" s="2"/>
      <c r="AU102" s="2"/>
      <c r="AV102" s="3"/>
      <c r="AX102" s="1">
        <f t="shared" ca="1" si="49"/>
        <v>0</v>
      </c>
      <c r="AY102" s="2">
        <f t="shared" ca="1" si="50"/>
        <v>0</v>
      </c>
      <c r="AZ102" s="2">
        <f t="shared" ca="1" si="51"/>
        <v>1</v>
      </c>
      <c r="BA102" s="2">
        <f t="shared" ca="1" si="52"/>
        <v>0</v>
      </c>
      <c r="BB102" s="2">
        <f t="shared" ca="1" si="53"/>
        <v>0</v>
      </c>
      <c r="BC102" s="2">
        <f t="shared" ca="1" si="54"/>
        <v>0</v>
      </c>
      <c r="BD102" s="2"/>
      <c r="BE102" s="2"/>
      <c r="BF102" s="2"/>
      <c r="BG102" s="2"/>
      <c r="BH102" s="2"/>
      <c r="BI102" s="2"/>
      <c r="BJ102" s="3"/>
      <c r="BL102" s="1">
        <f t="shared" ca="1" si="69"/>
        <v>2199.4097487339236</v>
      </c>
      <c r="BM102" s="3"/>
      <c r="BN102" s="1">
        <f t="shared" ca="1" si="55"/>
        <v>1</v>
      </c>
      <c r="BO102" s="2"/>
      <c r="BP102" s="2"/>
      <c r="BQ102" s="3"/>
      <c r="BR102" s="15">
        <f t="shared" ca="1" si="56"/>
        <v>0.42955065089197886</v>
      </c>
      <c r="BS102" s="16">
        <f t="shared" ca="1" si="57"/>
        <v>0</v>
      </c>
      <c r="BT102" s="2"/>
      <c r="BU102" s="2"/>
      <c r="BV102" s="1">
        <f ca="1">IF(Table1[[#This Row],[Area]]="Raozan",Table1[[#This Row],[Income]],0)</f>
        <v>0</v>
      </c>
      <c r="BW102" s="2">
        <f ca="1">IF(Table1[[#This Row],[Area]]="Rangunia",Table1[[#This Row],[Income]],0)</f>
        <v>0</v>
      </c>
      <c r="BX102" s="2">
        <f ca="1">IF(Table1[[#This Row],[Area]]="Hathazari",Table1[[#This Row],[Income]],0)</f>
        <v>0</v>
      </c>
      <c r="BY102" s="2">
        <f ca="1">IF(Table1[[#This Row],[Area]]="Nazirhat",Table1[[#This Row],[Income]],0)</f>
        <v>0</v>
      </c>
      <c r="BZ102" s="2">
        <f ca="1">IF(Table1[[#This Row],[Area]]="Rangamati",Table1[[#This Row],[Income]],0)</f>
        <v>0</v>
      </c>
      <c r="CA102" s="2">
        <f ca="1">IF(Table1[[#This Row],[Area]]="Kumilla",Table1[[#This Row],[Income]],0)</f>
        <v>0</v>
      </c>
      <c r="CB102" s="2">
        <f ca="1">IF(Table1[[#This Row],[Area]]="Notun para",Table1[[#This Row],[Income]],0)</f>
        <v>0</v>
      </c>
      <c r="CC102" s="2">
        <f ca="1">IF(Table1[[#This Row],[Area]]="Fotikchori",Table1[[#This Row],[Income]],0)</f>
        <v>0</v>
      </c>
      <c r="CD102" s="2">
        <f ca="1">IF(Table1[[#This Row],[Area]]="Feni",Table1[[#This Row],[Income]],0)</f>
        <v>0</v>
      </c>
      <c r="CE102" s="2">
        <f ca="1">IF(Table1[[#This Row],[Area]]="Chattogram mohonogori",Table1[[#This Row],[Income]],0)</f>
        <v>0</v>
      </c>
      <c r="CF102" s="2">
        <f ca="1">IF(Table1[[#This Row],[Area]]="Potia",Table1[[#This Row],[Income]],0)</f>
        <v>71486</v>
      </c>
      <c r="CG102" s="3">
        <f ca="1">IF(Table1[[#This Row],[Area]]="Kaptai",Table1[[#This Row],[Income]],0)</f>
        <v>0</v>
      </c>
      <c r="CH102" s="1">
        <f ca="1">IF(Table1[[#This Row],[Field of work]]="Health",Table1[[#This Row],[Income]],0)</f>
        <v>0</v>
      </c>
      <c r="CI102" s="2">
        <f ca="1">IF(Table1[[#This Row],[Field of work]]="Teaching",Table1[[#This Row],[Income]],0)</f>
        <v>0</v>
      </c>
      <c r="CJ102" s="2">
        <f ca="1">IF(Table1[[#This Row],[Field of work]]="Construction",Table1[[#This Row],[Income]],0)</f>
        <v>0</v>
      </c>
      <c r="CK102" s="2">
        <f ca="1">IF(Table1[[#This Row],[Field of work]]="IT",Table1[[#This Row],[Income]],0)</f>
        <v>71486</v>
      </c>
      <c r="CL102" s="2">
        <f ca="1">IF(Table1[[#This Row],[Field of work]]="General work",Table1[[#This Row],[Income]],0)</f>
        <v>0</v>
      </c>
      <c r="CM102" s="3">
        <f ca="1">IF(Table1[[#This Row],[Field of work]]="Agriculture",Table1[[#This Row],[Income]],0)</f>
        <v>0</v>
      </c>
      <c r="CN102" s="1">
        <f t="shared" ca="1" si="44"/>
        <v>1</v>
      </c>
      <c r="CO102" s="3"/>
      <c r="CP102" s="1">
        <f t="shared" ca="1" si="58"/>
        <v>29</v>
      </c>
      <c r="CQ102" s="3"/>
    </row>
    <row r="103" spans="2:95" x14ac:dyDescent="0.25">
      <c r="B103">
        <f t="shared" ca="1" si="59"/>
        <v>2</v>
      </c>
      <c r="C103" t="str">
        <f t="shared" ca="1" si="45"/>
        <v>Women</v>
      </c>
      <c r="D103">
        <f t="shared" ca="1" si="60"/>
        <v>29</v>
      </c>
      <c r="E103">
        <f t="shared" ca="1" si="61"/>
        <v>2</v>
      </c>
      <c r="F103" t="str">
        <f t="shared" ca="1" si="46"/>
        <v>Construction</v>
      </c>
      <c r="G103">
        <f t="shared" ca="1" si="62"/>
        <v>5</v>
      </c>
      <c r="H103" t="str">
        <f t="shared" ca="1" si="47"/>
        <v>Other</v>
      </c>
      <c r="I103">
        <f t="shared" ca="1" si="63"/>
        <v>0</v>
      </c>
      <c r="J103">
        <f t="shared" ca="1" si="64"/>
        <v>1</v>
      </c>
      <c r="K103">
        <f t="shared" ca="1" si="65"/>
        <v>88738</v>
      </c>
      <c r="L103">
        <f t="shared" ca="1" si="66"/>
        <v>6</v>
      </c>
      <c r="M103" t="str">
        <f t="shared" ca="1" si="48"/>
        <v>Kumilla</v>
      </c>
      <c r="N103">
        <f t="shared" ca="1" si="70"/>
        <v>532428</v>
      </c>
      <c r="O103">
        <f t="shared" ca="1" si="67"/>
        <v>228704.79395311451</v>
      </c>
      <c r="P103">
        <f t="shared" ca="1" si="71"/>
        <v>85439.532904266205</v>
      </c>
      <c r="Q103">
        <f t="shared" ca="1" si="68"/>
        <v>31117</v>
      </c>
      <c r="R103">
        <f t="shared" ca="1" si="72"/>
        <v>17868.386554685108</v>
      </c>
      <c r="S103">
        <f t="shared" ca="1" si="73"/>
        <v>61225.695410506538</v>
      </c>
      <c r="T103">
        <f t="shared" ca="1" si="74"/>
        <v>679093.22831477271</v>
      </c>
      <c r="U103">
        <f t="shared" ca="1" si="75"/>
        <v>277690.18050779961</v>
      </c>
      <c r="V103">
        <f t="shared" ca="1" si="76"/>
        <v>401403.0478069731</v>
      </c>
      <c r="AR103" s="1">
        <f ca="1">IF(Table1[[#This Row],[Gender]]="men",1,0)</f>
        <v>0</v>
      </c>
      <c r="AS103" s="2">
        <f ca="1">IF(Table1[[#This Row],[Gender]]="Women",1,0)</f>
        <v>1</v>
      </c>
      <c r="AT103" s="2"/>
      <c r="AU103" s="2"/>
      <c r="AV103" s="3"/>
      <c r="AX103" s="1">
        <f t="shared" ca="1" si="49"/>
        <v>0</v>
      </c>
      <c r="AY103" s="2">
        <f t="shared" ca="1" si="50"/>
        <v>0</v>
      </c>
      <c r="AZ103" s="2">
        <f t="shared" ca="1" si="51"/>
        <v>1</v>
      </c>
      <c r="BA103" s="2">
        <f t="shared" ca="1" si="52"/>
        <v>0</v>
      </c>
      <c r="BB103" s="2">
        <f t="shared" ca="1" si="53"/>
        <v>0</v>
      </c>
      <c r="BC103" s="2">
        <f t="shared" ca="1" si="54"/>
        <v>0</v>
      </c>
      <c r="BD103" s="2"/>
      <c r="BE103" s="2"/>
      <c r="BF103" s="2"/>
      <c r="BG103" s="2"/>
      <c r="BH103" s="2"/>
      <c r="BI103" s="2"/>
      <c r="BJ103" s="3"/>
      <c r="BL103" s="1">
        <f t="shared" ca="1" si="69"/>
        <v>132.01609177174956</v>
      </c>
      <c r="BM103" s="3"/>
      <c r="BN103" s="1">
        <f t="shared" ca="1" si="55"/>
        <v>0</v>
      </c>
      <c r="BO103" s="2"/>
      <c r="BP103" s="2"/>
      <c r="BQ103" s="3"/>
      <c r="BR103" s="15">
        <f t="shared" ca="1" si="56"/>
        <v>4.9530368421281112E-3</v>
      </c>
      <c r="BS103" s="16">
        <f t="shared" ca="1" si="57"/>
        <v>1</v>
      </c>
      <c r="BT103" s="2"/>
      <c r="BU103" s="2"/>
      <c r="BV103" s="1">
        <f ca="1">IF(Table1[[#This Row],[Area]]="Raozan",Table1[[#This Row],[Income]],0)</f>
        <v>0</v>
      </c>
      <c r="BW103" s="2">
        <f ca="1">IF(Table1[[#This Row],[Area]]="Rangunia",Table1[[#This Row],[Income]],0)</f>
        <v>0</v>
      </c>
      <c r="BX103" s="2">
        <f ca="1">IF(Table1[[#This Row],[Area]]="Hathazari",Table1[[#This Row],[Income]],0)</f>
        <v>0</v>
      </c>
      <c r="BY103" s="2">
        <f ca="1">IF(Table1[[#This Row],[Area]]="Nazirhat",Table1[[#This Row],[Income]],0)</f>
        <v>0</v>
      </c>
      <c r="BZ103" s="2">
        <f ca="1">IF(Table1[[#This Row],[Area]]="Rangamati",Table1[[#This Row],[Income]],0)</f>
        <v>0</v>
      </c>
      <c r="CA103" s="2">
        <f ca="1">IF(Table1[[#This Row],[Area]]="Kumilla",Table1[[#This Row],[Income]],0)</f>
        <v>88738</v>
      </c>
      <c r="CB103" s="2">
        <f ca="1">IF(Table1[[#This Row],[Area]]="Notun para",Table1[[#This Row],[Income]],0)</f>
        <v>0</v>
      </c>
      <c r="CC103" s="2">
        <f ca="1">IF(Table1[[#This Row],[Area]]="Fotikchori",Table1[[#This Row],[Income]],0)</f>
        <v>0</v>
      </c>
      <c r="CD103" s="2">
        <f ca="1">IF(Table1[[#This Row],[Area]]="Feni",Table1[[#This Row],[Income]],0)</f>
        <v>0</v>
      </c>
      <c r="CE103" s="2">
        <f ca="1">IF(Table1[[#This Row],[Area]]="Chattogram mohonogori",Table1[[#This Row],[Income]],0)</f>
        <v>0</v>
      </c>
      <c r="CF103" s="2">
        <f ca="1">IF(Table1[[#This Row],[Area]]="Potia",Table1[[#This Row],[Income]],0)</f>
        <v>0</v>
      </c>
      <c r="CG103" s="3">
        <f ca="1">IF(Table1[[#This Row],[Area]]="Kaptai",Table1[[#This Row],[Income]],0)</f>
        <v>0</v>
      </c>
      <c r="CH103" s="1">
        <f ca="1">IF(Table1[[#This Row],[Field of work]]="Health",Table1[[#This Row],[Income]],0)</f>
        <v>0</v>
      </c>
      <c r="CI103" s="2">
        <f ca="1">IF(Table1[[#This Row],[Field of work]]="Teaching",Table1[[#This Row],[Income]],0)</f>
        <v>0</v>
      </c>
      <c r="CJ103" s="2">
        <f ca="1">IF(Table1[[#This Row],[Field of work]]="Construction",Table1[[#This Row],[Income]],0)</f>
        <v>88738</v>
      </c>
      <c r="CK103" s="2">
        <f ca="1">IF(Table1[[#This Row],[Field of work]]="IT",Table1[[#This Row],[Income]],0)</f>
        <v>0</v>
      </c>
      <c r="CL103" s="2">
        <f ca="1">IF(Table1[[#This Row],[Field of work]]="General work",Table1[[#This Row],[Income]],0)</f>
        <v>0</v>
      </c>
      <c r="CM103" s="3">
        <f ca="1">IF(Table1[[#This Row],[Field of work]]="Agriculture",Table1[[#This Row],[Income]],0)</f>
        <v>0</v>
      </c>
      <c r="CN103" s="1">
        <f t="shared" ca="1" si="44"/>
        <v>1</v>
      </c>
      <c r="CO103" s="3"/>
      <c r="CP103" s="1">
        <f t="shared" ca="1" si="58"/>
        <v>38</v>
      </c>
      <c r="CQ103" s="3"/>
    </row>
    <row r="104" spans="2:95" x14ac:dyDescent="0.25">
      <c r="B104">
        <f t="shared" ca="1" si="59"/>
        <v>1</v>
      </c>
      <c r="C104" t="str">
        <f t="shared" ca="1" si="45"/>
        <v>Men</v>
      </c>
      <c r="D104">
        <f t="shared" ca="1" si="60"/>
        <v>38</v>
      </c>
      <c r="E104">
        <f t="shared" ca="1" si="61"/>
        <v>2</v>
      </c>
      <c r="F104" t="str">
        <f t="shared" ca="1" si="46"/>
        <v>Construction</v>
      </c>
      <c r="G104">
        <f t="shared" ca="1" si="62"/>
        <v>3</v>
      </c>
      <c r="H104" t="str">
        <f t="shared" ca="1" si="47"/>
        <v>University</v>
      </c>
      <c r="I104">
        <f t="shared" ca="1" si="63"/>
        <v>4</v>
      </c>
      <c r="J104">
        <f t="shared" ca="1" si="64"/>
        <v>1</v>
      </c>
      <c r="K104">
        <f t="shared" ca="1" si="65"/>
        <v>74068</v>
      </c>
      <c r="L104">
        <f t="shared" ca="1" si="66"/>
        <v>2</v>
      </c>
      <c r="M104" t="str">
        <f t="shared" ca="1" si="48"/>
        <v>Hathazari</v>
      </c>
      <c r="N104">
        <f t="shared" ca="1" si="70"/>
        <v>444408</v>
      </c>
      <c r="O104">
        <f t="shared" ca="1" si="67"/>
        <v>2201.1691969364697</v>
      </c>
      <c r="P104">
        <f t="shared" ca="1" si="71"/>
        <v>2199.4097487339236</v>
      </c>
      <c r="Q104">
        <f t="shared" ca="1" si="68"/>
        <v>1208</v>
      </c>
      <c r="R104">
        <f t="shared" ca="1" si="72"/>
        <v>85508.042170541463</v>
      </c>
      <c r="S104">
        <f t="shared" ca="1" si="73"/>
        <v>1252.2669307697138</v>
      </c>
      <c r="T104">
        <f t="shared" ca="1" si="74"/>
        <v>447859.67667950364</v>
      </c>
      <c r="U104">
        <f t="shared" ca="1" si="75"/>
        <v>88917.211367477939</v>
      </c>
      <c r="V104">
        <f t="shared" ca="1" si="76"/>
        <v>358942.46531202568</v>
      </c>
      <c r="AR104" s="1">
        <f ca="1">IF(Table1[[#This Row],[Gender]]="men",1,0)</f>
        <v>1</v>
      </c>
      <c r="AS104" s="2">
        <f ca="1">IF(Table1[[#This Row],[Gender]]="Women",1,0)</f>
        <v>0</v>
      </c>
      <c r="AT104" s="2"/>
      <c r="AU104" s="2"/>
      <c r="AV104" s="3"/>
      <c r="AX104" s="1">
        <f t="shared" ca="1" si="49"/>
        <v>0</v>
      </c>
      <c r="AY104" s="2">
        <f t="shared" ca="1" si="50"/>
        <v>0</v>
      </c>
      <c r="AZ104" s="2">
        <f t="shared" ca="1" si="51"/>
        <v>1</v>
      </c>
      <c r="BA104" s="2">
        <f t="shared" ca="1" si="52"/>
        <v>0</v>
      </c>
      <c r="BB104" s="2">
        <f t="shared" ca="1" si="53"/>
        <v>0</v>
      </c>
      <c r="BC104" s="2">
        <f t="shared" ca="1" si="54"/>
        <v>0</v>
      </c>
      <c r="BD104" s="2"/>
      <c r="BE104" s="2"/>
      <c r="BF104" s="2"/>
      <c r="BG104" s="2"/>
      <c r="BH104" s="2"/>
      <c r="BI104" s="2"/>
      <c r="BJ104" s="3"/>
      <c r="BL104" s="1">
        <f t="shared" ca="1" si="69"/>
        <v>23671.280965459609</v>
      </c>
      <c r="BM104" s="3"/>
      <c r="BN104" s="1">
        <f t="shared" ca="1" si="55"/>
        <v>1</v>
      </c>
      <c r="BO104" s="2"/>
      <c r="BP104" s="2"/>
      <c r="BQ104" s="3"/>
      <c r="BR104" s="15">
        <f t="shared" ca="1" si="56"/>
        <v>0.7730176065260872</v>
      </c>
      <c r="BS104" s="16">
        <f t="shared" ca="1" si="57"/>
        <v>0</v>
      </c>
      <c r="BT104" s="2"/>
      <c r="BU104" s="2"/>
      <c r="BV104" s="1">
        <f ca="1">IF(Table1[[#This Row],[Area]]="Raozan",Table1[[#This Row],[Income]],0)</f>
        <v>0</v>
      </c>
      <c r="BW104" s="2">
        <f ca="1">IF(Table1[[#This Row],[Area]]="Rangunia",Table1[[#This Row],[Income]],0)</f>
        <v>0</v>
      </c>
      <c r="BX104" s="2">
        <f ca="1">IF(Table1[[#This Row],[Area]]="Hathazari",Table1[[#This Row],[Income]],0)</f>
        <v>74068</v>
      </c>
      <c r="BY104" s="2">
        <f ca="1">IF(Table1[[#This Row],[Area]]="Nazirhat",Table1[[#This Row],[Income]],0)</f>
        <v>0</v>
      </c>
      <c r="BZ104" s="2">
        <f ca="1">IF(Table1[[#This Row],[Area]]="Rangamati",Table1[[#This Row],[Income]],0)</f>
        <v>0</v>
      </c>
      <c r="CA104" s="2">
        <f ca="1">IF(Table1[[#This Row],[Area]]="Kumilla",Table1[[#This Row],[Income]],0)</f>
        <v>0</v>
      </c>
      <c r="CB104" s="2">
        <f ca="1">IF(Table1[[#This Row],[Area]]="Notun para",Table1[[#This Row],[Income]],0)</f>
        <v>0</v>
      </c>
      <c r="CC104" s="2">
        <f ca="1">IF(Table1[[#This Row],[Area]]="Fotikchori",Table1[[#This Row],[Income]],0)</f>
        <v>0</v>
      </c>
      <c r="CD104" s="2">
        <f ca="1">IF(Table1[[#This Row],[Area]]="Feni",Table1[[#This Row],[Income]],0)</f>
        <v>0</v>
      </c>
      <c r="CE104" s="2">
        <f ca="1">IF(Table1[[#This Row],[Area]]="Chattogram mohonogori",Table1[[#This Row],[Income]],0)</f>
        <v>0</v>
      </c>
      <c r="CF104" s="2">
        <f ca="1">IF(Table1[[#This Row],[Area]]="Potia",Table1[[#This Row],[Income]],0)</f>
        <v>0</v>
      </c>
      <c r="CG104" s="3">
        <f ca="1">IF(Table1[[#This Row],[Area]]="Kaptai",Table1[[#This Row],[Income]],0)</f>
        <v>0</v>
      </c>
      <c r="CH104" s="1">
        <f ca="1">IF(Table1[[#This Row],[Field of work]]="Health",Table1[[#This Row],[Income]],0)</f>
        <v>0</v>
      </c>
      <c r="CI104" s="2">
        <f ca="1">IF(Table1[[#This Row],[Field of work]]="Teaching",Table1[[#This Row],[Income]],0)</f>
        <v>0</v>
      </c>
      <c r="CJ104" s="2">
        <f ca="1">IF(Table1[[#This Row],[Field of work]]="Construction",Table1[[#This Row],[Income]],0)</f>
        <v>74068</v>
      </c>
      <c r="CK104" s="2">
        <f ca="1">IF(Table1[[#This Row],[Field of work]]="IT",Table1[[#This Row],[Income]],0)</f>
        <v>0</v>
      </c>
      <c r="CL104" s="2">
        <f ca="1">IF(Table1[[#This Row],[Field of work]]="General work",Table1[[#This Row],[Income]],0)</f>
        <v>0</v>
      </c>
      <c r="CM104" s="3">
        <f ca="1">IF(Table1[[#This Row],[Field of work]]="Agriculture",Table1[[#This Row],[Income]],0)</f>
        <v>0</v>
      </c>
      <c r="CN104" s="1">
        <f t="shared" ca="1" si="44"/>
        <v>1</v>
      </c>
      <c r="CO104" s="3"/>
      <c r="CP104" s="1">
        <f t="shared" ca="1" si="58"/>
        <v>39</v>
      </c>
      <c r="CQ104" s="3"/>
    </row>
    <row r="105" spans="2:95" x14ac:dyDescent="0.25">
      <c r="B105">
        <f t="shared" ca="1" si="59"/>
        <v>1</v>
      </c>
      <c r="C105" t="str">
        <f t="shared" ca="1" si="45"/>
        <v>Men</v>
      </c>
      <c r="D105">
        <f t="shared" ca="1" si="60"/>
        <v>39</v>
      </c>
      <c r="E105">
        <f t="shared" ca="1" si="61"/>
        <v>2</v>
      </c>
      <c r="F105" t="str">
        <f t="shared" ca="1" si="46"/>
        <v>Construction</v>
      </c>
      <c r="G105">
        <f t="shared" ca="1" si="62"/>
        <v>5</v>
      </c>
      <c r="H105" t="str">
        <f t="shared" ca="1" si="47"/>
        <v>Other</v>
      </c>
      <c r="I105">
        <f t="shared" ca="1" si="63"/>
        <v>1</v>
      </c>
      <c r="J105">
        <f t="shared" ca="1" si="64"/>
        <v>3</v>
      </c>
      <c r="K105">
        <f t="shared" ca="1" si="65"/>
        <v>87719</v>
      </c>
      <c r="L105">
        <f t="shared" ca="1" si="66"/>
        <v>3</v>
      </c>
      <c r="M105" t="str">
        <f t="shared" ca="1" si="48"/>
        <v>Fotikchori</v>
      </c>
      <c r="N105">
        <f t="shared" ca="1" si="70"/>
        <v>350876</v>
      </c>
      <c r="O105">
        <f t="shared" ca="1" si="67"/>
        <v>271233.32570744737</v>
      </c>
      <c r="P105">
        <f t="shared" ca="1" si="71"/>
        <v>396.0482753152487</v>
      </c>
      <c r="Q105">
        <f t="shared" ca="1" si="68"/>
        <v>189</v>
      </c>
      <c r="R105">
        <f t="shared" ca="1" si="72"/>
        <v>12492.925316179855</v>
      </c>
      <c r="S105">
        <f t="shared" ca="1" si="73"/>
        <v>66606.314020080419</v>
      </c>
      <c r="T105">
        <f t="shared" ca="1" si="74"/>
        <v>417878.36229539569</v>
      </c>
      <c r="U105">
        <f t="shared" ca="1" si="75"/>
        <v>283915.25102362724</v>
      </c>
      <c r="V105">
        <f t="shared" ca="1" si="76"/>
        <v>133963.11127176846</v>
      </c>
      <c r="AR105" s="1">
        <f ca="1">IF(Table1[[#This Row],[Gender]]="men",1,0)</f>
        <v>1</v>
      </c>
      <c r="AS105" s="2">
        <f ca="1">IF(Table1[[#This Row],[Gender]]="Women",1,0)</f>
        <v>0</v>
      </c>
      <c r="AT105" s="2"/>
      <c r="AU105" s="2"/>
      <c r="AV105" s="3"/>
      <c r="AX105" s="1">
        <f t="shared" ca="1" si="49"/>
        <v>0</v>
      </c>
      <c r="AY105" s="2">
        <f t="shared" ca="1" si="50"/>
        <v>1</v>
      </c>
      <c r="AZ105" s="2">
        <f t="shared" ca="1" si="51"/>
        <v>0</v>
      </c>
      <c r="BA105" s="2">
        <f t="shared" ca="1" si="52"/>
        <v>0</v>
      </c>
      <c r="BB105" s="2">
        <f t="shared" ca="1" si="53"/>
        <v>0</v>
      </c>
      <c r="BC105" s="2">
        <f t="shared" ca="1" si="54"/>
        <v>0</v>
      </c>
      <c r="BD105" s="2"/>
      <c r="BE105" s="2"/>
      <c r="BF105" s="2"/>
      <c r="BG105" s="2"/>
      <c r="BH105" s="2"/>
      <c r="BI105" s="2"/>
      <c r="BJ105" s="3"/>
      <c r="BL105" s="1">
        <f t="shared" ca="1" si="69"/>
        <v>16469.118405766872</v>
      </c>
      <c r="BM105" s="3"/>
      <c r="BN105" s="1">
        <f t="shared" ca="1" si="55"/>
        <v>1</v>
      </c>
      <c r="BO105" s="2"/>
      <c r="BP105" s="2"/>
      <c r="BQ105" s="3"/>
      <c r="BR105" s="15">
        <f t="shared" ca="1" si="56"/>
        <v>0.68360319063858865</v>
      </c>
      <c r="BS105" s="16">
        <f t="shared" ca="1" si="57"/>
        <v>0</v>
      </c>
      <c r="BT105" s="2"/>
      <c r="BU105" s="2"/>
      <c r="BV105" s="1">
        <f ca="1">IF(Table1[[#This Row],[Area]]="Raozan",Table1[[#This Row],[Income]],0)</f>
        <v>0</v>
      </c>
      <c r="BW105" s="2">
        <f ca="1">IF(Table1[[#This Row],[Area]]="Rangunia",Table1[[#This Row],[Income]],0)</f>
        <v>0</v>
      </c>
      <c r="BX105" s="2">
        <f ca="1">IF(Table1[[#This Row],[Area]]="Hathazari",Table1[[#This Row],[Income]],0)</f>
        <v>0</v>
      </c>
      <c r="BY105" s="2">
        <f ca="1">IF(Table1[[#This Row],[Area]]="Nazirhat",Table1[[#This Row],[Income]],0)</f>
        <v>0</v>
      </c>
      <c r="BZ105" s="2">
        <f ca="1">IF(Table1[[#This Row],[Area]]="Rangamati",Table1[[#This Row],[Income]],0)</f>
        <v>0</v>
      </c>
      <c r="CA105" s="2">
        <f ca="1">IF(Table1[[#This Row],[Area]]="Kumilla",Table1[[#This Row],[Income]],0)</f>
        <v>0</v>
      </c>
      <c r="CB105" s="2">
        <f ca="1">IF(Table1[[#This Row],[Area]]="Notun para",Table1[[#This Row],[Income]],0)</f>
        <v>0</v>
      </c>
      <c r="CC105" s="2">
        <f ca="1">IF(Table1[[#This Row],[Area]]="Fotikchori",Table1[[#This Row],[Income]],0)</f>
        <v>87719</v>
      </c>
      <c r="CD105" s="2">
        <f ca="1">IF(Table1[[#This Row],[Area]]="Feni",Table1[[#This Row],[Income]],0)</f>
        <v>0</v>
      </c>
      <c r="CE105" s="2">
        <f ca="1">IF(Table1[[#This Row],[Area]]="Chattogram mohonogori",Table1[[#This Row],[Income]],0)</f>
        <v>0</v>
      </c>
      <c r="CF105" s="2">
        <f ca="1">IF(Table1[[#This Row],[Area]]="Potia",Table1[[#This Row],[Income]],0)</f>
        <v>0</v>
      </c>
      <c r="CG105" s="3">
        <f ca="1">IF(Table1[[#This Row],[Area]]="Kaptai",Table1[[#This Row],[Income]],0)</f>
        <v>0</v>
      </c>
      <c r="CH105" s="1">
        <f ca="1">IF(Table1[[#This Row],[Field of work]]="Health",Table1[[#This Row],[Income]],0)</f>
        <v>0</v>
      </c>
      <c r="CI105" s="2">
        <f ca="1">IF(Table1[[#This Row],[Field of work]]="Teaching",Table1[[#This Row],[Income]],0)</f>
        <v>0</v>
      </c>
      <c r="CJ105" s="2">
        <f ca="1">IF(Table1[[#This Row],[Field of work]]="Construction",Table1[[#This Row],[Income]],0)</f>
        <v>87719</v>
      </c>
      <c r="CK105" s="2">
        <f ca="1">IF(Table1[[#This Row],[Field of work]]="IT",Table1[[#This Row],[Income]],0)</f>
        <v>0</v>
      </c>
      <c r="CL105" s="2">
        <f ca="1">IF(Table1[[#This Row],[Field of work]]="General work",Table1[[#This Row],[Income]],0)</f>
        <v>0</v>
      </c>
      <c r="CM105" s="3">
        <f ca="1">IF(Table1[[#This Row],[Field of work]]="Agriculture",Table1[[#This Row],[Income]],0)</f>
        <v>0</v>
      </c>
      <c r="CN105" s="1">
        <f t="shared" ca="1" si="44"/>
        <v>1</v>
      </c>
      <c r="CO105" s="3"/>
      <c r="CP105" s="1">
        <f t="shared" ca="1" si="58"/>
        <v>0</v>
      </c>
      <c r="CQ105" s="3"/>
    </row>
    <row r="106" spans="2:95" x14ac:dyDescent="0.25">
      <c r="B106">
        <f t="shared" ca="1" si="59"/>
        <v>1</v>
      </c>
      <c r="C106" t="str">
        <f t="shared" ca="1" si="45"/>
        <v>Men</v>
      </c>
      <c r="D106">
        <f t="shared" ca="1" si="60"/>
        <v>44</v>
      </c>
      <c r="E106">
        <f t="shared" ca="1" si="61"/>
        <v>3</v>
      </c>
      <c r="F106" t="str">
        <f t="shared" ca="1" si="46"/>
        <v>Teaching</v>
      </c>
      <c r="G106">
        <f t="shared" ca="1" si="62"/>
        <v>2</v>
      </c>
      <c r="H106" t="str">
        <f t="shared" ca="1" si="47"/>
        <v>College</v>
      </c>
      <c r="I106">
        <f t="shared" ca="1" si="63"/>
        <v>3</v>
      </c>
      <c r="J106">
        <f t="shared" ca="1" si="64"/>
        <v>2</v>
      </c>
      <c r="K106">
        <f t="shared" ca="1" si="65"/>
        <v>60220</v>
      </c>
      <c r="L106">
        <f t="shared" ca="1" si="66"/>
        <v>4</v>
      </c>
      <c r="M106" t="str">
        <f t="shared" ca="1" si="48"/>
        <v>Rangamati</v>
      </c>
      <c r="N106">
        <f t="shared" ca="1" si="70"/>
        <v>180660</v>
      </c>
      <c r="O106">
        <f t="shared" ca="1" si="67"/>
        <v>123499.75242076743</v>
      </c>
      <c r="P106">
        <f t="shared" ca="1" si="71"/>
        <v>47342.561930919219</v>
      </c>
      <c r="Q106">
        <f t="shared" ca="1" si="68"/>
        <v>25995</v>
      </c>
      <c r="R106">
        <f t="shared" ca="1" si="72"/>
        <v>97856.982498071244</v>
      </c>
      <c r="S106">
        <f t="shared" ca="1" si="73"/>
        <v>4473.4902739590616</v>
      </c>
      <c r="T106">
        <f t="shared" ca="1" si="74"/>
        <v>232476.05220487827</v>
      </c>
      <c r="U106">
        <f t="shared" ca="1" si="75"/>
        <v>247351.73491883869</v>
      </c>
      <c r="V106">
        <f t="shared" ca="1" si="76"/>
        <v>-14875.682713960414</v>
      </c>
      <c r="AR106" s="1">
        <f ca="1">IF(Table1[[#This Row],[Gender]]="men",1,0)</f>
        <v>1</v>
      </c>
      <c r="AS106" s="2">
        <f ca="1">IF(Table1[[#This Row],[Gender]]="Women",1,0)</f>
        <v>0</v>
      </c>
      <c r="AT106" s="2"/>
      <c r="AU106" s="2"/>
      <c r="AV106" s="3"/>
      <c r="AX106" s="1">
        <f t="shared" ca="1" si="49"/>
        <v>0</v>
      </c>
      <c r="AY106" s="2">
        <f t="shared" ca="1" si="50"/>
        <v>0</v>
      </c>
      <c r="AZ106" s="2">
        <f t="shared" ca="1" si="51"/>
        <v>0</v>
      </c>
      <c r="BA106" s="2">
        <f t="shared" ca="1" si="52"/>
        <v>1</v>
      </c>
      <c r="BB106" s="2">
        <f t="shared" ca="1" si="53"/>
        <v>0</v>
      </c>
      <c r="BC106" s="2">
        <f t="shared" ca="1" si="54"/>
        <v>0</v>
      </c>
      <c r="BD106" s="2"/>
      <c r="BE106" s="2"/>
      <c r="BF106" s="2"/>
      <c r="BG106" s="2"/>
      <c r="BH106" s="2"/>
      <c r="BI106" s="2"/>
      <c r="BJ106" s="3"/>
      <c r="BL106" s="1">
        <f t="shared" ca="1" si="69"/>
        <v>38077.108270948513</v>
      </c>
      <c r="BM106" s="3"/>
      <c r="BN106" s="1">
        <f t="shared" ca="1" si="55"/>
        <v>0</v>
      </c>
      <c r="BO106" s="2"/>
      <c r="BP106" s="2"/>
      <c r="BQ106" s="3"/>
      <c r="BR106" s="15">
        <f t="shared" ca="1" si="56"/>
        <v>2.478820893603273E-2</v>
      </c>
      <c r="BS106" s="16">
        <f t="shared" ca="1" si="57"/>
        <v>1</v>
      </c>
      <c r="BT106" s="2"/>
      <c r="BU106" s="2"/>
      <c r="BV106" s="1">
        <f ca="1">IF(Table1[[#This Row],[Area]]="Raozan",Table1[[#This Row],[Income]],0)</f>
        <v>0</v>
      </c>
      <c r="BW106" s="2">
        <f ca="1">IF(Table1[[#This Row],[Area]]="Rangunia",Table1[[#This Row],[Income]],0)</f>
        <v>0</v>
      </c>
      <c r="BX106" s="2">
        <f ca="1">IF(Table1[[#This Row],[Area]]="Hathazari",Table1[[#This Row],[Income]],0)</f>
        <v>0</v>
      </c>
      <c r="BY106" s="2">
        <f ca="1">IF(Table1[[#This Row],[Area]]="Nazirhat",Table1[[#This Row],[Income]],0)</f>
        <v>0</v>
      </c>
      <c r="BZ106" s="2">
        <f ca="1">IF(Table1[[#This Row],[Area]]="Rangamati",Table1[[#This Row],[Income]],0)</f>
        <v>60220</v>
      </c>
      <c r="CA106" s="2">
        <f ca="1">IF(Table1[[#This Row],[Area]]="Kumilla",Table1[[#This Row],[Income]],0)</f>
        <v>0</v>
      </c>
      <c r="CB106" s="2">
        <f ca="1">IF(Table1[[#This Row],[Area]]="Notun para",Table1[[#This Row],[Income]],0)</f>
        <v>0</v>
      </c>
      <c r="CC106" s="2">
        <f ca="1">IF(Table1[[#This Row],[Area]]="Fotikchori",Table1[[#This Row],[Income]],0)</f>
        <v>0</v>
      </c>
      <c r="CD106" s="2">
        <f ca="1">IF(Table1[[#This Row],[Area]]="Feni",Table1[[#This Row],[Income]],0)</f>
        <v>0</v>
      </c>
      <c r="CE106" s="2">
        <f ca="1">IF(Table1[[#This Row],[Area]]="Chattogram mohonogori",Table1[[#This Row],[Income]],0)</f>
        <v>0</v>
      </c>
      <c r="CF106" s="2">
        <f ca="1">IF(Table1[[#This Row],[Area]]="Potia",Table1[[#This Row],[Income]],0)</f>
        <v>0</v>
      </c>
      <c r="CG106" s="3">
        <f ca="1">IF(Table1[[#This Row],[Area]]="Kaptai",Table1[[#This Row],[Income]],0)</f>
        <v>0</v>
      </c>
      <c r="CH106" s="1">
        <f ca="1">IF(Table1[[#This Row],[Field of work]]="Health",Table1[[#This Row],[Income]],0)</f>
        <v>0</v>
      </c>
      <c r="CI106" s="2">
        <f ca="1">IF(Table1[[#This Row],[Field of work]]="Teaching",Table1[[#This Row],[Income]],0)</f>
        <v>60220</v>
      </c>
      <c r="CJ106" s="2">
        <f ca="1">IF(Table1[[#This Row],[Field of work]]="Construction",Table1[[#This Row],[Income]],0)</f>
        <v>0</v>
      </c>
      <c r="CK106" s="2">
        <f ca="1">IF(Table1[[#This Row],[Field of work]]="IT",Table1[[#This Row],[Income]],0)</f>
        <v>0</v>
      </c>
      <c r="CL106" s="2">
        <f ca="1">IF(Table1[[#This Row],[Field of work]]="General work",Table1[[#This Row],[Income]],0)</f>
        <v>0</v>
      </c>
      <c r="CM106" s="3">
        <f ca="1">IF(Table1[[#This Row],[Field of work]]="Agriculture",Table1[[#This Row],[Income]],0)</f>
        <v>0</v>
      </c>
      <c r="CN106" s="1">
        <f t="shared" ca="1" si="44"/>
        <v>1</v>
      </c>
      <c r="CO106" s="3"/>
      <c r="CP106" s="1">
        <f t="shared" ca="1" si="58"/>
        <v>27</v>
      </c>
      <c r="CQ106" s="3"/>
    </row>
    <row r="107" spans="2:95" x14ac:dyDescent="0.25">
      <c r="B107">
        <f t="shared" ca="1" si="59"/>
        <v>2</v>
      </c>
      <c r="C107" t="str">
        <f t="shared" ca="1" si="45"/>
        <v>Women</v>
      </c>
      <c r="D107">
        <f t="shared" ca="1" si="60"/>
        <v>27</v>
      </c>
      <c r="E107">
        <f t="shared" ca="1" si="61"/>
        <v>4</v>
      </c>
      <c r="F107" t="str">
        <f t="shared" ca="1" si="46"/>
        <v>IT</v>
      </c>
      <c r="G107">
        <f t="shared" ca="1" si="62"/>
        <v>4</v>
      </c>
      <c r="H107" t="str">
        <f t="shared" ca="1" si="47"/>
        <v>Technical</v>
      </c>
      <c r="I107">
        <f t="shared" ca="1" si="63"/>
        <v>2</v>
      </c>
      <c r="J107">
        <f t="shared" ca="1" si="64"/>
        <v>3</v>
      </c>
      <c r="K107">
        <f t="shared" ca="1" si="65"/>
        <v>78028</v>
      </c>
      <c r="L107">
        <f t="shared" ca="1" si="66"/>
        <v>8</v>
      </c>
      <c r="M107" t="str">
        <f t="shared" ca="1" si="48"/>
        <v>Potia</v>
      </c>
      <c r="N107">
        <f t="shared" ca="1" si="70"/>
        <v>390140</v>
      </c>
      <c r="O107">
        <f t="shared" ca="1" si="67"/>
        <v>9670.871834303809</v>
      </c>
      <c r="P107">
        <f t="shared" ca="1" si="71"/>
        <v>49407.355217300617</v>
      </c>
      <c r="Q107">
        <f t="shared" ca="1" si="68"/>
        <v>44024</v>
      </c>
      <c r="R107">
        <f t="shared" ca="1" si="72"/>
        <v>93116.268392500671</v>
      </c>
      <c r="S107">
        <f t="shared" ca="1" si="73"/>
        <v>114597.0854251507</v>
      </c>
      <c r="T107">
        <f t="shared" ca="1" si="74"/>
        <v>554144.44064245129</v>
      </c>
      <c r="U107">
        <f t="shared" ca="1" si="75"/>
        <v>146811.14022680448</v>
      </c>
      <c r="V107">
        <f t="shared" ca="1" si="76"/>
        <v>407333.30041564681</v>
      </c>
      <c r="AR107" s="1">
        <f ca="1">IF(Table1[[#This Row],[Gender]]="men",1,0)</f>
        <v>0</v>
      </c>
      <c r="AS107" s="2">
        <f ca="1">IF(Table1[[#This Row],[Gender]]="Women",1,0)</f>
        <v>1</v>
      </c>
      <c r="AT107" s="2"/>
      <c r="AU107" s="2"/>
      <c r="AV107" s="3"/>
      <c r="AX107" s="1">
        <f t="shared" ca="1" si="49"/>
        <v>0</v>
      </c>
      <c r="AY107" s="2">
        <f t="shared" ca="1" si="50"/>
        <v>0</v>
      </c>
      <c r="AZ107" s="2">
        <f t="shared" ca="1" si="51"/>
        <v>0</v>
      </c>
      <c r="BA107" s="2">
        <f t="shared" ca="1" si="52"/>
        <v>0</v>
      </c>
      <c r="BB107" s="2">
        <f t="shared" ca="1" si="53"/>
        <v>1</v>
      </c>
      <c r="BC107" s="2">
        <f t="shared" ca="1" si="54"/>
        <v>0</v>
      </c>
      <c r="BD107" s="2"/>
      <c r="BE107" s="2"/>
      <c r="BF107" s="2"/>
      <c r="BG107" s="2"/>
      <c r="BH107" s="2"/>
      <c r="BI107" s="2"/>
      <c r="BJ107" s="3"/>
      <c r="BL107" s="1">
        <f t="shared" ca="1" si="69"/>
        <v>54807.131802639844</v>
      </c>
      <c r="BM107" s="3"/>
      <c r="BN107" s="1">
        <f t="shared" ca="1" si="55"/>
        <v>0</v>
      </c>
      <c r="BO107" s="2"/>
      <c r="BP107" s="2"/>
      <c r="BQ107" s="3"/>
      <c r="BR107" s="15">
        <f t="shared" ca="1" si="56"/>
        <v>6.3975778276610717E-2</v>
      </c>
      <c r="BS107" s="16">
        <f t="shared" ca="1" si="57"/>
        <v>1</v>
      </c>
      <c r="BT107" s="2"/>
      <c r="BU107" s="2"/>
      <c r="BV107" s="1">
        <f ca="1">IF(Table1[[#This Row],[Area]]="Raozan",Table1[[#This Row],[Income]],0)</f>
        <v>0</v>
      </c>
      <c r="BW107" s="2">
        <f ca="1">IF(Table1[[#This Row],[Area]]="Rangunia",Table1[[#This Row],[Income]],0)</f>
        <v>0</v>
      </c>
      <c r="BX107" s="2">
        <f ca="1">IF(Table1[[#This Row],[Area]]="Hathazari",Table1[[#This Row],[Income]],0)</f>
        <v>0</v>
      </c>
      <c r="BY107" s="2">
        <f ca="1">IF(Table1[[#This Row],[Area]]="Nazirhat",Table1[[#This Row],[Income]],0)</f>
        <v>0</v>
      </c>
      <c r="BZ107" s="2">
        <f ca="1">IF(Table1[[#This Row],[Area]]="Rangamati",Table1[[#This Row],[Income]],0)</f>
        <v>0</v>
      </c>
      <c r="CA107" s="2">
        <f ca="1">IF(Table1[[#This Row],[Area]]="Kumilla",Table1[[#This Row],[Income]],0)</f>
        <v>0</v>
      </c>
      <c r="CB107" s="2">
        <f ca="1">IF(Table1[[#This Row],[Area]]="Notun para",Table1[[#This Row],[Income]],0)</f>
        <v>0</v>
      </c>
      <c r="CC107" s="2">
        <f ca="1">IF(Table1[[#This Row],[Area]]="Fotikchori",Table1[[#This Row],[Income]],0)</f>
        <v>0</v>
      </c>
      <c r="CD107" s="2">
        <f ca="1">IF(Table1[[#This Row],[Area]]="Feni",Table1[[#This Row],[Income]],0)</f>
        <v>0</v>
      </c>
      <c r="CE107" s="2">
        <f ca="1">IF(Table1[[#This Row],[Area]]="Chattogram mohonogori",Table1[[#This Row],[Income]],0)</f>
        <v>0</v>
      </c>
      <c r="CF107" s="2">
        <f ca="1">IF(Table1[[#This Row],[Area]]="Potia",Table1[[#This Row],[Income]],0)</f>
        <v>78028</v>
      </c>
      <c r="CG107" s="3">
        <f ca="1">IF(Table1[[#This Row],[Area]]="Kaptai",Table1[[#This Row],[Income]],0)</f>
        <v>0</v>
      </c>
      <c r="CH107" s="1">
        <f ca="1">IF(Table1[[#This Row],[Field of work]]="Health",Table1[[#This Row],[Income]],0)</f>
        <v>0</v>
      </c>
      <c r="CI107" s="2">
        <f ca="1">IF(Table1[[#This Row],[Field of work]]="Teaching",Table1[[#This Row],[Income]],0)</f>
        <v>0</v>
      </c>
      <c r="CJ107" s="2">
        <f ca="1">IF(Table1[[#This Row],[Field of work]]="Construction",Table1[[#This Row],[Income]],0)</f>
        <v>0</v>
      </c>
      <c r="CK107" s="2">
        <f ca="1">IF(Table1[[#This Row],[Field of work]]="IT",Table1[[#This Row],[Income]],0)</f>
        <v>78028</v>
      </c>
      <c r="CL107" s="2">
        <f ca="1">IF(Table1[[#This Row],[Field of work]]="General work",Table1[[#This Row],[Income]],0)</f>
        <v>0</v>
      </c>
      <c r="CM107" s="3">
        <f ca="1">IF(Table1[[#This Row],[Field of work]]="Agriculture",Table1[[#This Row],[Income]],0)</f>
        <v>0</v>
      </c>
      <c r="CN107" s="1">
        <f t="shared" ca="1" si="44"/>
        <v>1</v>
      </c>
      <c r="CO107" s="3"/>
      <c r="CP107" s="1">
        <f t="shared" ca="1" si="58"/>
        <v>40</v>
      </c>
      <c r="CQ107" s="3"/>
    </row>
    <row r="108" spans="2:95" x14ac:dyDescent="0.25">
      <c r="B108">
        <f t="shared" ca="1" si="59"/>
        <v>1</v>
      </c>
      <c r="C108" t="str">
        <f t="shared" ca="1" si="45"/>
        <v>Men</v>
      </c>
      <c r="D108">
        <f t="shared" ca="1" si="60"/>
        <v>40</v>
      </c>
      <c r="E108">
        <f t="shared" ca="1" si="61"/>
        <v>5</v>
      </c>
      <c r="F108" t="str">
        <f t="shared" ca="1" si="46"/>
        <v>General work</v>
      </c>
      <c r="G108">
        <f t="shared" ca="1" si="62"/>
        <v>1</v>
      </c>
      <c r="H108" t="str">
        <f t="shared" ca="1" si="47"/>
        <v>High school</v>
      </c>
      <c r="I108">
        <f t="shared" ca="1" si="63"/>
        <v>4</v>
      </c>
      <c r="J108">
        <f t="shared" ca="1" si="64"/>
        <v>3</v>
      </c>
      <c r="K108">
        <f t="shared" ca="1" si="65"/>
        <v>65467</v>
      </c>
      <c r="L108">
        <f t="shared" ca="1" si="66"/>
        <v>4</v>
      </c>
      <c r="M108" t="str">
        <f t="shared" ca="1" si="48"/>
        <v>Rangamati</v>
      </c>
      <c r="N108">
        <f t="shared" ca="1" si="70"/>
        <v>196401</v>
      </c>
      <c r="O108">
        <f t="shared" ca="1" si="67"/>
        <v>12564.906829304622</v>
      </c>
      <c r="P108">
        <f t="shared" ca="1" si="71"/>
        <v>114231.32481284555</v>
      </c>
      <c r="Q108">
        <f t="shared" ca="1" si="68"/>
        <v>15225</v>
      </c>
      <c r="R108">
        <f t="shared" ca="1" si="72"/>
        <v>109032.06180728394</v>
      </c>
      <c r="S108">
        <f t="shared" ca="1" si="73"/>
        <v>15076.864409155616</v>
      </c>
      <c r="T108">
        <f t="shared" ca="1" si="74"/>
        <v>325709.18922200118</v>
      </c>
      <c r="U108">
        <f t="shared" ca="1" si="75"/>
        <v>136821.96863658857</v>
      </c>
      <c r="V108">
        <f t="shared" ca="1" si="76"/>
        <v>188887.22058541261</v>
      </c>
      <c r="AR108" s="1">
        <f ca="1">IF(Table1[[#This Row],[Gender]]="men",1,0)</f>
        <v>1</v>
      </c>
      <c r="AS108" s="2">
        <f ca="1">IF(Table1[[#This Row],[Gender]]="Women",1,0)</f>
        <v>0</v>
      </c>
      <c r="AT108" s="2"/>
      <c r="AU108" s="2"/>
      <c r="AV108" s="3"/>
      <c r="AX108" s="1">
        <f t="shared" ca="1" si="49"/>
        <v>1</v>
      </c>
      <c r="AY108" s="2">
        <f t="shared" ca="1" si="50"/>
        <v>0</v>
      </c>
      <c r="AZ108" s="2">
        <f t="shared" ca="1" si="51"/>
        <v>0</v>
      </c>
      <c r="BA108" s="2">
        <f t="shared" ca="1" si="52"/>
        <v>0</v>
      </c>
      <c r="BB108" s="2">
        <f t="shared" ca="1" si="53"/>
        <v>0</v>
      </c>
      <c r="BC108" s="2">
        <f t="shared" ca="1" si="54"/>
        <v>0</v>
      </c>
      <c r="BD108" s="2"/>
      <c r="BE108" s="2"/>
      <c r="BF108" s="2"/>
      <c r="BG108" s="2"/>
      <c r="BH108" s="2"/>
      <c r="BI108" s="2"/>
      <c r="BJ108" s="3"/>
      <c r="BL108" s="1">
        <f t="shared" ca="1" si="69"/>
        <v>85716.756406094282</v>
      </c>
      <c r="BM108" s="3"/>
      <c r="BN108" s="1">
        <f t="shared" ca="1" si="55"/>
        <v>1</v>
      </c>
      <c r="BO108" s="2"/>
      <c r="BP108" s="2"/>
      <c r="BQ108" s="3"/>
      <c r="BR108" s="15">
        <f t="shared" ca="1" si="56"/>
        <v>0.60561968024016177</v>
      </c>
      <c r="BS108" s="16">
        <f t="shared" ca="1" si="57"/>
        <v>0</v>
      </c>
      <c r="BT108" s="2"/>
      <c r="BU108" s="2"/>
      <c r="BV108" s="1">
        <f ca="1">IF(Table1[[#This Row],[Area]]="Raozan",Table1[[#This Row],[Income]],0)</f>
        <v>0</v>
      </c>
      <c r="BW108" s="2">
        <f ca="1">IF(Table1[[#This Row],[Area]]="Rangunia",Table1[[#This Row],[Income]],0)</f>
        <v>0</v>
      </c>
      <c r="BX108" s="2">
        <f ca="1">IF(Table1[[#This Row],[Area]]="Hathazari",Table1[[#This Row],[Income]],0)</f>
        <v>0</v>
      </c>
      <c r="BY108" s="2">
        <f ca="1">IF(Table1[[#This Row],[Area]]="Nazirhat",Table1[[#This Row],[Income]],0)</f>
        <v>0</v>
      </c>
      <c r="BZ108" s="2">
        <f ca="1">IF(Table1[[#This Row],[Area]]="Rangamati",Table1[[#This Row],[Income]],0)</f>
        <v>65467</v>
      </c>
      <c r="CA108" s="2">
        <f ca="1">IF(Table1[[#This Row],[Area]]="Kumilla",Table1[[#This Row],[Income]],0)</f>
        <v>0</v>
      </c>
      <c r="CB108" s="2">
        <f ca="1">IF(Table1[[#This Row],[Area]]="Notun para",Table1[[#This Row],[Income]],0)</f>
        <v>0</v>
      </c>
      <c r="CC108" s="2">
        <f ca="1">IF(Table1[[#This Row],[Area]]="Fotikchori",Table1[[#This Row],[Income]],0)</f>
        <v>0</v>
      </c>
      <c r="CD108" s="2">
        <f ca="1">IF(Table1[[#This Row],[Area]]="Feni",Table1[[#This Row],[Income]],0)</f>
        <v>0</v>
      </c>
      <c r="CE108" s="2">
        <f ca="1">IF(Table1[[#This Row],[Area]]="Chattogram mohonogori",Table1[[#This Row],[Income]],0)</f>
        <v>0</v>
      </c>
      <c r="CF108" s="2">
        <f ca="1">IF(Table1[[#This Row],[Area]]="Potia",Table1[[#This Row],[Income]],0)</f>
        <v>0</v>
      </c>
      <c r="CG108" s="3">
        <f ca="1">IF(Table1[[#This Row],[Area]]="Kaptai",Table1[[#This Row],[Income]],0)</f>
        <v>0</v>
      </c>
      <c r="CH108" s="1">
        <f ca="1">IF(Table1[[#This Row],[Field of work]]="Health",Table1[[#This Row],[Income]],0)</f>
        <v>0</v>
      </c>
      <c r="CI108" s="2">
        <f ca="1">IF(Table1[[#This Row],[Field of work]]="Teaching",Table1[[#This Row],[Income]],0)</f>
        <v>0</v>
      </c>
      <c r="CJ108" s="2">
        <f ca="1">IF(Table1[[#This Row],[Field of work]]="Construction",Table1[[#This Row],[Income]],0)</f>
        <v>0</v>
      </c>
      <c r="CK108" s="2">
        <f ca="1">IF(Table1[[#This Row],[Field of work]]="IT",Table1[[#This Row],[Income]],0)</f>
        <v>0</v>
      </c>
      <c r="CL108" s="2">
        <f ca="1">IF(Table1[[#This Row],[Field of work]]="General work",Table1[[#This Row],[Income]],0)</f>
        <v>65467</v>
      </c>
      <c r="CM108" s="3">
        <f ca="1">IF(Table1[[#This Row],[Field of work]]="Agriculture",Table1[[#This Row],[Income]],0)</f>
        <v>0</v>
      </c>
      <c r="CN108" s="1">
        <f t="shared" ca="1" si="44"/>
        <v>1</v>
      </c>
      <c r="CO108" s="3"/>
      <c r="CP108" s="1">
        <f t="shared" ca="1" si="58"/>
        <v>40</v>
      </c>
      <c r="CQ108" s="3"/>
    </row>
    <row r="109" spans="2:95" x14ac:dyDescent="0.25">
      <c r="B109">
        <f t="shared" ca="1" si="59"/>
        <v>1</v>
      </c>
      <c r="C109" t="str">
        <f t="shared" ca="1" si="45"/>
        <v>Men</v>
      </c>
      <c r="D109">
        <f t="shared" ca="1" si="60"/>
        <v>40</v>
      </c>
      <c r="E109">
        <f t="shared" ca="1" si="61"/>
        <v>1</v>
      </c>
      <c r="F109" t="str">
        <f t="shared" ca="1" si="46"/>
        <v>Health</v>
      </c>
      <c r="G109">
        <f t="shared" ca="1" si="62"/>
        <v>1</v>
      </c>
      <c r="H109" t="str">
        <f t="shared" ca="1" si="47"/>
        <v>High school</v>
      </c>
      <c r="I109">
        <f t="shared" ca="1" si="63"/>
        <v>2</v>
      </c>
      <c r="J109">
        <f t="shared" ca="1" si="64"/>
        <v>2</v>
      </c>
      <c r="K109">
        <f t="shared" ca="1" si="65"/>
        <v>58918</v>
      </c>
      <c r="L109">
        <f t="shared" ca="1" si="66"/>
        <v>5</v>
      </c>
      <c r="M109" t="str">
        <f t="shared" ca="1" si="48"/>
        <v>Chattogram mohonogori</v>
      </c>
      <c r="N109">
        <f t="shared" ca="1" si="70"/>
        <v>353508</v>
      </c>
      <c r="O109">
        <f t="shared" ca="1" si="67"/>
        <v>214091.40192233911</v>
      </c>
      <c r="P109">
        <f t="shared" ca="1" si="71"/>
        <v>109614.26360527969</v>
      </c>
      <c r="Q109">
        <f t="shared" ca="1" si="68"/>
        <v>2340</v>
      </c>
      <c r="R109">
        <f t="shared" ca="1" si="72"/>
        <v>101230.41095999921</v>
      </c>
      <c r="S109">
        <f t="shared" ca="1" si="73"/>
        <v>26459.394256299012</v>
      </c>
      <c r="T109">
        <f t="shared" ca="1" si="74"/>
        <v>489581.65786157869</v>
      </c>
      <c r="U109">
        <f t="shared" ca="1" si="75"/>
        <v>317661.8128823383</v>
      </c>
      <c r="V109">
        <f t="shared" ca="1" si="76"/>
        <v>171919.84497924038</v>
      </c>
      <c r="AR109" s="1">
        <f ca="1">IF(Table1[[#This Row],[Gender]]="men",1,0)</f>
        <v>1</v>
      </c>
      <c r="AS109" s="2">
        <f ca="1">IF(Table1[[#This Row],[Gender]]="Women",1,0)</f>
        <v>0</v>
      </c>
      <c r="AT109" s="2"/>
      <c r="AU109" s="2"/>
      <c r="AV109" s="3"/>
      <c r="AX109" s="1">
        <f t="shared" ca="1" si="49"/>
        <v>0</v>
      </c>
      <c r="AY109" s="2">
        <f t="shared" ca="1" si="50"/>
        <v>0</v>
      </c>
      <c r="AZ109" s="2">
        <f t="shared" ca="1" si="51"/>
        <v>0</v>
      </c>
      <c r="BA109" s="2">
        <f t="shared" ca="1" si="52"/>
        <v>0</v>
      </c>
      <c r="BB109" s="2">
        <f t="shared" ca="1" si="53"/>
        <v>0</v>
      </c>
      <c r="BC109" s="2">
        <f t="shared" ca="1" si="54"/>
        <v>1</v>
      </c>
      <c r="BD109" s="2"/>
      <c r="BE109" s="2"/>
      <c r="BF109" s="2"/>
      <c r="BG109" s="2"/>
      <c r="BH109" s="2"/>
      <c r="BI109" s="2"/>
      <c r="BJ109" s="3"/>
      <c r="BL109" s="1">
        <f t="shared" ca="1" si="69"/>
        <v>49495.518792616611</v>
      </c>
      <c r="BM109" s="3"/>
      <c r="BN109" s="1">
        <f t="shared" ca="1" si="55"/>
        <v>1</v>
      </c>
      <c r="BO109" s="2"/>
      <c r="BP109" s="2"/>
      <c r="BQ109" s="3"/>
      <c r="BR109" s="15">
        <f t="shared" ca="1" si="56"/>
        <v>0.89428977693916201</v>
      </c>
      <c r="BS109" s="16">
        <f t="shared" ca="1" si="57"/>
        <v>0</v>
      </c>
      <c r="BT109" s="2"/>
      <c r="BU109" s="2"/>
      <c r="BV109" s="1">
        <f ca="1">IF(Table1[[#This Row],[Area]]="Raozan",Table1[[#This Row],[Income]],0)</f>
        <v>0</v>
      </c>
      <c r="BW109" s="2">
        <f ca="1">IF(Table1[[#This Row],[Area]]="Rangunia",Table1[[#This Row],[Income]],0)</f>
        <v>0</v>
      </c>
      <c r="BX109" s="2">
        <f ca="1">IF(Table1[[#This Row],[Area]]="Hathazari",Table1[[#This Row],[Income]],0)</f>
        <v>0</v>
      </c>
      <c r="BY109" s="2">
        <f ca="1">IF(Table1[[#This Row],[Area]]="Nazirhat",Table1[[#This Row],[Income]],0)</f>
        <v>0</v>
      </c>
      <c r="BZ109" s="2">
        <f ca="1">IF(Table1[[#This Row],[Area]]="Rangamati",Table1[[#This Row],[Income]],0)</f>
        <v>0</v>
      </c>
      <c r="CA109" s="2">
        <f ca="1">IF(Table1[[#This Row],[Area]]="Kumilla",Table1[[#This Row],[Income]],0)</f>
        <v>0</v>
      </c>
      <c r="CB109" s="2">
        <f ca="1">IF(Table1[[#This Row],[Area]]="Notun para",Table1[[#This Row],[Income]],0)</f>
        <v>0</v>
      </c>
      <c r="CC109" s="2">
        <f ca="1">IF(Table1[[#This Row],[Area]]="Fotikchori",Table1[[#This Row],[Income]],0)</f>
        <v>0</v>
      </c>
      <c r="CD109" s="2">
        <f ca="1">IF(Table1[[#This Row],[Area]]="Feni",Table1[[#This Row],[Income]],0)</f>
        <v>0</v>
      </c>
      <c r="CE109" s="2">
        <f ca="1">IF(Table1[[#This Row],[Area]]="Chattogram mohonogori",Table1[[#This Row],[Income]],0)</f>
        <v>58918</v>
      </c>
      <c r="CF109" s="2">
        <f ca="1">IF(Table1[[#This Row],[Area]]="Potia",Table1[[#This Row],[Income]],0)</f>
        <v>0</v>
      </c>
      <c r="CG109" s="3">
        <f ca="1">IF(Table1[[#This Row],[Area]]="Kaptai",Table1[[#This Row],[Income]],0)</f>
        <v>0</v>
      </c>
      <c r="CH109" s="1">
        <f ca="1">IF(Table1[[#This Row],[Field of work]]="Health",Table1[[#This Row],[Income]],0)</f>
        <v>58918</v>
      </c>
      <c r="CI109" s="2">
        <f ca="1">IF(Table1[[#This Row],[Field of work]]="Teaching",Table1[[#This Row],[Income]],0)</f>
        <v>0</v>
      </c>
      <c r="CJ109" s="2">
        <f ca="1">IF(Table1[[#This Row],[Field of work]]="Construction",Table1[[#This Row],[Income]],0)</f>
        <v>0</v>
      </c>
      <c r="CK109" s="2">
        <f ca="1">IF(Table1[[#This Row],[Field of work]]="IT",Table1[[#This Row],[Income]],0)</f>
        <v>0</v>
      </c>
      <c r="CL109" s="2">
        <f ca="1">IF(Table1[[#This Row],[Field of work]]="General work",Table1[[#This Row],[Income]],0)</f>
        <v>0</v>
      </c>
      <c r="CM109" s="3">
        <f ca="1">IF(Table1[[#This Row],[Field of work]]="Agriculture",Table1[[#This Row],[Income]],0)</f>
        <v>0</v>
      </c>
      <c r="CN109" s="1">
        <f t="shared" ca="1" si="44"/>
        <v>1</v>
      </c>
      <c r="CO109" s="3"/>
      <c r="CP109" s="1">
        <f t="shared" ca="1" si="58"/>
        <v>45</v>
      </c>
      <c r="CQ109" s="3"/>
    </row>
    <row r="110" spans="2:95" x14ac:dyDescent="0.25">
      <c r="B110">
        <f t="shared" ca="1" si="59"/>
        <v>2</v>
      </c>
      <c r="C110" t="str">
        <f t="shared" ca="1" si="45"/>
        <v>Women</v>
      </c>
      <c r="D110">
        <f t="shared" ca="1" si="60"/>
        <v>45</v>
      </c>
      <c r="E110">
        <f t="shared" ca="1" si="61"/>
        <v>6</v>
      </c>
      <c r="F110" t="str">
        <f t="shared" ca="1" si="46"/>
        <v>Agriculture</v>
      </c>
      <c r="G110">
        <f t="shared" ca="1" si="62"/>
        <v>3</v>
      </c>
      <c r="H110" t="str">
        <f t="shared" ca="1" si="47"/>
        <v>University</v>
      </c>
      <c r="I110">
        <f t="shared" ca="1" si="63"/>
        <v>0</v>
      </c>
      <c r="J110">
        <f t="shared" ca="1" si="64"/>
        <v>2</v>
      </c>
      <c r="K110">
        <f t="shared" ca="1" si="65"/>
        <v>87863</v>
      </c>
      <c r="L110">
        <f t="shared" ca="1" si="66"/>
        <v>9</v>
      </c>
      <c r="M110" t="str">
        <f t="shared" ca="1" si="48"/>
        <v>Rangunia</v>
      </c>
      <c r="N110">
        <f t="shared" ca="1" si="70"/>
        <v>351452</v>
      </c>
      <c r="O110">
        <f t="shared" ca="1" si="67"/>
        <v>314299.93068482238</v>
      </c>
      <c r="P110">
        <f t="shared" ca="1" si="71"/>
        <v>171433.51281218856</v>
      </c>
      <c r="Q110">
        <f t="shared" ca="1" si="68"/>
        <v>19403</v>
      </c>
      <c r="R110">
        <f t="shared" ca="1" si="72"/>
        <v>59984.465552138718</v>
      </c>
      <c r="S110">
        <f t="shared" ca="1" si="73"/>
        <v>107.78253534066734</v>
      </c>
      <c r="T110">
        <f t="shared" ca="1" si="74"/>
        <v>522993.29534752929</v>
      </c>
      <c r="U110">
        <f t="shared" ca="1" si="75"/>
        <v>393687.39623696113</v>
      </c>
      <c r="V110">
        <f t="shared" ca="1" si="76"/>
        <v>129305.89911056816</v>
      </c>
      <c r="AR110" s="1">
        <f ca="1">IF(Table1[[#This Row],[Gender]]="men",1,0)</f>
        <v>0</v>
      </c>
      <c r="AS110" s="2">
        <f ca="1">IF(Table1[[#This Row],[Gender]]="Women",1,0)</f>
        <v>1</v>
      </c>
      <c r="AT110" s="2"/>
      <c r="AU110" s="2"/>
      <c r="AV110" s="3"/>
      <c r="AX110" s="1">
        <f t="shared" ca="1" si="49"/>
        <v>1</v>
      </c>
      <c r="AY110" s="2">
        <f t="shared" ca="1" si="50"/>
        <v>0</v>
      </c>
      <c r="AZ110" s="2">
        <f t="shared" ca="1" si="51"/>
        <v>0</v>
      </c>
      <c r="BA110" s="2">
        <f t="shared" ca="1" si="52"/>
        <v>0</v>
      </c>
      <c r="BB110" s="2">
        <f t="shared" ca="1" si="53"/>
        <v>0</v>
      </c>
      <c r="BC110" s="2">
        <f t="shared" ca="1" si="54"/>
        <v>0</v>
      </c>
      <c r="BD110" s="2"/>
      <c r="BE110" s="2"/>
      <c r="BF110" s="2"/>
      <c r="BG110" s="2"/>
      <c r="BH110" s="2"/>
      <c r="BI110" s="2"/>
      <c r="BJ110" s="3"/>
      <c r="BL110" s="1">
        <f t="shared" ca="1" si="69"/>
        <v>36061.785308716731</v>
      </c>
      <c r="BM110" s="3"/>
      <c r="BN110" s="1">
        <f t="shared" ca="1" si="55"/>
        <v>1</v>
      </c>
      <c r="BO110" s="2"/>
      <c r="BP110" s="2"/>
      <c r="BQ110" s="3"/>
      <c r="BR110" s="15">
        <f t="shared" ca="1" si="56"/>
        <v>0.57437253088065743</v>
      </c>
      <c r="BS110" s="16">
        <f t="shared" ca="1" si="57"/>
        <v>0</v>
      </c>
      <c r="BT110" s="2"/>
      <c r="BU110" s="2"/>
      <c r="BV110" s="1">
        <f ca="1">IF(Table1[[#This Row],[Area]]="Raozan",Table1[[#This Row],[Income]],0)</f>
        <v>0</v>
      </c>
      <c r="BW110" s="2">
        <f ca="1">IF(Table1[[#This Row],[Area]]="Rangunia",Table1[[#This Row],[Income]],0)</f>
        <v>87863</v>
      </c>
      <c r="BX110" s="2">
        <f ca="1">IF(Table1[[#This Row],[Area]]="Hathazari",Table1[[#This Row],[Income]],0)</f>
        <v>0</v>
      </c>
      <c r="BY110" s="2">
        <f ca="1">IF(Table1[[#This Row],[Area]]="Nazirhat",Table1[[#This Row],[Income]],0)</f>
        <v>0</v>
      </c>
      <c r="BZ110" s="2">
        <f ca="1">IF(Table1[[#This Row],[Area]]="Rangamati",Table1[[#This Row],[Income]],0)</f>
        <v>0</v>
      </c>
      <c r="CA110" s="2">
        <f ca="1">IF(Table1[[#This Row],[Area]]="Kumilla",Table1[[#This Row],[Income]],0)</f>
        <v>0</v>
      </c>
      <c r="CB110" s="2">
        <f ca="1">IF(Table1[[#This Row],[Area]]="Notun para",Table1[[#This Row],[Income]],0)</f>
        <v>0</v>
      </c>
      <c r="CC110" s="2">
        <f ca="1">IF(Table1[[#This Row],[Area]]="Fotikchori",Table1[[#This Row],[Income]],0)</f>
        <v>0</v>
      </c>
      <c r="CD110" s="2">
        <f ca="1">IF(Table1[[#This Row],[Area]]="Feni",Table1[[#This Row],[Income]],0)</f>
        <v>0</v>
      </c>
      <c r="CE110" s="2">
        <f ca="1">IF(Table1[[#This Row],[Area]]="Chattogram mohonogori",Table1[[#This Row],[Income]],0)</f>
        <v>0</v>
      </c>
      <c r="CF110" s="2">
        <f ca="1">IF(Table1[[#This Row],[Area]]="Potia",Table1[[#This Row],[Income]],0)</f>
        <v>0</v>
      </c>
      <c r="CG110" s="3">
        <f ca="1">IF(Table1[[#This Row],[Area]]="Kaptai",Table1[[#This Row],[Income]],0)</f>
        <v>0</v>
      </c>
      <c r="CH110" s="1">
        <f ca="1">IF(Table1[[#This Row],[Field of work]]="Health",Table1[[#This Row],[Income]],0)</f>
        <v>0</v>
      </c>
      <c r="CI110" s="2">
        <f ca="1">IF(Table1[[#This Row],[Field of work]]="Teaching",Table1[[#This Row],[Income]],0)</f>
        <v>0</v>
      </c>
      <c r="CJ110" s="2">
        <f ca="1">IF(Table1[[#This Row],[Field of work]]="Construction",Table1[[#This Row],[Income]],0)</f>
        <v>0</v>
      </c>
      <c r="CK110" s="2">
        <f ca="1">IF(Table1[[#This Row],[Field of work]]="IT",Table1[[#This Row],[Income]],0)</f>
        <v>0</v>
      </c>
      <c r="CL110" s="2">
        <f ca="1">IF(Table1[[#This Row],[Field of work]]="General work",Table1[[#This Row],[Income]],0)</f>
        <v>0</v>
      </c>
      <c r="CM110" s="3">
        <f ca="1">IF(Table1[[#This Row],[Field of work]]="Agriculture",Table1[[#This Row],[Income]],0)</f>
        <v>87863</v>
      </c>
      <c r="CN110" s="1">
        <f t="shared" ca="1" si="44"/>
        <v>1</v>
      </c>
      <c r="CO110" s="3"/>
      <c r="CP110" s="1">
        <f t="shared" ca="1" si="58"/>
        <v>36</v>
      </c>
      <c r="CQ110" s="3"/>
    </row>
    <row r="111" spans="2:95" x14ac:dyDescent="0.25">
      <c r="B111">
        <f t="shared" ca="1" si="59"/>
        <v>1</v>
      </c>
      <c r="C111" t="str">
        <f t="shared" ca="1" si="45"/>
        <v>Men</v>
      </c>
      <c r="D111">
        <f t="shared" ca="1" si="60"/>
        <v>36</v>
      </c>
      <c r="E111">
        <f t="shared" ca="1" si="61"/>
        <v>1</v>
      </c>
      <c r="F111" t="str">
        <f t="shared" ca="1" si="46"/>
        <v>Health</v>
      </c>
      <c r="G111">
        <f t="shared" ca="1" si="62"/>
        <v>5</v>
      </c>
      <c r="H111" t="str">
        <f t="shared" ca="1" si="47"/>
        <v>Other</v>
      </c>
      <c r="I111">
        <f t="shared" ca="1" si="63"/>
        <v>1</v>
      </c>
      <c r="J111">
        <f t="shared" ca="1" si="64"/>
        <v>3</v>
      </c>
      <c r="K111">
        <f t="shared" ca="1" si="65"/>
        <v>54013</v>
      </c>
      <c r="L111">
        <f t="shared" ca="1" si="66"/>
        <v>7</v>
      </c>
      <c r="M111" t="str">
        <f t="shared" ca="1" si="48"/>
        <v>Feni</v>
      </c>
      <c r="N111">
        <f t="shared" ca="1" si="70"/>
        <v>270065</v>
      </c>
      <c r="O111">
        <f t="shared" ca="1" si="67"/>
        <v>155117.91755228475</v>
      </c>
      <c r="P111">
        <f t="shared" ca="1" si="71"/>
        <v>148486.55637784983</v>
      </c>
      <c r="Q111">
        <f t="shared" ca="1" si="68"/>
        <v>125513</v>
      </c>
      <c r="R111">
        <f t="shared" ca="1" si="72"/>
        <v>37251.41223018177</v>
      </c>
      <c r="S111">
        <f t="shared" ca="1" si="73"/>
        <v>60821.140160210372</v>
      </c>
      <c r="T111">
        <f t="shared" ca="1" si="74"/>
        <v>479372.69653806021</v>
      </c>
      <c r="U111">
        <f t="shared" ca="1" si="75"/>
        <v>317882.32978246652</v>
      </c>
      <c r="V111">
        <f t="shared" ca="1" si="76"/>
        <v>161490.36675559368</v>
      </c>
      <c r="AR111" s="1">
        <f ca="1">IF(Table1[[#This Row],[Gender]]="men",1,0)</f>
        <v>1</v>
      </c>
      <c r="AS111" s="2">
        <f ca="1">IF(Table1[[#This Row],[Gender]]="Women",1,0)</f>
        <v>0</v>
      </c>
      <c r="AT111" s="2"/>
      <c r="AU111" s="2"/>
      <c r="AV111" s="3"/>
      <c r="AX111" s="1">
        <f t="shared" ca="1" si="49"/>
        <v>0</v>
      </c>
      <c r="AY111" s="2">
        <f t="shared" ca="1" si="50"/>
        <v>0</v>
      </c>
      <c r="AZ111" s="2">
        <f t="shared" ca="1" si="51"/>
        <v>0</v>
      </c>
      <c r="BA111" s="2">
        <f t="shared" ca="1" si="52"/>
        <v>0</v>
      </c>
      <c r="BB111" s="2">
        <f t="shared" ca="1" si="53"/>
        <v>1</v>
      </c>
      <c r="BC111" s="2">
        <f t="shared" ca="1" si="54"/>
        <v>0</v>
      </c>
      <c r="BD111" s="2"/>
      <c r="BE111" s="2"/>
      <c r="BF111" s="2"/>
      <c r="BG111" s="2"/>
      <c r="BH111" s="2"/>
      <c r="BI111" s="2"/>
      <c r="BJ111" s="3"/>
      <c r="BL111" s="1">
        <f t="shared" ca="1" si="69"/>
        <v>66337.898842993935</v>
      </c>
      <c r="BM111" s="3"/>
      <c r="BN111" s="1">
        <f t="shared" ca="1" si="55"/>
        <v>1</v>
      </c>
      <c r="BO111" s="2"/>
      <c r="BP111" s="2"/>
      <c r="BQ111" s="3"/>
      <c r="BR111" s="15">
        <f t="shared" ca="1" si="56"/>
        <v>0.99116931684550746</v>
      </c>
      <c r="BS111" s="16">
        <f t="shared" ca="1" si="57"/>
        <v>0</v>
      </c>
      <c r="BT111" s="2"/>
      <c r="BU111" s="2"/>
      <c r="BV111" s="1">
        <f ca="1">IF(Table1[[#This Row],[Area]]="Raozan",Table1[[#This Row],[Income]],0)</f>
        <v>0</v>
      </c>
      <c r="BW111" s="2">
        <f ca="1">IF(Table1[[#This Row],[Area]]="Rangunia",Table1[[#This Row],[Income]],0)</f>
        <v>0</v>
      </c>
      <c r="BX111" s="2">
        <f ca="1">IF(Table1[[#This Row],[Area]]="Hathazari",Table1[[#This Row],[Income]],0)</f>
        <v>0</v>
      </c>
      <c r="BY111" s="2">
        <f ca="1">IF(Table1[[#This Row],[Area]]="Nazirhat",Table1[[#This Row],[Income]],0)</f>
        <v>0</v>
      </c>
      <c r="BZ111" s="2">
        <f ca="1">IF(Table1[[#This Row],[Area]]="Rangamati",Table1[[#This Row],[Income]],0)</f>
        <v>0</v>
      </c>
      <c r="CA111" s="2">
        <f ca="1">IF(Table1[[#This Row],[Area]]="Kumilla",Table1[[#This Row],[Income]],0)</f>
        <v>0</v>
      </c>
      <c r="CB111" s="2">
        <f ca="1">IF(Table1[[#This Row],[Area]]="Notun para",Table1[[#This Row],[Income]],0)</f>
        <v>0</v>
      </c>
      <c r="CC111" s="2">
        <f ca="1">IF(Table1[[#This Row],[Area]]="Fotikchori",Table1[[#This Row],[Income]],0)</f>
        <v>0</v>
      </c>
      <c r="CD111" s="2">
        <f ca="1">IF(Table1[[#This Row],[Area]]="Feni",Table1[[#This Row],[Income]],0)</f>
        <v>54013</v>
      </c>
      <c r="CE111" s="2">
        <f ca="1">IF(Table1[[#This Row],[Area]]="Chattogram mohonogori",Table1[[#This Row],[Income]],0)</f>
        <v>0</v>
      </c>
      <c r="CF111" s="2">
        <f ca="1">IF(Table1[[#This Row],[Area]]="Potia",Table1[[#This Row],[Income]],0)</f>
        <v>0</v>
      </c>
      <c r="CG111" s="3">
        <f ca="1">IF(Table1[[#This Row],[Area]]="Kaptai",Table1[[#This Row],[Income]],0)</f>
        <v>0</v>
      </c>
      <c r="CH111" s="1">
        <f ca="1">IF(Table1[[#This Row],[Field of work]]="Health",Table1[[#This Row],[Income]],0)</f>
        <v>54013</v>
      </c>
      <c r="CI111" s="2">
        <f ca="1">IF(Table1[[#This Row],[Field of work]]="Teaching",Table1[[#This Row],[Income]],0)</f>
        <v>0</v>
      </c>
      <c r="CJ111" s="2">
        <f ca="1">IF(Table1[[#This Row],[Field of work]]="Construction",Table1[[#This Row],[Income]],0)</f>
        <v>0</v>
      </c>
      <c r="CK111" s="2">
        <f ca="1">IF(Table1[[#This Row],[Field of work]]="IT",Table1[[#This Row],[Income]],0)</f>
        <v>0</v>
      </c>
      <c r="CL111" s="2">
        <f ca="1">IF(Table1[[#This Row],[Field of work]]="General work",Table1[[#This Row],[Income]],0)</f>
        <v>0</v>
      </c>
      <c r="CM111" s="3">
        <f ca="1">IF(Table1[[#This Row],[Field of work]]="Agriculture",Table1[[#This Row],[Income]],0)</f>
        <v>0</v>
      </c>
      <c r="CN111" s="1">
        <f t="shared" ca="1" si="44"/>
        <v>1</v>
      </c>
      <c r="CO111" s="3"/>
      <c r="CP111" s="1">
        <f t="shared" ca="1" si="58"/>
        <v>39</v>
      </c>
      <c r="CQ111" s="3"/>
    </row>
    <row r="112" spans="2:95" x14ac:dyDescent="0.25">
      <c r="B112">
        <f t="shared" ca="1" si="59"/>
        <v>1</v>
      </c>
      <c r="C112" t="str">
        <f t="shared" ca="1" si="45"/>
        <v>Men</v>
      </c>
      <c r="D112">
        <f t="shared" ca="1" si="60"/>
        <v>39</v>
      </c>
      <c r="E112">
        <f t="shared" ca="1" si="61"/>
        <v>5</v>
      </c>
      <c r="F112" t="str">
        <f t="shared" ca="1" si="46"/>
        <v>General work</v>
      </c>
      <c r="G112">
        <f t="shared" ca="1" si="62"/>
        <v>1</v>
      </c>
      <c r="H112" t="str">
        <f t="shared" ca="1" si="47"/>
        <v>High school</v>
      </c>
      <c r="I112">
        <f t="shared" ca="1" si="63"/>
        <v>3</v>
      </c>
      <c r="J112">
        <f t="shared" ca="1" si="64"/>
        <v>1</v>
      </c>
      <c r="K112">
        <f t="shared" ca="1" si="65"/>
        <v>57074</v>
      </c>
      <c r="L112">
        <f t="shared" ca="1" si="66"/>
        <v>2</v>
      </c>
      <c r="M112" t="str">
        <f t="shared" ca="1" si="48"/>
        <v>Hathazari</v>
      </c>
      <c r="N112">
        <f t="shared" ca="1" si="70"/>
        <v>285370</v>
      </c>
      <c r="O112">
        <f t="shared" ca="1" si="67"/>
        <v>282849.98794820247</v>
      </c>
      <c r="P112">
        <f t="shared" ca="1" si="71"/>
        <v>36061.785308716731</v>
      </c>
      <c r="Q112">
        <f t="shared" ca="1" si="68"/>
        <v>6010</v>
      </c>
      <c r="R112">
        <f t="shared" ca="1" si="72"/>
        <v>60009.751099201865</v>
      </c>
      <c r="S112">
        <f t="shared" ca="1" si="73"/>
        <v>42652.563220104523</v>
      </c>
      <c r="T112">
        <f t="shared" ca="1" si="74"/>
        <v>364084.34852882125</v>
      </c>
      <c r="U112">
        <f t="shared" ca="1" si="75"/>
        <v>348869.73904740432</v>
      </c>
      <c r="V112">
        <f t="shared" ca="1" si="76"/>
        <v>15214.609481416934</v>
      </c>
      <c r="AR112" s="1">
        <f ca="1">IF(Table1[[#This Row],[Gender]]="men",1,0)</f>
        <v>1</v>
      </c>
      <c r="AS112" s="2">
        <f ca="1">IF(Table1[[#This Row],[Gender]]="Women",1,0)</f>
        <v>0</v>
      </c>
      <c r="AT112" s="2"/>
      <c r="AU112" s="2"/>
      <c r="AV112" s="3"/>
      <c r="AX112" s="1">
        <f t="shared" ca="1" si="49"/>
        <v>0</v>
      </c>
      <c r="AY112" s="2">
        <f t="shared" ca="1" si="50"/>
        <v>1</v>
      </c>
      <c r="AZ112" s="2">
        <f t="shared" ca="1" si="51"/>
        <v>0</v>
      </c>
      <c r="BA112" s="2">
        <f t="shared" ca="1" si="52"/>
        <v>0</v>
      </c>
      <c r="BB112" s="2">
        <f t="shared" ca="1" si="53"/>
        <v>0</v>
      </c>
      <c r="BC112" s="2">
        <f t="shared" ca="1" si="54"/>
        <v>0</v>
      </c>
      <c r="BD112" s="2"/>
      <c r="BE112" s="2"/>
      <c r="BF112" s="2"/>
      <c r="BG112" s="2"/>
      <c r="BH112" s="2"/>
      <c r="BI112" s="2"/>
      <c r="BJ112" s="3"/>
      <c r="BL112" s="1">
        <f t="shared" ca="1" si="69"/>
        <v>53041.06563463778</v>
      </c>
      <c r="BM112" s="3"/>
      <c r="BN112" s="1">
        <f t="shared" ca="1" si="55"/>
        <v>1</v>
      </c>
      <c r="BO112" s="2"/>
      <c r="BP112" s="2"/>
      <c r="BQ112" s="3"/>
      <c r="BR112" s="15">
        <f t="shared" ca="1" si="56"/>
        <v>0.89023399639020917</v>
      </c>
      <c r="BS112" s="16">
        <f t="shared" ca="1" si="57"/>
        <v>0</v>
      </c>
      <c r="BT112" s="2"/>
      <c r="BU112" s="2"/>
      <c r="BV112" s="1">
        <f ca="1">IF(Table1[[#This Row],[Area]]="Raozan",Table1[[#This Row],[Income]],0)</f>
        <v>0</v>
      </c>
      <c r="BW112" s="2">
        <f ca="1">IF(Table1[[#This Row],[Area]]="Rangunia",Table1[[#This Row],[Income]],0)</f>
        <v>0</v>
      </c>
      <c r="BX112" s="2">
        <f ca="1">IF(Table1[[#This Row],[Area]]="Hathazari",Table1[[#This Row],[Income]],0)</f>
        <v>57074</v>
      </c>
      <c r="BY112" s="2">
        <f ca="1">IF(Table1[[#This Row],[Area]]="Nazirhat",Table1[[#This Row],[Income]],0)</f>
        <v>0</v>
      </c>
      <c r="BZ112" s="2">
        <f ca="1">IF(Table1[[#This Row],[Area]]="Rangamati",Table1[[#This Row],[Income]],0)</f>
        <v>0</v>
      </c>
      <c r="CA112" s="2">
        <f ca="1">IF(Table1[[#This Row],[Area]]="Kumilla",Table1[[#This Row],[Income]],0)</f>
        <v>0</v>
      </c>
      <c r="CB112" s="2">
        <f ca="1">IF(Table1[[#This Row],[Area]]="Notun para",Table1[[#This Row],[Income]],0)</f>
        <v>0</v>
      </c>
      <c r="CC112" s="2">
        <f ca="1">IF(Table1[[#This Row],[Area]]="Fotikchori",Table1[[#This Row],[Income]],0)</f>
        <v>0</v>
      </c>
      <c r="CD112" s="2">
        <f ca="1">IF(Table1[[#This Row],[Area]]="Feni",Table1[[#This Row],[Income]],0)</f>
        <v>0</v>
      </c>
      <c r="CE112" s="2">
        <f ca="1">IF(Table1[[#This Row],[Area]]="Chattogram mohonogori",Table1[[#This Row],[Income]],0)</f>
        <v>0</v>
      </c>
      <c r="CF112" s="2">
        <f ca="1">IF(Table1[[#This Row],[Area]]="Potia",Table1[[#This Row],[Income]],0)</f>
        <v>0</v>
      </c>
      <c r="CG112" s="3">
        <f ca="1">IF(Table1[[#This Row],[Area]]="Kaptai",Table1[[#This Row],[Income]],0)</f>
        <v>0</v>
      </c>
      <c r="CH112" s="1">
        <f ca="1">IF(Table1[[#This Row],[Field of work]]="Health",Table1[[#This Row],[Income]],0)</f>
        <v>0</v>
      </c>
      <c r="CI112" s="2">
        <f ca="1">IF(Table1[[#This Row],[Field of work]]="Teaching",Table1[[#This Row],[Income]],0)</f>
        <v>0</v>
      </c>
      <c r="CJ112" s="2">
        <f ca="1">IF(Table1[[#This Row],[Field of work]]="Construction",Table1[[#This Row],[Income]],0)</f>
        <v>0</v>
      </c>
      <c r="CK112" s="2">
        <f ca="1">IF(Table1[[#This Row],[Field of work]]="IT",Table1[[#This Row],[Income]],0)</f>
        <v>0</v>
      </c>
      <c r="CL112" s="2">
        <f ca="1">IF(Table1[[#This Row],[Field of work]]="General work",Table1[[#This Row],[Income]],0)</f>
        <v>57074</v>
      </c>
      <c r="CM112" s="3">
        <f ca="1">IF(Table1[[#This Row],[Field of work]]="Agriculture",Table1[[#This Row],[Income]],0)</f>
        <v>0</v>
      </c>
      <c r="CN112" s="1">
        <f t="shared" ca="1" si="44"/>
        <v>1</v>
      </c>
      <c r="CO112" s="3"/>
      <c r="CP112" s="1">
        <f t="shared" ca="1" si="58"/>
        <v>43</v>
      </c>
      <c r="CQ112" s="3"/>
    </row>
    <row r="113" spans="2:95" x14ac:dyDescent="0.25">
      <c r="B113">
        <f t="shared" ca="1" si="59"/>
        <v>1</v>
      </c>
      <c r="C113" t="str">
        <f t="shared" ca="1" si="45"/>
        <v>Men</v>
      </c>
      <c r="D113">
        <f t="shared" ca="1" si="60"/>
        <v>43</v>
      </c>
      <c r="E113">
        <f t="shared" ca="1" si="61"/>
        <v>3</v>
      </c>
      <c r="F113" t="str">
        <f t="shared" ca="1" si="46"/>
        <v>Teaching</v>
      </c>
      <c r="G113">
        <f t="shared" ca="1" si="62"/>
        <v>3</v>
      </c>
      <c r="H113" t="str">
        <f t="shared" ca="1" si="47"/>
        <v>University</v>
      </c>
      <c r="I113">
        <f t="shared" ca="1" si="63"/>
        <v>3</v>
      </c>
      <c r="J113">
        <f t="shared" ca="1" si="64"/>
        <v>2</v>
      </c>
      <c r="K113">
        <f t="shared" ca="1" si="65"/>
        <v>89454</v>
      </c>
      <c r="L113">
        <f t="shared" ca="1" si="66"/>
        <v>5</v>
      </c>
      <c r="M113" t="str">
        <f t="shared" ca="1" si="48"/>
        <v>Chattogram mohonogori</v>
      </c>
      <c r="N113">
        <f t="shared" ca="1" si="70"/>
        <v>536724</v>
      </c>
      <c r="O113">
        <f t="shared" ca="1" si="67"/>
        <v>477809.95147853863</v>
      </c>
      <c r="P113">
        <f t="shared" ca="1" si="71"/>
        <v>132675.79768598787</v>
      </c>
      <c r="Q113">
        <f t="shared" ca="1" si="68"/>
        <v>9106</v>
      </c>
      <c r="R113">
        <f t="shared" ca="1" si="72"/>
        <v>155629.39064711417</v>
      </c>
      <c r="S113">
        <f t="shared" ca="1" si="73"/>
        <v>69975.924752538238</v>
      </c>
      <c r="T113">
        <f t="shared" ca="1" si="74"/>
        <v>739375.72243852611</v>
      </c>
      <c r="U113">
        <f t="shared" ca="1" si="75"/>
        <v>642545.34212565282</v>
      </c>
      <c r="V113">
        <f t="shared" ca="1" si="76"/>
        <v>96830.380312873283</v>
      </c>
      <c r="AR113" s="1">
        <f ca="1">IF(Table1[[#This Row],[Gender]]="men",1,0)</f>
        <v>1</v>
      </c>
      <c r="AS113" s="2">
        <f ca="1">IF(Table1[[#This Row],[Gender]]="Women",1,0)</f>
        <v>0</v>
      </c>
      <c r="AT113" s="2"/>
      <c r="AU113" s="2"/>
      <c r="AV113" s="3"/>
      <c r="AX113" s="1">
        <f t="shared" ca="1" si="49"/>
        <v>0</v>
      </c>
      <c r="AY113" s="2">
        <f t="shared" ca="1" si="50"/>
        <v>0</v>
      </c>
      <c r="AZ113" s="2">
        <f t="shared" ca="1" si="51"/>
        <v>0</v>
      </c>
      <c r="BA113" s="2">
        <f t="shared" ca="1" si="52"/>
        <v>1</v>
      </c>
      <c r="BB113" s="2">
        <f t="shared" ca="1" si="53"/>
        <v>0</v>
      </c>
      <c r="BC113" s="2">
        <f t="shared" ca="1" si="54"/>
        <v>0</v>
      </c>
      <c r="BD113" s="2"/>
      <c r="BE113" s="2"/>
      <c r="BF113" s="2"/>
      <c r="BG113" s="2"/>
      <c r="BH113" s="2"/>
      <c r="BI113" s="2"/>
      <c r="BJ113" s="3"/>
      <c r="BL113" s="1">
        <f t="shared" ca="1" si="69"/>
        <v>75349.529875244742</v>
      </c>
      <c r="BM113" s="3"/>
      <c r="BN113" s="1">
        <f t="shared" ca="1" si="55"/>
        <v>1</v>
      </c>
      <c r="BO113" s="2"/>
      <c r="BP113" s="2"/>
      <c r="BQ113" s="3"/>
      <c r="BR113" s="15">
        <f t="shared" ca="1" si="56"/>
        <v>0.65985619897263403</v>
      </c>
      <c r="BS113" s="16">
        <f t="shared" ca="1" si="57"/>
        <v>0</v>
      </c>
      <c r="BT113" s="2"/>
      <c r="BU113" s="2"/>
      <c r="BV113" s="1">
        <f ca="1">IF(Table1[[#This Row],[Area]]="Raozan",Table1[[#This Row],[Income]],0)</f>
        <v>0</v>
      </c>
      <c r="BW113" s="2">
        <f ca="1">IF(Table1[[#This Row],[Area]]="Rangunia",Table1[[#This Row],[Income]],0)</f>
        <v>0</v>
      </c>
      <c r="BX113" s="2">
        <f ca="1">IF(Table1[[#This Row],[Area]]="Hathazari",Table1[[#This Row],[Income]],0)</f>
        <v>0</v>
      </c>
      <c r="BY113" s="2">
        <f ca="1">IF(Table1[[#This Row],[Area]]="Nazirhat",Table1[[#This Row],[Income]],0)</f>
        <v>0</v>
      </c>
      <c r="BZ113" s="2">
        <f ca="1">IF(Table1[[#This Row],[Area]]="Rangamati",Table1[[#This Row],[Income]],0)</f>
        <v>0</v>
      </c>
      <c r="CA113" s="2">
        <f ca="1">IF(Table1[[#This Row],[Area]]="Kumilla",Table1[[#This Row],[Income]],0)</f>
        <v>0</v>
      </c>
      <c r="CB113" s="2">
        <f ca="1">IF(Table1[[#This Row],[Area]]="Notun para",Table1[[#This Row],[Income]],0)</f>
        <v>0</v>
      </c>
      <c r="CC113" s="2">
        <f ca="1">IF(Table1[[#This Row],[Area]]="Fotikchori",Table1[[#This Row],[Income]],0)</f>
        <v>0</v>
      </c>
      <c r="CD113" s="2">
        <f ca="1">IF(Table1[[#This Row],[Area]]="Feni",Table1[[#This Row],[Income]],0)</f>
        <v>0</v>
      </c>
      <c r="CE113" s="2">
        <f ca="1">IF(Table1[[#This Row],[Area]]="Chattogram mohonogori",Table1[[#This Row],[Income]],0)</f>
        <v>89454</v>
      </c>
      <c r="CF113" s="2">
        <f ca="1">IF(Table1[[#This Row],[Area]]="Potia",Table1[[#This Row],[Income]],0)</f>
        <v>0</v>
      </c>
      <c r="CG113" s="3">
        <f ca="1">IF(Table1[[#This Row],[Area]]="Kaptai",Table1[[#This Row],[Income]],0)</f>
        <v>0</v>
      </c>
      <c r="CH113" s="1">
        <f ca="1">IF(Table1[[#This Row],[Field of work]]="Health",Table1[[#This Row],[Income]],0)</f>
        <v>0</v>
      </c>
      <c r="CI113" s="2">
        <f ca="1">IF(Table1[[#This Row],[Field of work]]="Teaching",Table1[[#This Row],[Income]],0)</f>
        <v>89454</v>
      </c>
      <c r="CJ113" s="2">
        <f ca="1">IF(Table1[[#This Row],[Field of work]]="Construction",Table1[[#This Row],[Income]],0)</f>
        <v>0</v>
      </c>
      <c r="CK113" s="2">
        <f ca="1">IF(Table1[[#This Row],[Field of work]]="IT",Table1[[#This Row],[Income]],0)</f>
        <v>0</v>
      </c>
      <c r="CL113" s="2">
        <f ca="1">IF(Table1[[#This Row],[Field of work]]="General work",Table1[[#This Row],[Income]],0)</f>
        <v>0</v>
      </c>
      <c r="CM113" s="3">
        <f ca="1">IF(Table1[[#This Row],[Field of work]]="Agriculture",Table1[[#This Row],[Income]],0)</f>
        <v>0</v>
      </c>
      <c r="CN113" s="1">
        <f t="shared" ca="1" si="44"/>
        <v>1</v>
      </c>
      <c r="CO113" s="3"/>
      <c r="CP113" s="1">
        <f t="shared" ca="1" si="58"/>
        <v>33</v>
      </c>
      <c r="CQ113" s="3"/>
    </row>
    <row r="114" spans="2:95" x14ac:dyDescent="0.25">
      <c r="B114">
        <f t="shared" ca="1" si="59"/>
        <v>2</v>
      </c>
      <c r="C114" t="str">
        <f t="shared" ca="1" si="45"/>
        <v>Women</v>
      </c>
      <c r="D114">
        <f t="shared" ca="1" si="60"/>
        <v>33</v>
      </c>
      <c r="E114">
        <f t="shared" ca="1" si="61"/>
        <v>4</v>
      </c>
      <c r="F114" t="str">
        <f t="shared" ca="1" si="46"/>
        <v>IT</v>
      </c>
      <c r="G114">
        <f t="shared" ca="1" si="62"/>
        <v>2</v>
      </c>
      <c r="H114" t="str">
        <f t="shared" ca="1" si="47"/>
        <v>College</v>
      </c>
      <c r="I114">
        <f t="shared" ca="1" si="63"/>
        <v>0</v>
      </c>
      <c r="J114">
        <f t="shared" ca="1" si="64"/>
        <v>3</v>
      </c>
      <c r="K114">
        <f t="shared" ca="1" si="65"/>
        <v>64587</v>
      </c>
      <c r="L114">
        <f t="shared" ca="1" si="66"/>
        <v>7</v>
      </c>
      <c r="M114" t="str">
        <f t="shared" ca="1" si="48"/>
        <v>Feni</v>
      </c>
      <c r="N114">
        <f t="shared" ca="1" si="70"/>
        <v>258348</v>
      </c>
      <c r="O114">
        <f t="shared" ca="1" si="67"/>
        <v>170472.52929218207</v>
      </c>
      <c r="P114">
        <f t="shared" ca="1" si="71"/>
        <v>159123.19690391334</v>
      </c>
      <c r="Q114">
        <f t="shared" ca="1" si="68"/>
        <v>53406</v>
      </c>
      <c r="R114">
        <f t="shared" ca="1" si="72"/>
        <v>44673.334418220082</v>
      </c>
      <c r="S114">
        <f t="shared" ca="1" si="73"/>
        <v>83366.956374013098</v>
      </c>
      <c r="T114">
        <f t="shared" ca="1" si="74"/>
        <v>500838.15327792644</v>
      </c>
      <c r="U114">
        <f t="shared" ca="1" si="75"/>
        <v>268551.86371040216</v>
      </c>
      <c r="V114">
        <f t="shared" ca="1" si="76"/>
        <v>232286.28956752428</v>
      </c>
      <c r="AR114" s="1">
        <f ca="1">IF(Table1[[#This Row],[Gender]]="men",1,0)</f>
        <v>0</v>
      </c>
      <c r="AS114" s="2">
        <f ca="1">IF(Table1[[#This Row],[Gender]]="Women",1,0)</f>
        <v>1</v>
      </c>
      <c r="AT114" s="2"/>
      <c r="AU114" s="2"/>
      <c r="AV114" s="3"/>
      <c r="AX114" s="1">
        <f t="shared" ca="1" si="49"/>
        <v>0</v>
      </c>
      <c r="AY114" s="2">
        <f t="shared" ca="1" si="50"/>
        <v>0</v>
      </c>
      <c r="AZ114" s="2">
        <f t="shared" ca="1" si="51"/>
        <v>0</v>
      </c>
      <c r="BA114" s="2">
        <f t="shared" ca="1" si="52"/>
        <v>0</v>
      </c>
      <c r="BB114" s="2">
        <f t="shared" ca="1" si="53"/>
        <v>1</v>
      </c>
      <c r="BC114" s="2">
        <f t="shared" ca="1" si="54"/>
        <v>0</v>
      </c>
      <c r="BD114" s="2"/>
      <c r="BE114" s="2"/>
      <c r="BF114" s="2"/>
      <c r="BG114" s="2"/>
      <c r="BH114" s="2"/>
      <c r="BI114" s="2"/>
      <c r="BJ114" s="3"/>
      <c r="BL114" s="1">
        <f t="shared" ca="1" si="69"/>
        <v>62036.179757618163</v>
      </c>
      <c r="BM114" s="3"/>
      <c r="BN114" s="1">
        <f t="shared" ca="1" si="55"/>
        <v>1</v>
      </c>
      <c r="BO114" s="2"/>
      <c r="BP114" s="2"/>
      <c r="BQ114" s="3"/>
      <c r="BR114" s="15">
        <f t="shared" ca="1" si="56"/>
        <v>0.82853472878059242</v>
      </c>
      <c r="BS114" s="16">
        <f t="shared" ca="1" si="57"/>
        <v>0</v>
      </c>
      <c r="BT114" s="2"/>
      <c r="BU114" s="2"/>
      <c r="BV114" s="1">
        <f ca="1">IF(Table1[[#This Row],[Area]]="Raozan",Table1[[#This Row],[Income]],0)</f>
        <v>0</v>
      </c>
      <c r="BW114" s="2">
        <f ca="1">IF(Table1[[#This Row],[Area]]="Rangunia",Table1[[#This Row],[Income]],0)</f>
        <v>0</v>
      </c>
      <c r="BX114" s="2">
        <f ca="1">IF(Table1[[#This Row],[Area]]="Hathazari",Table1[[#This Row],[Income]],0)</f>
        <v>0</v>
      </c>
      <c r="BY114" s="2">
        <f ca="1">IF(Table1[[#This Row],[Area]]="Nazirhat",Table1[[#This Row],[Income]],0)</f>
        <v>0</v>
      </c>
      <c r="BZ114" s="2">
        <f ca="1">IF(Table1[[#This Row],[Area]]="Rangamati",Table1[[#This Row],[Income]],0)</f>
        <v>0</v>
      </c>
      <c r="CA114" s="2">
        <f ca="1">IF(Table1[[#This Row],[Area]]="Kumilla",Table1[[#This Row],[Income]],0)</f>
        <v>0</v>
      </c>
      <c r="CB114" s="2">
        <f ca="1">IF(Table1[[#This Row],[Area]]="Notun para",Table1[[#This Row],[Income]],0)</f>
        <v>0</v>
      </c>
      <c r="CC114" s="2">
        <f ca="1">IF(Table1[[#This Row],[Area]]="Fotikchori",Table1[[#This Row],[Income]],0)</f>
        <v>0</v>
      </c>
      <c r="CD114" s="2">
        <f ca="1">IF(Table1[[#This Row],[Area]]="Feni",Table1[[#This Row],[Income]],0)</f>
        <v>64587</v>
      </c>
      <c r="CE114" s="2">
        <f ca="1">IF(Table1[[#This Row],[Area]]="Chattogram mohonogori",Table1[[#This Row],[Income]],0)</f>
        <v>0</v>
      </c>
      <c r="CF114" s="2">
        <f ca="1">IF(Table1[[#This Row],[Area]]="Potia",Table1[[#This Row],[Income]],0)</f>
        <v>0</v>
      </c>
      <c r="CG114" s="3">
        <f ca="1">IF(Table1[[#This Row],[Area]]="Kaptai",Table1[[#This Row],[Income]],0)</f>
        <v>0</v>
      </c>
      <c r="CH114" s="1">
        <f ca="1">IF(Table1[[#This Row],[Field of work]]="Health",Table1[[#This Row],[Income]],0)</f>
        <v>0</v>
      </c>
      <c r="CI114" s="2">
        <f ca="1">IF(Table1[[#This Row],[Field of work]]="Teaching",Table1[[#This Row],[Income]],0)</f>
        <v>0</v>
      </c>
      <c r="CJ114" s="2">
        <f ca="1">IF(Table1[[#This Row],[Field of work]]="Construction",Table1[[#This Row],[Income]],0)</f>
        <v>0</v>
      </c>
      <c r="CK114" s="2">
        <f ca="1">IF(Table1[[#This Row],[Field of work]]="IT",Table1[[#This Row],[Income]],0)</f>
        <v>64587</v>
      </c>
      <c r="CL114" s="2">
        <f ca="1">IF(Table1[[#This Row],[Field of work]]="General work",Table1[[#This Row],[Income]],0)</f>
        <v>0</v>
      </c>
      <c r="CM114" s="3">
        <f ca="1">IF(Table1[[#This Row],[Field of work]]="Agriculture",Table1[[#This Row],[Income]],0)</f>
        <v>0</v>
      </c>
      <c r="CN114" s="1">
        <f t="shared" ca="1" si="44"/>
        <v>1</v>
      </c>
      <c r="CO114" s="3"/>
      <c r="CP114" s="1">
        <f t="shared" ca="1" si="58"/>
        <v>30</v>
      </c>
      <c r="CQ114" s="3"/>
    </row>
    <row r="115" spans="2:95" x14ac:dyDescent="0.25">
      <c r="B115">
        <f t="shared" ca="1" si="59"/>
        <v>1</v>
      </c>
      <c r="C115" t="str">
        <f t="shared" ca="1" si="45"/>
        <v>Men</v>
      </c>
      <c r="D115">
        <f t="shared" ca="1" si="60"/>
        <v>30</v>
      </c>
      <c r="E115">
        <f t="shared" ca="1" si="61"/>
        <v>5</v>
      </c>
      <c r="F115" t="str">
        <f t="shared" ca="1" si="46"/>
        <v>General work</v>
      </c>
      <c r="G115">
        <f t="shared" ca="1" si="62"/>
        <v>3</v>
      </c>
      <c r="H115" t="str">
        <f t="shared" ca="1" si="47"/>
        <v>University</v>
      </c>
      <c r="I115">
        <f t="shared" ca="1" si="63"/>
        <v>0</v>
      </c>
      <c r="J115">
        <f t="shared" ca="1" si="64"/>
        <v>3</v>
      </c>
      <c r="K115">
        <f t="shared" ca="1" si="65"/>
        <v>83947</v>
      </c>
      <c r="L115">
        <f t="shared" ca="1" si="66"/>
        <v>9</v>
      </c>
      <c r="M115" t="str">
        <f t="shared" ca="1" si="48"/>
        <v>Rangunia</v>
      </c>
      <c r="N115">
        <f t="shared" ca="1" si="70"/>
        <v>335788</v>
      </c>
      <c r="O115">
        <f t="shared" ca="1" si="67"/>
        <v>278212.01950777759</v>
      </c>
      <c r="P115">
        <f t="shared" ca="1" si="71"/>
        <v>226048.58962573422</v>
      </c>
      <c r="Q115">
        <f t="shared" ca="1" si="68"/>
        <v>85010</v>
      </c>
      <c r="R115">
        <f t="shared" ca="1" si="72"/>
        <v>53022.6234121542</v>
      </c>
      <c r="S115">
        <f t="shared" ca="1" si="73"/>
        <v>40737.500559869462</v>
      </c>
      <c r="T115">
        <f t="shared" ca="1" si="74"/>
        <v>602574.09018560371</v>
      </c>
      <c r="U115">
        <f t="shared" ca="1" si="75"/>
        <v>416244.64291993179</v>
      </c>
      <c r="V115">
        <f t="shared" ca="1" si="76"/>
        <v>186329.44726567192</v>
      </c>
      <c r="AR115" s="1">
        <f ca="1">IF(Table1[[#This Row],[Gender]]="men",1,0)</f>
        <v>1</v>
      </c>
      <c r="AS115" s="2">
        <f ca="1">IF(Table1[[#This Row],[Gender]]="Women",1,0)</f>
        <v>0</v>
      </c>
      <c r="AT115" s="2"/>
      <c r="AU115" s="2"/>
      <c r="AV115" s="3"/>
      <c r="AX115" s="1">
        <f t="shared" ca="1" si="49"/>
        <v>0</v>
      </c>
      <c r="AY115" s="2">
        <f t="shared" ca="1" si="50"/>
        <v>0</v>
      </c>
      <c r="AZ115" s="2">
        <f t="shared" ca="1" si="51"/>
        <v>0</v>
      </c>
      <c r="BA115" s="2">
        <f t="shared" ca="1" si="52"/>
        <v>1</v>
      </c>
      <c r="BB115" s="2">
        <f t="shared" ca="1" si="53"/>
        <v>0</v>
      </c>
      <c r="BC115" s="2">
        <f t="shared" ca="1" si="54"/>
        <v>0</v>
      </c>
      <c r="BD115" s="2"/>
      <c r="BE115" s="2"/>
      <c r="BF115" s="2"/>
      <c r="BG115" s="2"/>
      <c r="BH115" s="2"/>
      <c r="BI115" s="2"/>
      <c r="BJ115" s="3"/>
      <c r="BL115" s="1">
        <f t="shared" ca="1" si="69"/>
        <v>18262.569179743696</v>
      </c>
      <c r="BM115" s="3"/>
      <c r="BN115" s="1">
        <f t="shared" ca="1" si="55"/>
        <v>0</v>
      </c>
      <c r="BO115" s="2"/>
      <c r="BP115" s="2"/>
      <c r="BQ115" s="3"/>
      <c r="BR115" s="15">
        <f t="shared" ca="1" si="56"/>
        <v>0.19946767235480811</v>
      </c>
      <c r="BS115" s="16">
        <f t="shared" ca="1" si="57"/>
        <v>1</v>
      </c>
      <c r="BT115" s="2"/>
      <c r="BU115" s="2"/>
      <c r="BV115" s="1">
        <f ca="1">IF(Table1[[#This Row],[Area]]="Raozan",Table1[[#This Row],[Income]],0)</f>
        <v>0</v>
      </c>
      <c r="BW115" s="2">
        <f ca="1">IF(Table1[[#This Row],[Area]]="Rangunia",Table1[[#This Row],[Income]],0)</f>
        <v>83947</v>
      </c>
      <c r="BX115" s="2">
        <f ca="1">IF(Table1[[#This Row],[Area]]="Hathazari",Table1[[#This Row],[Income]],0)</f>
        <v>0</v>
      </c>
      <c r="BY115" s="2">
        <f ca="1">IF(Table1[[#This Row],[Area]]="Nazirhat",Table1[[#This Row],[Income]],0)</f>
        <v>0</v>
      </c>
      <c r="BZ115" s="2">
        <f ca="1">IF(Table1[[#This Row],[Area]]="Rangamati",Table1[[#This Row],[Income]],0)</f>
        <v>0</v>
      </c>
      <c r="CA115" s="2">
        <f ca="1">IF(Table1[[#This Row],[Area]]="Kumilla",Table1[[#This Row],[Income]],0)</f>
        <v>0</v>
      </c>
      <c r="CB115" s="2">
        <f ca="1">IF(Table1[[#This Row],[Area]]="Notun para",Table1[[#This Row],[Income]],0)</f>
        <v>0</v>
      </c>
      <c r="CC115" s="2">
        <f ca="1">IF(Table1[[#This Row],[Area]]="Fotikchori",Table1[[#This Row],[Income]],0)</f>
        <v>0</v>
      </c>
      <c r="CD115" s="2">
        <f ca="1">IF(Table1[[#This Row],[Area]]="Feni",Table1[[#This Row],[Income]],0)</f>
        <v>0</v>
      </c>
      <c r="CE115" s="2">
        <f ca="1">IF(Table1[[#This Row],[Area]]="Chattogram mohonogori",Table1[[#This Row],[Income]],0)</f>
        <v>0</v>
      </c>
      <c r="CF115" s="2">
        <f ca="1">IF(Table1[[#This Row],[Area]]="Potia",Table1[[#This Row],[Income]],0)</f>
        <v>0</v>
      </c>
      <c r="CG115" s="3">
        <f ca="1">IF(Table1[[#This Row],[Area]]="Kaptai",Table1[[#This Row],[Income]],0)</f>
        <v>0</v>
      </c>
      <c r="CH115" s="1">
        <f ca="1">IF(Table1[[#This Row],[Field of work]]="Health",Table1[[#This Row],[Income]],0)</f>
        <v>0</v>
      </c>
      <c r="CI115" s="2">
        <f ca="1">IF(Table1[[#This Row],[Field of work]]="Teaching",Table1[[#This Row],[Income]],0)</f>
        <v>0</v>
      </c>
      <c r="CJ115" s="2">
        <f ca="1">IF(Table1[[#This Row],[Field of work]]="Construction",Table1[[#This Row],[Income]],0)</f>
        <v>0</v>
      </c>
      <c r="CK115" s="2">
        <f ca="1">IF(Table1[[#This Row],[Field of work]]="IT",Table1[[#This Row],[Income]],0)</f>
        <v>0</v>
      </c>
      <c r="CL115" s="2">
        <f ca="1">IF(Table1[[#This Row],[Field of work]]="General work",Table1[[#This Row],[Income]],0)</f>
        <v>83947</v>
      </c>
      <c r="CM115" s="3">
        <f ca="1">IF(Table1[[#This Row],[Field of work]]="Agriculture",Table1[[#This Row],[Income]],0)</f>
        <v>0</v>
      </c>
      <c r="CN115" s="1">
        <f t="shared" ca="1" si="44"/>
        <v>1</v>
      </c>
      <c r="CO115" s="3"/>
      <c r="CP115" s="1">
        <f t="shared" ca="1" si="58"/>
        <v>33</v>
      </c>
      <c r="CQ115" s="3"/>
    </row>
    <row r="116" spans="2:95" x14ac:dyDescent="0.25">
      <c r="B116">
        <f t="shared" ca="1" si="59"/>
        <v>2</v>
      </c>
      <c r="C116" t="str">
        <f t="shared" ca="1" si="45"/>
        <v>Women</v>
      </c>
      <c r="D116">
        <f t="shared" ca="1" si="60"/>
        <v>33</v>
      </c>
      <c r="E116">
        <f t="shared" ca="1" si="61"/>
        <v>4</v>
      </c>
      <c r="F116" t="str">
        <f t="shared" ca="1" si="46"/>
        <v>IT</v>
      </c>
      <c r="G116">
        <f t="shared" ca="1" si="62"/>
        <v>4</v>
      </c>
      <c r="H116" t="str">
        <f t="shared" ca="1" si="47"/>
        <v>Technical</v>
      </c>
      <c r="I116">
        <f t="shared" ca="1" si="63"/>
        <v>2</v>
      </c>
      <c r="J116">
        <f t="shared" ca="1" si="64"/>
        <v>2</v>
      </c>
      <c r="K116">
        <f t="shared" ca="1" si="65"/>
        <v>79106</v>
      </c>
      <c r="L116">
        <f t="shared" ca="1" si="66"/>
        <v>1</v>
      </c>
      <c r="M116" t="str">
        <f t="shared" ca="1" si="48"/>
        <v>Raozan</v>
      </c>
      <c r="N116">
        <f t="shared" ca="1" si="70"/>
        <v>474636</v>
      </c>
      <c r="O116">
        <f t="shared" ca="1" si="67"/>
        <v>94674.538135796698</v>
      </c>
      <c r="P116">
        <f t="shared" ca="1" si="71"/>
        <v>124072.35951523633</v>
      </c>
      <c r="Q116">
        <f t="shared" ca="1" si="68"/>
        <v>21828</v>
      </c>
      <c r="R116">
        <f t="shared" ca="1" si="72"/>
        <v>75524.697288433774</v>
      </c>
      <c r="S116">
        <f t="shared" ca="1" si="73"/>
        <v>114918.92920907782</v>
      </c>
      <c r="T116">
        <f t="shared" ca="1" si="74"/>
        <v>713627.28872431419</v>
      </c>
      <c r="U116">
        <f t="shared" ca="1" si="75"/>
        <v>192027.23542423046</v>
      </c>
      <c r="V116">
        <f t="shared" ca="1" si="76"/>
        <v>521600.05330008373</v>
      </c>
      <c r="AR116" s="1">
        <f ca="1">IF(Table1[[#This Row],[Gender]]="men",1,0)</f>
        <v>0</v>
      </c>
      <c r="AS116" s="2">
        <f ca="1">IF(Table1[[#This Row],[Gender]]="Women",1,0)</f>
        <v>1</v>
      </c>
      <c r="AT116" s="2"/>
      <c r="AU116" s="2"/>
      <c r="AV116" s="3"/>
      <c r="AX116" s="1">
        <f t="shared" ca="1" si="49"/>
        <v>0</v>
      </c>
      <c r="AY116" s="2">
        <f t="shared" ca="1" si="50"/>
        <v>0</v>
      </c>
      <c r="AZ116" s="2">
        <f t="shared" ca="1" si="51"/>
        <v>1</v>
      </c>
      <c r="BA116" s="2">
        <f t="shared" ca="1" si="52"/>
        <v>0</v>
      </c>
      <c r="BB116" s="2">
        <f t="shared" ca="1" si="53"/>
        <v>0</v>
      </c>
      <c r="BC116" s="2">
        <f t="shared" ca="1" si="54"/>
        <v>0</v>
      </c>
      <c r="BD116" s="2"/>
      <c r="BE116" s="2"/>
      <c r="BF116" s="2"/>
      <c r="BG116" s="2"/>
      <c r="BH116" s="2"/>
      <c r="BI116" s="2"/>
      <c r="BJ116" s="3"/>
      <c r="BL116" s="1">
        <f t="shared" ca="1" si="69"/>
        <v>42179.940174606956</v>
      </c>
      <c r="BM116" s="3"/>
      <c r="BN116" s="1">
        <f t="shared" ca="1" si="55"/>
        <v>0</v>
      </c>
      <c r="BO116" s="2"/>
      <c r="BP116" s="2"/>
      <c r="BQ116" s="3"/>
      <c r="BR116" s="15">
        <f t="shared" ca="1" si="56"/>
        <v>0.20890320874355284</v>
      </c>
      <c r="BS116" s="16">
        <f t="shared" ca="1" si="57"/>
        <v>0</v>
      </c>
      <c r="BT116" s="2"/>
      <c r="BU116" s="2"/>
      <c r="BV116" s="1">
        <f ca="1">IF(Table1[[#This Row],[Area]]="Raozan",Table1[[#This Row],[Income]],0)</f>
        <v>79106</v>
      </c>
      <c r="BW116" s="2">
        <f ca="1">IF(Table1[[#This Row],[Area]]="Rangunia",Table1[[#This Row],[Income]],0)</f>
        <v>0</v>
      </c>
      <c r="BX116" s="2">
        <f ca="1">IF(Table1[[#This Row],[Area]]="Hathazari",Table1[[#This Row],[Income]],0)</f>
        <v>0</v>
      </c>
      <c r="BY116" s="2">
        <f ca="1">IF(Table1[[#This Row],[Area]]="Nazirhat",Table1[[#This Row],[Income]],0)</f>
        <v>0</v>
      </c>
      <c r="BZ116" s="2">
        <f ca="1">IF(Table1[[#This Row],[Area]]="Rangamati",Table1[[#This Row],[Income]],0)</f>
        <v>0</v>
      </c>
      <c r="CA116" s="2">
        <f ca="1">IF(Table1[[#This Row],[Area]]="Kumilla",Table1[[#This Row],[Income]],0)</f>
        <v>0</v>
      </c>
      <c r="CB116" s="2">
        <f ca="1">IF(Table1[[#This Row],[Area]]="Notun para",Table1[[#This Row],[Income]],0)</f>
        <v>0</v>
      </c>
      <c r="CC116" s="2">
        <f ca="1">IF(Table1[[#This Row],[Area]]="Fotikchori",Table1[[#This Row],[Income]],0)</f>
        <v>0</v>
      </c>
      <c r="CD116" s="2">
        <f ca="1">IF(Table1[[#This Row],[Area]]="Feni",Table1[[#This Row],[Income]],0)</f>
        <v>0</v>
      </c>
      <c r="CE116" s="2">
        <f ca="1">IF(Table1[[#This Row],[Area]]="Chattogram mohonogori",Table1[[#This Row],[Income]],0)</f>
        <v>0</v>
      </c>
      <c r="CF116" s="2">
        <f ca="1">IF(Table1[[#This Row],[Area]]="Potia",Table1[[#This Row],[Income]],0)</f>
        <v>0</v>
      </c>
      <c r="CG116" s="3">
        <f ca="1">IF(Table1[[#This Row],[Area]]="Kaptai",Table1[[#This Row],[Income]],0)</f>
        <v>0</v>
      </c>
      <c r="CH116" s="1">
        <f ca="1">IF(Table1[[#This Row],[Field of work]]="Health",Table1[[#This Row],[Income]],0)</f>
        <v>0</v>
      </c>
      <c r="CI116" s="2">
        <f ca="1">IF(Table1[[#This Row],[Field of work]]="Teaching",Table1[[#This Row],[Income]],0)</f>
        <v>0</v>
      </c>
      <c r="CJ116" s="2">
        <f ca="1">IF(Table1[[#This Row],[Field of work]]="Construction",Table1[[#This Row],[Income]],0)</f>
        <v>0</v>
      </c>
      <c r="CK116" s="2">
        <f ca="1">IF(Table1[[#This Row],[Field of work]]="IT",Table1[[#This Row],[Income]],0)</f>
        <v>79106</v>
      </c>
      <c r="CL116" s="2">
        <f ca="1">IF(Table1[[#This Row],[Field of work]]="General work",Table1[[#This Row],[Income]],0)</f>
        <v>0</v>
      </c>
      <c r="CM116" s="3">
        <f ca="1">IF(Table1[[#This Row],[Field of work]]="Agriculture",Table1[[#This Row],[Income]],0)</f>
        <v>0</v>
      </c>
      <c r="CN116" s="1">
        <f t="shared" ca="1" si="44"/>
        <v>1</v>
      </c>
      <c r="CO116" s="3"/>
      <c r="CP116" s="1">
        <f t="shared" ca="1" si="58"/>
        <v>32</v>
      </c>
      <c r="CQ116" s="3"/>
    </row>
    <row r="117" spans="2:95" x14ac:dyDescent="0.25">
      <c r="B117">
        <f t="shared" ca="1" si="59"/>
        <v>1</v>
      </c>
      <c r="C117" t="str">
        <f t="shared" ca="1" si="45"/>
        <v>Men</v>
      </c>
      <c r="D117">
        <f t="shared" ca="1" si="60"/>
        <v>32</v>
      </c>
      <c r="E117">
        <f t="shared" ca="1" si="61"/>
        <v>2</v>
      </c>
      <c r="F117" t="str">
        <f t="shared" ca="1" si="46"/>
        <v>Construction</v>
      </c>
      <c r="G117">
        <f t="shared" ca="1" si="62"/>
        <v>3</v>
      </c>
      <c r="H117" t="str">
        <f t="shared" ca="1" si="47"/>
        <v>University</v>
      </c>
      <c r="I117">
        <f t="shared" ca="1" si="63"/>
        <v>0</v>
      </c>
      <c r="J117">
        <f t="shared" ca="1" si="64"/>
        <v>1</v>
      </c>
      <c r="K117">
        <f t="shared" ca="1" si="65"/>
        <v>79078</v>
      </c>
      <c r="L117">
        <f t="shared" ca="1" si="66"/>
        <v>8</v>
      </c>
      <c r="M117" t="str">
        <f t="shared" ca="1" si="48"/>
        <v>Potia</v>
      </c>
      <c r="N117">
        <f t="shared" ca="1" si="70"/>
        <v>316312</v>
      </c>
      <c r="O117">
        <f t="shared" ca="1" si="67"/>
        <v>66078.591764090685</v>
      </c>
      <c r="P117">
        <f t="shared" ca="1" si="71"/>
        <v>18262.569179743696</v>
      </c>
      <c r="Q117">
        <f t="shared" ca="1" si="68"/>
        <v>5630</v>
      </c>
      <c r="R117">
        <f t="shared" ca="1" si="72"/>
        <v>95946.916847739136</v>
      </c>
      <c r="S117">
        <f t="shared" ca="1" si="73"/>
        <v>70686.226176601456</v>
      </c>
      <c r="T117">
        <f t="shared" ca="1" si="74"/>
        <v>405260.79535634513</v>
      </c>
      <c r="U117">
        <f t="shared" ca="1" si="75"/>
        <v>167655.50861182983</v>
      </c>
      <c r="V117">
        <f t="shared" ca="1" si="76"/>
        <v>237605.2867445153</v>
      </c>
      <c r="AR117" s="1">
        <f ca="1">IF(Table1[[#This Row],[Gender]]="men",1,0)</f>
        <v>1</v>
      </c>
      <c r="AS117" s="2">
        <f ca="1">IF(Table1[[#This Row],[Gender]]="Women",1,0)</f>
        <v>0</v>
      </c>
      <c r="AT117" s="2"/>
      <c r="AU117" s="2"/>
      <c r="AV117" s="3"/>
      <c r="AX117" s="1">
        <f t="shared" ca="1" si="49"/>
        <v>1</v>
      </c>
      <c r="AY117" s="2">
        <f t="shared" ca="1" si="50"/>
        <v>0</v>
      </c>
      <c r="AZ117" s="2">
        <f t="shared" ca="1" si="51"/>
        <v>0</v>
      </c>
      <c r="BA117" s="2">
        <f t="shared" ca="1" si="52"/>
        <v>0</v>
      </c>
      <c r="BB117" s="2">
        <f t="shared" ca="1" si="53"/>
        <v>0</v>
      </c>
      <c r="BC117" s="2">
        <f t="shared" ca="1" si="54"/>
        <v>0</v>
      </c>
      <c r="BD117" s="2"/>
      <c r="BE117" s="2"/>
      <c r="BF117" s="2"/>
      <c r="BG117" s="2"/>
      <c r="BH117" s="2"/>
      <c r="BI117" s="2"/>
      <c r="BJ117" s="3"/>
      <c r="BL117" s="1">
        <f t="shared" ca="1" si="69"/>
        <v>43241.533543184334</v>
      </c>
      <c r="BM117" s="3"/>
      <c r="BN117" s="1">
        <f t="shared" ca="1" si="55"/>
        <v>0</v>
      </c>
      <c r="BO117" s="2"/>
      <c r="BP117" s="2"/>
      <c r="BQ117" s="3"/>
      <c r="BR117" s="15">
        <f t="shared" ca="1" si="56"/>
        <v>0.40570695668064805</v>
      </c>
      <c r="BS117" s="16">
        <f t="shared" ca="1" si="57"/>
        <v>0</v>
      </c>
      <c r="BT117" s="2"/>
      <c r="BU117" s="2"/>
      <c r="BV117" s="1">
        <f ca="1">IF(Table1[[#This Row],[Area]]="Raozan",Table1[[#This Row],[Income]],0)</f>
        <v>0</v>
      </c>
      <c r="BW117" s="2">
        <f ca="1">IF(Table1[[#This Row],[Area]]="Rangunia",Table1[[#This Row],[Income]],0)</f>
        <v>0</v>
      </c>
      <c r="BX117" s="2">
        <f ca="1">IF(Table1[[#This Row],[Area]]="Hathazari",Table1[[#This Row],[Income]],0)</f>
        <v>0</v>
      </c>
      <c r="BY117" s="2">
        <f ca="1">IF(Table1[[#This Row],[Area]]="Nazirhat",Table1[[#This Row],[Income]],0)</f>
        <v>0</v>
      </c>
      <c r="BZ117" s="2">
        <f ca="1">IF(Table1[[#This Row],[Area]]="Rangamati",Table1[[#This Row],[Income]],0)</f>
        <v>0</v>
      </c>
      <c r="CA117" s="2">
        <f ca="1">IF(Table1[[#This Row],[Area]]="Kumilla",Table1[[#This Row],[Income]],0)</f>
        <v>0</v>
      </c>
      <c r="CB117" s="2">
        <f ca="1">IF(Table1[[#This Row],[Area]]="Notun para",Table1[[#This Row],[Income]],0)</f>
        <v>0</v>
      </c>
      <c r="CC117" s="2">
        <f ca="1">IF(Table1[[#This Row],[Area]]="Fotikchori",Table1[[#This Row],[Income]],0)</f>
        <v>0</v>
      </c>
      <c r="CD117" s="2">
        <f ca="1">IF(Table1[[#This Row],[Area]]="Feni",Table1[[#This Row],[Income]],0)</f>
        <v>0</v>
      </c>
      <c r="CE117" s="2">
        <f ca="1">IF(Table1[[#This Row],[Area]]="Chattogram mohonogori",Table1[[#This Row],[Income]],0)</f>
        <v>0</v>
      </c>
      <c r="CF117" s="2">
        <f ca="1">IF(Table1[[#This Row],[Area]]="Potia",Table1[[#This Row],[Income]],0)</f>
        <v>79078</v>
      </c>
      <c r="CG117" s="3">
        <f ca="1">IF(Table1[[#This Row],[Area]]="Kaptai",Table1[[#This Row],[Income]],0)</f>
        <v>0</v>
      </c>
      <c r="CH117" s="1">
        <f ca="1">IF(Table1[[#This Row],[Field of work]]="Health",Table1[[#This Row],[Income]],0)</f>
        <v>0</v>
      </c>
      <c r="CI117" s="2">
        <f ca="1">IF(Table1[[#This Row],[Field of work]]="Teaching",Table1[[#This Row],[Income]],0)</f>
        <v>0</v>
      </c>
      <c r="CJ117" s="2">
        <f ca="1">IF(Table1[[#This Row],[Field of work]]="Construction",Table1[[#This Row],[Income]],0)</f>
        <v>79078</v>
      </c>
      <c r="CK117" s="2">
        <f ca="1">IF(Table1[[#This Row],[Field of work]]="IT",Table1[[#This Row],[Income]],0)</f>
        <v>0</v>
      </c>
      <c r="CL117" s="2">
        <f ca="1">IF(Table1[[#This Row],[Field of work]]="General work",Table1[[#This Row],[Income]],0)</f>
        <v>0</v>
      </c>
      <c r="CM117" s="3">
        <f ca="1">IF(Table1[[#This Row],[Field of work]]="Agriculture",Table1[[#This Row],[Income]],0)</f>
        <v>0</v>
      </c>
      <c r="CN117" s="1">
        <f t="shared" ca="1" si="44"/>
        <v>1</v>
      </c>
      <c r="CO117" s="3"/>
      <c r="CP117" s="1">
        <f t="shared" ca="1" si="58"/>
        <v>25</v>
      </c>
      <c r="CQ117" s="3"/>
    </row>
    <row r="118" spans="2:95" x14ac:dyDescent="0.25">
      <c r="B118">
        <f t="shared" ca="1" si="59"/>
        <v>2</v>
      </c>
      <c r="C118" t="str">
        <f t="shared" ca="1" si="45"/>
        <v>Women</v>
      </c>
      <c r="D118">
        <f t="shared" ca="1" si="60"/>
        <v>25</v>
      </c>
      <c r="E118">
        <f t="shared" ca="1" si="61"/>
        <v>1</v>
      </c>
      <c r="F118" t="str">
        <f t="shared" ca="1" si="46"/>
        <v>Health</v>
      </c>
      <c r="G118">
        <f t="shared" ca="1" si="62"/>
        <v>5</v>
      </c>
      <c r="H118" t="str">
        <f t="shared" ca="1" si="47"/>
        <v>Other</v>
      </c>
      <c r="I118">
        <f t="shared" ca="1" si="63"/>
        <v>1</v>
      </c>
      <c r="J118">
        <f t="shared" ca="1" si="64"/>
        <v>3</v>
      </c>
      <c r="K118">
        <f t="shared" ca="1" si="65"/>
        <v>59059</v>
      </c>
      <c r="L118">
        <f t="shared" ca="1" si="66"/>
        <v>7</v>
      </c>
      <c r="M118" t="str">
        <f t="shared" ca="1" si="48"/>
        <v>Feni</v>
      </c>
      <c r="N118">
        <f t="shared" ca="1" si="70"/>
        <v>295295</v>
      </c>
      <c r="O118">
        <f t="shared" ca="1" si="67"/>
        <v>119803.23577301197</v>
      </c>
      <c r="P118">
        <f t="shared" ca="1" si="71"/>
        <v>126539.82052382088</v>
      </c>
      <c r="Q118">
        <f t="shared" ca="1" si="68"/>
        <v>35850</v>
      </c>
      <c r="R118">
        <f t="shared" ca="1" si="72"/>
        <v>35376.517980154102</v>
      </c>
      <c r="S118">
        <f t="shared" ca="1" si="73"/>
        <v>67424.92165489422</v>
      </c>
      <c r="T118">
        <f t="shared" ca="1" si="74"/>
        <v>489259.74217871507</v>
      </c>
      <c r="U118">
        <f t="shared" ca="1" si="75"/>
        <v>191029.75375316609</v>
      </c>
      <c r="V118">
        <f t="shared" ca="1" si="76"/>
        <v>298229.988425549</v>
      </c>
      <c r="AR118" s="1">
        <f ca="1">IF(Table1[[#This Row],[Gender]]="men",1,0)</f>
        <v>0</v>
      </c>
      <c r="AS118" s="2">
        <f ca="1">IF(Table1[[#This Row],[Gender]]="Women",1,0)</f>
        <v>1</v>
      </c>
      <c r="AT118" s="2"/>
      <c r="AU118" s="2"/>
      <c r="AV118" s="3"/>
      <c r="AX118" s="1">
        <f t="shared" ca="1" si="49"/>
        <v>0</v>
      </c>
      <c r="AY118" s="2">
        <f t="shared" ca="1" si="50"/>
        <v>0</v>
      </c>
      <c r="AZ118" s="2">
        <f t="shared" ca="1" si="51"/>
        <v>1</v>
      </c>
      <c r="BA118" s="2">
        <f t="shared" ca="1" si="52"/>
        <v>0</v>
      </c>
      <c r="BB118" s="2">
        <f t="shared" ca="1" si="53"/>
        <v>0</v>
      </c>
      <c r="BC118" s="2">
        <f t="shared" ca="1" si="54"/>
        <v>0</v>
      </c>
      <c r="BD118" s="2"/>
      <c r="BE118" s="2"/>
      <c r="BF118" s="2"/>
      <c r="BG118" s="2"/>
      <c r="BH118" s="2"/>
      <c r="BI118" s="2"/>
      <c r="BJ118" s="3"/>
      <c r="BL118" s="1">
        <f t="shared" ca="1" si="69"/>
        <v>46001.385511238615</v>
      </c>
      <c r="BM118" s="3"/>
      <c r="BN118" s="1">
        <f t="shared" ca="1" si="55"/>
        <v>1</v>
      </c>
      <c r="BO118" s="2"/>
      <c r="BP118" s="2"/>
      <c r="BQ118" s="3"/>
      <c r="BR118" s="15">
        <f t="shared" ca="1" si="56"/>
        <v>0.7493927400058632</v>
      </c>
      <c r="BS118" s="16">
        <f t="shared" ca="1" si="57"/>
        <v>0</v>
      </c>
      <c r="BT118" s="2"/>
      <c r="BU118" s="2"/>
      <c r="BV118" s="1">
        <f ca="1">IF(Table1[[#This Row],[Area]]="Raozan",Table1[[#This Row],[Income]],0)</f>
        <v>0</v>
      </c>
      <c r="BW118" s="2">
        <f ca="1">IF(Table1[[#This Row],[Area]]="Rangunia",Table1[[#This Row],[Income]],0)</f>
        <v>0</v>
      </c>
      <c r="BX118" s="2">
        <f ca="1">IF(Table1[[#This Row],[Area]]="Hathazari",Table1[[#This Row],[Income]],0)</f>
        <v>0</v>
      </c>
      <c r="BY118" s="2">
        <f ca="1">IF(Table1[[#This Row],[Area]]="Nazirhat",Table1[[#This Row],[Income]],0)</f>
        <v>0</v>
      </c>
      <c r="BZ118" s="2">
        <f ca="1">IF(Table1[[#This Row],[Area]]="Rangamati",Table1[[#This Row],[Income]],0)</f>
        <v>0</v>
      </c>
      <c r="CA118" s="2">
        <f ca="1">IF(Table1[[#This Row],[Area]]="Kumilla",Table1[[#This Row],[Income]],0)</f>
        <v>0</v>
      </c>
      <c r="CB118" s="2">
        <f ca="1">IF(Table1[[#This Row],[Area]]="Notun para",Table1[[#This Row],[Income]],0)</f>
        <v>0</v>
      </c>
      <c r="CC118" s="2">
        <f ca="1">IF(Table1[[#This Row],[Area]]="Fotikchori",Table1[[#This Row],[Income]],0)</f>
        <v>0</v>
      </c>
      <c r="CD118" s="2">
        <f ca="1">IF(Table1[[#This Row],[Area]]="Feni",Table1[[#This Row],[Income]],0)</f>
        <v>59059</v>
      </c>
      <c r="CE118" s="2">
        <f ca="1">IF(Table1[[#This Row],[Area]]="Chattogram mohonogori",Table1[[#This Row],[Income]],0)</f>
        <v>0</v>
      </c>
      <c r="CF118" s="2">
        <f ca="1">IF(Table1[[#This Row],[Area]]="Potia",Table1[[#This Row],[Income]],0)</f>
        <v>0</v>
      </c>
      <c r="CG118" s="3">
        <f ca="1">IF(Table1[[#This Row],[Area]]="Kaptai",Table1[[#This Row],[Income]],0)</f>
        <v>0</v>
      </c>
      <c r="CH118" s="1">
        <f ca="1">IF(Table1[[#This Row],[Field of work]]="Health",Table1[[#This Row],[Income]],0)</f>
        <v>59059</v>
      </c>
      <c r="CI118" s="2">
        <f ca="1">IF(Table1[[#This Row],[Field of work]]="Teaching",Table1[[#This Row],[Income]],0)</f>
        <v>0</v>
      </c>
      <c r="CJ118" s="2">
        <f ca="1">IF(Table1[[#This Row],[Field of work]]="Construction",Table1[[#This Row],[Income]],0)</f>
        <v>0</v>
      </c>
      <c r="CK118" s="2">
        <f ca="1">IF(Table1[[#This Row],[Field of work]]="IT",Table1[[#This Row],[Income]],0)</f>
        <v>0</v>
      </c>
      <c r="CL118" s="2">
        <f ca="1">IF(Table1[[#This Row],[Field of work]]="General work",Table1[[#This Row],[Income]],0)</f>
        <v>0</v>
      </c>
      <c r="CM118" s="3">
        <f ca="1">IF(Table1[[#This Row],[Field of work]]="Agriculture",Table1[[#This Row],[Income]],0)</f>
        <v>0</v>
      </c>
      <c r="CN118" s="1">
        <f t="shared" ca="1" si="44"/>
        <v>1</v>
      </c>
      <c r="CO118" s="3"/>
      <c r="CP118" s="1">
        <f t="shared" ca="1" si="58"/>
        <v>41</v>
      </c>
      <c r="CQ118" s="3"/>
    </row>
    <row r="119" spans="2:95" x14ac:dyDescent="0.25">
      <c r="B119">
        <f t="shared" ca="1" si="59"/>
        <v>1</v>
      </c>
      <c r="C119" t="str">
        <f t="shared" ca="1" si="45"/>
        <v>Men</v>
      </c>
      <c r="D119">
        <f t="shared" ca="1" si="60"/>
        <v>41</v>
      </c>
      <c r="E119">
        <f t="shared" ca="1" si="61"/>
        <v>2</v>
      </c>
      <c r="F119" t="str">
        <f t="shared" ca="1" si="46"/>
        <v>Construction</v>
      </c>
      <c r="G119">
        <f t="shared" ca="1" si="62"/>
        <v>2</v>
      </c>
      <c r="H119" t="str">
        <f t="shared" ca="1" si="47"/>
        <v>College</v>
      </c>
      <c r="I119">
        <f t="shared" ca="1" si="63"/>
        <v>2</v>
      </c>
      <c r="J119">
        <f t="shared" ca="1" si="64"/>
        <v>3</v>
      </c>
      <c r="K119">
        <f t="shared" ca="1" si="65"/>
        <v>57604</v>
      </c>
      <c r="L119">
        <f t="shared" ca="1" si="66"/>
        <v>9</v>
      </c>
      <c r="M119" t="str">
        <f t="shared" ca="1" si="48"/>
        <v>Rangunia</v>
      </c>
      <c r="N119">
        <f t="shared" ca="1" si="70"/>
        <v>345624</v>
      </c>
      <c r="O119">
        <f t="shared" ca="1" si="67"/>
        <v>259008.11637178645</v>
      </c>
      <c r="P119">
        <f t="shared" ca="1" si="71"/>
        <v>129724.600629553</v>
      </c>
      <c r="Q119">
        <f t="shared" ca="1" si="68"/>
        <v>72943</v>
      </c>
      <c r="R119">
        <f t="shared" ca="1" si="72"/>
        <v>1907.2549451896411</v>
      </c>
      <c r="S119">
        <f t="shared" ca="1" si="73"/>
        <v>75172.824726185849</v>
      </c>
      <c r="T119">
        <f t="shared" ca="1" si="74"/>
        <v>550521.42535573884</v>
      </c>
      <c r="U119">
        <f t="shared" ca="1" si="75"/>
        <v>333858.37131697609</v>
      </c>
      <c r="V119">
        <f t="shared" ca="1" si="76"/>
        <v>216663.05403876276</v>
      </c>
      <c r="AR119" s="1">
        <f ca="1">IF(Table1[[#This Row],[Gender]]="men",1,0)</f>
        <v>1</v>
      </c>
      <c r="AS119" s="2">
        <f ca="1">IF(Table1[[#This Row],[Gender]]="Women",1,0)</f>
        <v>0</v>
      </c>
      <c r="AT119" s="2"/>
      <c r="AU119" s="2"/>
      <c r="AV119" s="3"/>
      <c r="AX119" s="1">
        <f t="shared" ca="1" si="49"/>
        <v>1</v>
      </c>
      <c r="AY119" s="2">
        <f t="shared" ca="1" si="50"/>
        <v>0</v>
      </c>
      <c r="AZ119" s="2">
        <f t="shared" ca="1" si="51"/>
        <v>0</v>
      </c>
      <c r="BA119" s="2">
        <f t="shared" ca="1" si="52"/>
        <v>0</v>
      </c>
      <c r="BB119" s="2">
        <f t="shared" ca="1" si="53"/>
        <v>0</v>
      </c>
      <c r="BC119" s="2">
        <f t="shared" ca="1" si="54"/>
        <v>0</v>
      </c>
      <c r="BD119" s="2"/>
      <c r="BE119" s="2"/>
      <c r="BF119" s="2"/>
      <c r="BG119" s="2"/>
      <c r="BH119" s="2"/>
      <c r="BI119" s="2"/>
      <c r="BJ119" s="3"/>
      <c r="BL119" s="1">
        <f t="shared" ca="1" si="69"/>
        <v>1829.5039062318137</v>
      </c>
      <c r="BM119" s="3"/>
      <c r="BN119" s="1">
        <f t="shared" ca="1" si="55"/>
        <v>1</v>
      </c>
      <c r="BO119" s="2"/>
      <c r="BP119" s="2"/>
      <c r="BQ119" s="3"/>
      <c r="BR119" s="15">
        <f t="shared" ca="1" si="56"/>
        <v>0.90216547037054529</v>
      </c>
      <c r="BS119" s="16">
        <f t="shared" ca="1" si="57"/>
        <v>0</v>
      </c>
      <c r="BT119" s="2"/>
      <c r="BU119" s="2"/>
      <c r="BV119" s="1">
        <f ca="1">IF(Table1[[#This Row],[Area]]="Raozan",Table1[[#This Row],[Income]],0)</f>
        <v>0</v>
      </c>
      <c r="BW119" s="2">
        <f ca="1">IF(Table1[[#This Row],[Area]]="Rangunia",Table1[[#This Row],[Income]],0)</f>
        <v>57604</v>
      </c>
      <c r="BX119" s="2">
        <f ca="1">IF(Table1[[#This Row],[Area]]="Hathazari",Table1[[#This Row],[Income]],0)</f>
        <v>0</v>
      </c>
      <c r="BY119" s="2">
        <f ca="1">IF(Table1[[#This Row],[Area]]="Nazirhat",Table1[[#This Row],[Income]],0)</f>
        <v>0</v>
      </c>
      <c r="BZ119" s="2">
        <f ca="1">IF(Table1[[#This Row],[Area]]="Rangamati",Table1[[#This Row],[Income]],0)</f>
        <v>0</v>
      </c>
      <c r="CA119" s="2">
        <f ca="1">IF(Table1[[#This Row],[Area]]="Kumilla",Table1[[#This Row],[Income]],0)</f>
        <v>0</v>
      </c>
      <c r="CB119" s="2">
        <f ca="1">IF(Table1[[#This Row],[Area]]="Notun para",Table1[[#This Row],[Income]],0)</f>
        <v>0</v>
      </c>
      <c r="CC119" s="2">
        <f ca="1">IF(Table1[[#This Row],[Area]]="Fotikchori",Table1[[#This Row],[Income]],0)</f>
        <v>0</v>
      </c>
      <c r="CD119" s="2">
        <f ca="1">IF(Table1[[#This Row],[Area]]="Feni",Table1[[#This Row],[Income]],0)</f>
        <v>0</v>
      </c>
      <c r="CE119" s="2">
        <f ca="1">IF(Table1[[#This Row],[Area]]="Chattogram mohonogori",Table1[[#This Row],[Income]],0)</f>
        <v>0</v>
      </c>
      <c r="CF119" s="2">
        <f ca="1">IF(Table1[[#This Row],[Area]]="Potia",Table1[[#This Row],[Income]],0)</f>
        <v>0</v>
      </c>
      <c r="CG119" s="3">
        <f ca="1">IF(Table1[[#This Row],[Area]]="Kaptai",Table1[[#This Row],[Income]],0)</f>
        <v>0</v>
      </c>
      <c r="CH119" s="1">
        <f ca="1">IF(Table1[[#This Row],[Field of work]]="Health",Table1[[#This Row],[Income]],0)</f>
        <v>0</v>
      </c>
      <c r="CI119" s="2">
        <f ca="1">IF(Table1[[#This Row],[Field of work]]="Teaching",Table1[[#This Row],[Income]],0)</f>
        <v>0</v>
      </c>
      <c r="CJ119" s="2">
        <f ca="1">IF(Table1[[#This Row],[Field of work]]="Construction",Table1[[#This Row],[Income]],0)</f>
        <v>57604</v>
      </c>
      <c r="CK119" s="2">
        <f ca="1">IF(Table1[[#This Row],[Field of work]]="IT",Table1[[#This Row],[Income]],0)</f>
        <v>0</v>
      </c>
      <c r="CL119" s="2">
        <f ca="1">IF(Table1[[#This Row],[Field of work]]="General work",Table1[[#This Row],[Income]],0)</f>
        <v>0</v>
      </c>
      <c r="CM119" s="3">
        <f ca="1">IF(Table1[[#This Row],[Field of work]]="Agriculture",Table1[[#This Row],[Income]],0)</f>
        <v>0</v>
      </c>
      <c r="CN119" s="1">
        <f t="shared" ca="1" si="44"/>
        <v>1</v>
      </c>
      <c r="CO119" s="3"/>
      <c r="CP119" s="1">
        <f t="shared" ca="1" si="58"/>
        <v>0</v>
      </c>
      <c r="CQ119" s="3"/>
    </row>
    <row r="120" spans="2:95" x14ac:dyDescent="0.25">
      <c r="B120">
        <f t="shared" ca="1" si="59"/>
        <v>2</v>
      </c>
      <c r="C120" t="str">
        <f t="shared" ca="1" si="45"/>
        <v>Women</v>
      </c>
      <c r="D120">
        <f t="shared" ca="1" si="60"/>
        <v>42</v>
      </c>
      <c r="E120">
        <f t="shared" ca="1" si="61"/>
        <v>1</v>
      </c>
      <c r="F120" t="str">
        <f t="shared" ca="1" si="46"/>
        <v>Health</v>
      </c>
      <c r="G120">
        <f t="shared" ca="1" si="62"/>
        <v>4</v>
      </c>
      <c r="H120" t="str">
        <f t="shared" ca="1" si="47"/>
        <v>Technical</v>
      </c>
      <c r="I120">
        <f t="shared" ca="1" si="63"/>
        <v>1</v>
      </c>
      <c r="J120">
        <f t="shared" ca="1" si="64"/>
        <v>1</v>
      </c>
      <c r="K120">
        <f t="shared" ca="1" si="65"/>
        <v>59001</v>
      </c>
      <c r="L120">
        <f t="shared" ca="1" si="66"/>
        <v>4</v>
      </c>
      <c r="M120" t="str">
        <f t="shared" ca="1" si="48"/>
        <v>Rangamati</v>
      </c>
      <c r="N120">
        <f t="shared" ca="1" si="70"/>
        <v>236004</v>
      </c>
      <c r="O120">
        <f t="shared" ca="1" si="67"/>
        <v>212914.65966933017</v>
      </c>
      <c r="P120">
        <f t="shared" ca="1" si="71"/>
        <v>46001.385511238615</v>
      </c>
      <c r="Q120">
        <f t="shared" ca="1" si="68"/>
        <v>43453</v>
      </c>
      <c r="R120">
        <f t="shared" ca="1" si="72"/>
        <v>109438.05988123261</v>
      </c>
      <c r="S120">
        <f t="shared" ca="1" si="73"/>
        <v>40600.014917876426</v>
      </c>
      <c r="T120">
        <f t="shared" ca="1" si="74"/>
        <v>322605.40042911505</v>
      </c>
      <c r="U120">
        <f t="shared" ca="1" si="75"/>
        <v>365805.71955056279</v>
      </c>
      <c r="V120">
        <f t="shared" ca="1" si="76"/>
        <v>-43200.319121447741</v>
      </c>
      <c r="AR120" s="1">
        <f ca="1">IF(Table1[[#This Row],[Gender]]="men",1,0)</f>
        <v>0</v>
      </c>
      <c r="AS120" s="2">
        <f ca="1">IF(Table1[[#This Row],[Gender]]="Women",1,0)</f>
        <v>1</v>
      </c>
      <c r="AT120" s="2"/>
      <c r="AU120" s="2"/>
      <c r="AV120" s="3"/>
      <c r="AX120" s="1">
        <f t="shared" ca="1" si="49"/>
        <v>0</v>
      </c>
      <c r="AY120" s="2">
        <f t="shared" ca="1" si="50"/>
        <v>0</v>
      </c>
      <c r="AZ120" s="2">
        <f t="shared" ca="1" si="51"/>
        <v>1</v>
      </c>
      <c r="BA120" s="2">
        <f t="shared" ca="1" si="52"/>
        <v>0</v>
      </c>
      <c r="BB120" s="2">
        <f t="shared" ca="1" si="53"/>
        <v>0</v>
      </c>
      <c r="BC120" s="2">
        <f t="shared" ca="1" si="54"/>
        <v>0</v>
      </c>
      <c r="BD120" s="2"/>
      <c r="BE120" s="2"/>
      <c r="BF120" s="2"/>
      <c r="BG120" s="2"/>
      <c r="BH120" s="2"/>
      <c r="BI120" s="2"/>
      <c r="BJ120" s="3"/>
      <c r="BL120" s="1">
        <f t="shared" ca="1" si="69"/>
        <v>15962.226018154895</v>
      </c>
      <c r="BM120" s="3"/>
      <c r="BN120" s="1">
        <f t="shared" ca="1" si="55"/>
        <v>0</v>
      </c>
      <c r="BO120" s="2"/>
      <c r="BP120" s="2"/>
      <c r="BQ120" s="3"/>
      <c r="BR120" s="15">
        <f t="shared" ca="1" si="56"/>
        <v>0.10177899665403345</v>
      </c>
      <c r="BS120" s="16">
        <f t="shared" ca="1" si="57"/>
        <v>1</v>
      </c>
      <c r="BT120" s="2"/>
      <c r="BU120" s="2"/>
      <c r="BV120" s="1">
        <f ca="1">IF(Table1[[#This Row],[Area]]="Raozan",Table1[[#This Row],[Income]],0)</f>
        <v>0</v>
      </c>
      <c r="BW120" s="2">
        <f ca="1">IF(Table1[[#This Row],[Area]]="Rangunia",Table1[[#This Row],[Income]],0)</f>
        <v>0</v>
      </c>
      <c r="BX120" s="2">
        <f ca="1">IF(Table1[[#This Row],[Area]]="Hathazari",Table1[[#This Row],[Income]],0)</f>
        <v>0</v>
      </c>
      <c r="BY120" s="2">
        <f ca="1">IF(Table1[[#This Row],[Area]]="Nazirhat",Table1[[#This Row],[Income]],0)</f>
        <v>0</v>
      </c>
      <c r="BZ120" s="2">
        <f ca="1">IF(Table1[[#This Row],[Area]]="Rangamati",Table1[[#This Row],[Income]],0)</f>
        <v>59001</v>
      </c>
      <c r="CA120" s="2">
        <f ca="1">IF(Table1[[#This Row],[Area]]="Kumilla",Table1[[#This Row],[Income]],0)</f>
        <v>0</v>
      </c>
      <c r="CB120" s="2">
        <f ca="1">IF(Table1[[#This Row],[Area]]="Notun para",Table1[[#This Row],[Income]],0)</f>
        <v>0</v>
      </c>
      <c r="CC120" s="2">
        <f ca="1">IF(Table1[[#This Row],[Area]]="Fotikchori",Table1[[#This Row],[Income]],0)</f>
        <v>0</v>
      </c>
      <c r="CD120" s="2">
        <f ca="1">IF(Table1[[#This Row],[Area]]="Feni",Table1[[#This Row],[Income]],0)</f>
        <v>0</v>
      </c>
      <c r="CE120" s="2">
        <f ca="1">IF(Table1[[#This Row],[Area]]="Chattogram mohonogori",Table1[[#This Row],[Income]],0)</f>
        <v>0</v>
      </c>
      <c r="CF120" s="2">
        <f ca="1">IF(Table1[[#This Row],[Area]]="Potia",Table1[[#This Row],[Income]],0)</f>
        <v>0</v>
      </c>
      <c r="CG120" s="3">
        <f ca="1">IF(Table1[[#This Row],[Area]]="Kaptai",Table1[[#This Row],[Income]],0)</f>
        <v>0</v>
      </c>
      <c r="CH120" s="1">
        <f ca="1">IF(Table1[[#This Row],[Field of work]]="Health",Table1[[#This Row],[Income]],0)</f>
        <v>59001</v>
      </c>
      <c r="CI120" s="2">
        <f ca="1">IF(Table1[[#This Row],[Field of work]]="Teaching",Table1[[#This Row],[Income]],0)</f>
        <v>0</v>
      </c>
      <c r="CJ120" s="2">
        <f ca="1">IF(Table1[[#This Row],[Field of work]]="Construction",Table1[[#This Row],[Income]],0)</f>
        <v>0</v>
      </c>
      <c r="CK120" s="2">
        <f ca="1">IF(Table1[[#This Row],[Field of work]]="IT",Table1[[#This Row],[Income]],0)</f>
        <v>0</v>
      </c>
      <c r="CL120" s="2">
        <f ca="1">IF(Table1[[#This Row],[Field of work]]="General work",Table1[[#This Row],[Income]],0)</f>
        <v>0</v>
      </c>
      <c r="CM120" s="3">
        <f ca="1">IF(Table1[[#This Row],[Field of work]]="Agriculture",Table1[[#This Row],[Income]],0)</f>
        <v>0</v>
      </c>
      <c r="CN120" s="1">
        <f t="shared" ca="1" si="44"/>
        <v>1</v>
      </c>
      <c r="CO120" s="3"/>
      <c r="CP120" s="1">
        <f t="shared" ca="1" si="58"/>
        <v>32</v>
      </c>
      <c r="CQ120" s="3"/>
    </row>
    <row r="121" spans="2:95" x14ac:dyDescent="0.25">
      <c r="B121">
        <f t="shared" ca="1" si="59"/>
        <v>1</v>
      </c>
      <c r="C121" t="str">
        <f t="shared" ca="1" si="45"/>
        <v>Men</v>
      </c>
      <c r="D121">
        <f t="shared" ca="1" si="60"/>
        <v>32</v>
      </c>
      <c r="E121">
        <f t="shared" ca="1" si="61"/>
        <v>2</v>
      </c>
      <c r="F121" t="str">
        <f t="shared" ca="1" si="46"/>
        <v>Construction</v>
      </c>
      <c r="G121">
        <f t="shared" ca="1" si="62"/>
        <v>5</v>
      </c>
      <c r="H121" t="str">
        <f t="shared" ca="1" si="47"/>
        <v>Other</v>
      </c>
      <c r="I121">
        <f t="shared" ca="1" si="63"/>
        <v>2</v>
      </c>
      <c r="J121">
        <f t="shared" ca="1" si="64"/>
        <v>1</v>
      </c>
      <c r="K121">
        <f t="shared" ca="1" si="65"/>
        <v>59530</v>
      </c>
      <c r="L121">
        <f t="shared" ca="1" si="66"/>
        <v>8</v>
      </c>
      <c r="M121" t="str">
        <f t="shared" ca="1" si="48"/>
        <v>Potia</v>
      </c>
      <c r="N121">
        <f t="shared" ca="1" si="70"/>
        <v>297650</v>
      </c>
      <c r="O121">
        <f t="shared" ca="1" si="67"/>
        <v>30294.518354073058</v>
      </c>
      <c r="P121">
        <f t="shared" ca="1" si="71"/>
        <v>1829.5039062318137</v>
      </c>
      <c r="Q121">
        <f t="shared" ca="1" si="68"/>
        <v>238</v>
      </c>
      <c r="R121">
        <f t="shared" ca="1" si="72"/>
        <v>97259.957937466999</v>
      </c>
      <c r="S121">
        <f t="shared" ca="1" si="73"/>
        <v>26738.345138632045</v>
      </c>
      <c r="T121">
        <f t="shared" ca="1" si="74"/>
        <v>326217.84904486389</v>
      </c>
      <c r="U121">
        <f t="shared" ca="1" si="75"/>
        <v>127792.47629154005</v>
      </c>
      <c r="V121">
        <f t="shared" ca="1" si="76"/>
        <v>198425.37275332384</v>
      </c>
      <c r="AR121" s="1">
        <f ca="1">IF(Table1[[#This Row],[Gender]]="men",1,0)</f>
        <v>1</v>
      </c>
      <c r="AS121" s="2">
        <f ca="1">IF(Table1[[#This Row],[Gender]]="Women",1,0)</f>
        <v>0</v>
      </c>
      <c r="AT121" s="2"/>
      <c r="AU121" s="2"/>
      <c r="AV121" s="3"/>
      <c r="AX121" s="1">
        <f t="shared" ca="1" si="49"/>
        <v>0</v>
      </c>
      <c r="AY121" s="2">
        <f t="shared" ca="1" si="50"/>
        <v>0</v>
      </c>
      <c r="AZ121" s="2">
        <f t="shared" ca="1" si="51"/>
        <v>1</v>
      </c>
      <c r="BA121" s="2">
        <f t="shared" ca="1" si="52"/>
        <v>0</v>
      </c>
      <c r="BB121" s="2">
        <f t="shared" ca="1" si="53"/>
        <v>0</v>
      </c>
      <c r="BC121" s="2">
        <f t="shared" ca="1" si="54"/>
        <v>0</v>
      </c>
      <c r="BD121" s="2"/>
      <c r="BE121" s="2"/>
      <c r="BF121" s="2"/>
      <c r="BG121" s="2"/>
      <c r="BH121" s="2"/>
      <c r="BI121" s="2"/>
      <c r="BJ121" s="3"/>
      <c r="BL121" s="1">
        <f t="shared" ca="1" si="69"/>
        <v>29512.490858522979</v>
      </c>
      <c r="BM121" s="3"/>
      <c r="BN121" s="1">
        <f t="shared" ca="1" si="55"/>
        <v>1</v>
      </c>
      <c r="BO121" s="2"/>
      <c r="BP121" s="2"/>
      <c r="BQ121" s="3"/>
      <c r="BR121" s="15">
        <f t="shared" ca="1" si="56"/>
        <v>0.73491230177226563</v>
      </c>
      <c r="BS121" s="16">
        <f t="shared" ca="1" si="57"/>
        <v>0</v>
      </c>
      <c r="BT121" s="2"/>
      <c r="BU121" s="2"/>
      <c r="BV121" s="1">
        <f ca="1">IF(Table1[[#This Row],[Area]]="Raozan",Table1[[#This Row],[Income]],0)</f>
        <v>0</v>
      </c>
      <c r="BW121" s="2">
        <f ca="1">IF(Table1[[#This Row],[Area]]="Rangunia",Table1[[#This Row],[Income]],0)</f>
        <v>0</v>
      </c>
      <c r="BX121" s="2">
        <f ca="1">IF(Table1[[#This Row],[Area]]="Hathazari",Table1[[#This Row],[Income]],0)</f>
        <v>0</v>
      </c>
      <c r="BY121" s="2">
        <f ca="1">IF(Table1[[#This Row],[Area]]="Nazirhat",Table1[[#This Row],[Income]],0)</f>
        <v>0</v>
      </c>
      <c r="BZ121" s="2">
        <f ca="1">IF(Table1[[#This Row],[Area]]="Rangamati",Table1[[#This Row],[Income]],0)</f>
        <v>0</v>
      </c>
      <c r="CA121" s="2">
        <f ca="1">IF(Table1[[#This Row],[Area]]="Kumilla",Table1[[#This Row],[Income]],0)</f>
        <v>0</v>
      </c>
      <c r="CB121" s="2">
        <f ca="1">IF(Table1[[#This Row],[Area]]="Notun para",Table1[[#This Row],[Income]],0)</f>
        <v>0</v>
      </c>
      <c r="CC121" s="2">
        <f ca="1">IF(Table1[[#This Row],[Area]]="Fotikchori",Table1[[#This Row],[Income]],0)</f>
        <v>0</v>
      </c>
      <c r="CD121" s="2">
        <f ca="1">IF(Table1[[#This Row],[Area]]="Feni",Table1[[#This Row],[Income]],0)</f>
        <v>0</v>
      </c>
      <c r="CE121" s="2">
        <f ca="1">IF(Table1[[#This Row],[Area]]="Chattogram mohonogori",Table1[[#This Row],[Income]],0)</f>
        <v>0</v>
      </c>
      <c r="CF121" s="2">
        <f ca="1">IF(Table1[[#This Row],[Area]]="Potia",Table1[[#This Row],[Income]],0)</f>
        <v>59530</v>
      </c>
      <c r="CG121" s="3">
        <f ca="1">IF(Table1[[#This Row],[Area]]="Kaptai",Table1[[#This Row],[Income]],0)</f>
        <v>0</v>
      </c>
      <c r="CH121" s="1">
        <f ca="1">IF(Table1[[#This Row],[Field of work]]="Health",Table1[[#This Row],[Income]],0)</f>
        <v>0</v>
      </c>
      <c r="CI121" s="2">
        <f ca="1">IF(Table1[[#This Row],[Field of work]]="Teaching",Table1[[#This Row],[Income]],0)</f>
        <v>0</v>
      </c>
      <c r="CJ121" s="2">
        <f ca="1">IF(Table1[[#This Row],[Field of work]]="Construction",Table1[[#This Row],[Income]],0)</f>
        <v>59530</v>
      </c>
      <c r="CK121" s="2">
        <f ca="1">IF(Table1[[#This Row],[Field of work]]="IT",Table1[[#This Row],[Income]],0)</f>
        <v>0</v>
      </c>
      <c r="CL121" s="2">
        <f ca="1">IF(Table1[[#This Row],[Field of work]]="General work",Table1[[#This Row],[Income]],0)</f>
        <v>0</v>
      </c>
      <c r="CM121" s="3">
        <f ca="1">IF(Table1[[#This Row],[Field of work]]="Agriculture",Table1[[#This Row],[Income]],0)</f>
        <v>0</v>
      </c>
      <c r="CN121" s="1">
        <f t="shared" ca="1" si="44"/>
        <v>1</v>
      </c>
      <c r="CO121" s="3"/>
      <c r="CP121" s="1">
        <f t="shared" ca="1" si="58"/>
        <v>44</v>
      </c>
      <c r="CQ121" s="3"/>
    </row>
    <row r="122" spans="2:95" x14ac:dyDescent="0.25">
      <c r="B122">
        <f t="shared" ca="1" si="59"/>
        <v>2</v>
      </c>
      <c r="C122" t="str">
        <f t="shared" ca="1" si="45"/>
        <v>Women</v>
      </c>
      <c r="D122">
        <f t="shared" ca="1" si="60"/>
        <v>44</v>
      </c>
      <c r="E122">
        <f t="shared" ca="1" si="61"/>
        <v>2</v>
      </c>
      <c r="F122" t="str">
        <f t="shared" ca="1" si="46"/>
        <v>Construction</v>
      </c>
      <c r="G122">
        <f t="shared" ca="1" si="62"/>
        <v>4</v>
      </c>
      <c r="H122" t="str">
        <f t="shared" ca="1" si="47"/>
        <v>Technical</v>
      </c>
      <c r="I122">
        <f t="shared" ca="1" si="63"/>
        <v>3</v>
      </c>
      <c r="J122">
        <f t="shared" ca="1" si="64"/>
        <v>1</v>
      </c>
      <c r="K122">
        <f t="shared" ca="1" si="65"/>
        <v>50071</v>
      </c>
      <c r="L122">
        <f t="shared" ca="1" si="66"/>
        <v>9</v>
      </c>
      <c r="M122" t="str">
        <f t="shared" ca="1" si="48"/>
        <v>Rangunia</v>
      </c>
      <c r="N122">
        <f t="shared" ca="1" si="70"/>
        <v>300426</v>
      </c>
      <c r="O122">
        <f t="shared" ca="1" si="67"/>
        <v>220786.76317223467</v>
      </c>
      <c r="P122">
        <f t="shared" ca="1" si="71"/>
        <v>15962.226018154895</v>
      </c>
      <c r="Q122">
        <f t="shared" ca="1" si="68"/>
        <v>15333</v>
      </c>
      <c r="R122">
        <f t="shared" ca="1" si="72"/>
        <v>78542.766458599232</v>
      </c>
      <c r="S122">
        <f t="shared" ca="1" si="73"/>
        <v>65280.619174115724</v>
      </c>
      <c r="T122">
        <f t="shared" ca="1" si="74"/>
        <v>381668.84519227059</v>
      </c>
      <c r="U122">
        <f t="shared" ca="1" si="75"/>
        <v>314662.52963083389</v>
      </c>
      <c r="V122">
        <f t="shared" ca="1" si="76"/>
        <v>67006.315561436699</v>
      </c>
      <c r="AR122" s="1">
        <f ca="1">IF(Table1[[#This Row],[Gender]]="men",1,0)</f>
        <v>0</v>
      </c>
      <c r="AS122" s="2">
        <f ca="1">IF(Table1[[#This Row],[Gender]]="Women",1,0)</f>
        <v>1</v>
      </c>
      <c r="AT122" s="2"/>
      <c r="AU122" s="2"/>
      <c r="AV122" s="3"/>
      <c r="AX122" s="1">
        <f t="shared" ca="1" si="49"/>
        <v>0</v>
      </c>
      <c r="AY122" s="2">
        <f t="shared" ca="1" si="50"/>
        <v>1</v>
      </c>
      <c r="AZ122" s="2">
        <f t="shared" ca="1" si="51"/>
        <v>0</v>
      </c>
      <c r="BA122" s="2">
        <f t="shared" ca="1" si="52"/>
        <v>0</v>
      </c>
      <c r="BB122" s="2">
        <f t="shared" ca="1" si="53"/>
        <v>0</v>
      </c>
      <c r="BC122" s="2">
        <f t="shared" ca="1" si="54"/>
        <v>0</v>
      </c>
      <c r="BD122" s="2"/>
      <c r="BE122" s="2"/>
      <c r="BF122" s="2"/>
      <c r="BG122" s="2"/>
      <c r="BH122" s="2"/>
      <c r="BI122" s="2"/>
      <c r="BJ122" s="3"/>
      <c r="BL122" s="1">
        <f t="shared" ca="1" si="69"/>
        <v>16667.374199248767</v>
      </c>
      <c r="BM122" s="3"/>
      <c r="BN122" s="1">
        <f t="shared" ca="1" si="55"/>
        <v>0</v>
      </c>
      <c r="BO122" s="2"/>
      <c r="BP122" s="2"/>
      <c r="BQ122" s="3"/>
      <c r="BR122" s="15">
        <f t="shared" ca="1" si="56"/>
        <v>0.24092585370997308</v>
      </c>
      <c r="BS122" s="16">
        <f t="shared" ca="1" si="57"/>
        <v>0</v>
      </c>
      <c r="BT122" s="2"/>
      <c r="BU122" s="2"/>
      <c r="BV122" s="1">
        <f ca="1">IF(Table1[[#This Row],[Area]]="Raozan",Table1[[#This Row],[Income]],0)</f>
        <v>0</v>
      </c>
      <c r="BW122" s="2">
        <f ca="1">IF(Table1[[#This Row],[Area]]="Rangunia",Table1[[#This Row],[Income]],0)</f>
        <v>50071</v>
      </c>
      <c r="BX122" s="2">
        <f ca="1">IF(Table1[[#This Row],[Area]]="Hathazari",Table1[[#This Row],[Income]],0)</f>
        <v>0</v>
      </c>
      <c r="BY122" s="2">
        <f ca="1">IF(Table1[[#This Row],[Area]]="Nazirhat",Table1[[#This Row],[Income]],0)</f>
        <v>0</v>
      </c>
      <c r="BZ122" s="2">
        <f ca="1">IF(Table1[[#This Row],[Area]]="Rangamati",Table1[[#This Row],[Income]],0)</f>
        <v>0</v>
      </c>
      <c r="CA122" s="2">
        <f ca="1">IF(Table1[[#This Row],[Area]]="Kumilla",Table1[[#This Row],[Income]],0)</f>
        <v>0</v>
      </c>
      <c r="CB122" s="2">
        <f ca="1">IF(Table1[[#This Row],[Area]]="Notun para",Table1[[#This Row],[Income]],0)</f>
        <v>0</v>
      </c>
      <c r="CC122" s="2">
        <f ca="1">IF(Table1[[#This Row],[Area]]="Fotikchori",Table1[[#This Row],[Income]],0)</f>
        <v>0</v>
      </c>
      <c r="CD122" s="2">
        <f ca="1">IF(Table1[[#This Row],[Area]]="Feni",Table1[[#This Row],[Income]],0)</f>
        <v>0</v>
      </c>
      <c r="CE122" s="2">
        <f ca="1">IF(Table1[[#This Row],[Area]]="Chattogram mohonogori",Table1[[#This Row],[Income]],0)</f>
        <v>0</v>
      </c>
      <c r="CF122" s="2">
        <f ca="1">IF(Table1[[#This Row],[Area]]="Potia",Table1[[#This Row],[Income]],0)</f>
        <v>0</v>
      </c>
      <c r="CG122" s="3">
        <f ca="1">IF(Table1[[#This Row],[Area]]="Kaptai",Table1[[#This Row],[Income]],0)</f>
        <v>0</v>
      </c>
      <c r="CH122" s="1">
        <f ca="1">IF(Table1[[#This Row],[Field of work]]="Health",Table1[[#This Row],[Income]],0)</f>
        <v>0</v>
      </c>
      <c r="CI122" s="2">
        <f ca="1">IF(Table1[[#This Row],[Field of work]]="Teaching",Table1[[#This Row],[Income]],0)</f>
        <v>0</v>
      </c>
      <c r="CJ122" s="2">
        <f ca="1">IF(Table1[[#This Row],[Field of work]]="Construction",Table1[[#This Row],[Income]],0)</f>
        <v>50071</v>
      </c>
      <c r="CK122" s="2">
        <f ca="1">IF(Table1[[#This Row],[Field of work]]="IT",Table1[[#This Row],[Income]],0)</f>
        <v>0</v>
      </c>
      <c r="CL122" s="2">
        <f ca="1">IF(Table1[[#This Row],[Field of work]]="General work",Table1[[#This Row],[Income]],0)</f>
        <v>0</v>
      </c>
      <c r="CM122" s="3">
        <f ca="1">IF(Table1[[#This Row],[Field of work]]="Agriculture",Table1[[#This Row],[Income]],0)</f>
        <v>0</v>
      </c>
      <c r="CN122" s="1">
        <f t="shared" ca="1" si="44"/>
        <v>1</v>
      </c>
      <c r="CO122" s="3"/>
      <c r="CP122" s="1">
        <f t="shared" ca="1" si="58"/>
        <v>45</v>
      </c>
      <c r="CQ122" s="3"/>
    </row>
    <row r="123" spans="2:95" x14ac:dyDescent="0.25">
      <c r="B123">
        <f t="shared" ca="1" si="59"/>
        <v>2</v>
      </c>
      <c r="C123" t="str">
        <f t="shared" ca="1" si="45"/>
        <v>Women</v>
      </c>
      <c r="D123">
        <f t="shared" ca="1" si="60"/>
        <v>45</v>
      </c>
      <c r="E123">
        <f t="shared" ca="1" si="61"/>
        <v>3</v>
      </c>
      <c r="F123" t="str">
        <f t="shared" ca="1" si="46"/>
        <v>Teaching</v>
      </c>
      <c r="G123">
        <f t="shared" ca="1" si="62"/>
        <v>1</v>
      </c>
      <c r="H123" t="str">
        <f t="shared" ca="1" si="47"/>
        <v>High school</v>
      </c>
      <c r="I123">
        <f t="shared" ca="1" si="63"/>
        <v>0</v>
      </c>
      <c r="J123">
        <f t="shared" ca="1" si="64"/>
        <v>1</v>
      </c>
      <c r="K123">
        <f t="shared" ca="1" si="65"/>
        <v>72680</v>
      </c>
      <c r="L123">
        <f t="shared" ca="1" si="66"/>
        <v>10</v>
      </c>
      <c r="M123" t="str">
        <f t="shared" ca="1" si="48"/>
        <v>Notun para</v>
      </c>
      <c r="N123">
        <f t="shared" ca="1" si="70"/>
        <v>290720</v>
      </c>
      <c r="O123">
        <f t="shared" ca="1" si="67"/>
        <v>70041.964190563376</v>
      </c>
      <c r="P123">
        <f t="shared" ca="1" si="71"/>
        <v>29512.490858522979</v>
      </c>
      <c r="Q123">
        <f t="shared" ca="1" si="68"/>
        <v>22316</v>
      </c>
      <c r="R123">
        <f t="shared" ca="1" si="72"/>
        <v>17635.569294140725</v>
      </c>
      <c r="S123">
        <f t="shared" ca="1" si="73"/>
        <v>52091.989000899426</v>
      </c>
      <c r="T123">
        <f t="shared" ca="1" si="74"/>
        <v>372324.47985942243</v>
      </c>
      <c r="U123">
        <f t="shared" ca="1" si="75"/>
        <v>109993.53348470409</v>
      </c>
      <c r="V123">
        <f t="shared" ca="1" si="76"/>
        <v>262330.94637471833</v>
      </c>
      <c r="AR123" s="1">
        <f ca="1">IF(Table1[[#This Row],[Gender]]="men",1,0)</f>
        <v>0</v>
      </c>
      <c r="AS123" s="2">
        <f ca="1">IF(Table1[[#This Row],[Gender]]="Women",1,0)</f>
        <v>1</v>
      </c>
      <c r="AT123" s="2"/>
      <c r="AU123" s="2"/>
      <c r="AV123" s="3"/>
      <c r="AX123" s="1">
        <f t="shared" ca="1" si="49"/>
        <v>1</v>
      </c>
      <c r="AY123" s="2">
        <f t="shared" ca="1" si="50"/>
        <v>0</v>
      </c>
      <c r="AZ123" s="2">
        <f t="shared" ca="1" si="51"/>
        <v>0</v>
      </c>
      <c r="BA123" s="2">
        <f t="shared" ca="1" si="52"/>
        <v>0</v>
      </c>
      <c r="BB123" s="2">
        <f t="shared" ca="1" si="53"/>
        <v>0</v>
      </c>
      <c r="BC123" s="2">
        <f t="shared" ca="1" si="54"/>
        <v>0</v>
      </c>
      <c r="BD123" s="2"/>
      <c r="BE123" s="2"/>
      <c r="BF123" s="2"/>
      <c r="BG123" s="2"/>
      <c r="BH123" s="2"/>
      <c r="BI123" s="2"/>
      <c r="BJ123" s="3"/>
      <c r="BL123" s="1">
        <f t="shared" ca="1" si="69"/>
        <v>3312.5371949900036</v>
      </c>
      <c r="BM123" s="3"/>
      <c r="BN123" s="1">
        <f t="shared" ca="1" si="55"/>
        <v>1</v>
      </c>
      <c r="BO123" s="2"/>
      <c r="BP123" s="2"/>
      <c r="BQ123" s="3"/>
      <c r="BR123" s="15">
        <f t="shared" ca="1" si="56"/>
        <v>0.49259795240230952</v>
      </c>
      <c r="BS123" s="16">
        <f t="shared" ca="1" si="57"/>
        <v>0</v>
      </c>
      <c r="BT123" s="2"/>
      <c r="BU123" s="2"/>
      <c r="BV123" s="1">
        <f ca="1">IF(Table1[[#This Row],[Area]]="Raozan",Table1[[#This Row],[Income]],0)</f>
        <v>0</v>
      </c>
      <c r="BW123" s="2">
        <f ca="1">IF(Table1[[#This Row],[Area]]="Rangunia",Table1[[#This Row],[Income]],0)</f>
        <v>0</v>
      </c>
      <c r="BX123" s="2">
        <f ca="1">IF(Table1[[#This Row],[Area]]="Hathazari",Table1[[#This Row],[Income]],0)</f>
        <v>0</v>
      </c>
      <c r="BY123" s="2">
        <f ca="1">IF(Table1[[#This Row],[Area]]="Nazirhat",Table1[[#This Row],[Income]],0)</f>
        <v>0</v>
      </c>
      <c r="BZ123" s="2">
        <f ca="1">IF(Table1[[#This Row],[Area]]="Rangamati",Table1[[#This Row],[Income]],0)</f>
        <v>0</v>
      </c>
      <c r="CA123" s="2">
        <f ca="1">IF(Table1[[#This Row],[Area]]="Kumilla",Table1[[#This Row],[Income]],0)</f>
        <v>0</v>
      </c>
      <c r="CB123" s="2">
        <f ca="1">IF(Table1[[#This Row],[Area]]="Notun para",Table1[[#This Row],[Income]],0)</f>
        <v>72680</v>
      </c>
      <c r="CC123" s="2">
        <f ca="1">IF(Table1[[#This Row],[Area]]="Fotikchori",Table1[[#This Row],[Income]],0)</f>
        <v>0</v>
      </c>
      <c r="CD123" s="2">
        <f ca="1">IF(Table1[[#This Row],[Area]]="Feni",Table1[[#This Row],[Income]],0)</f>
        <v>0</v>
      </c>
      <c r="CE123" s="2">
        <f ca="1">IF(Table1[[#This Row],[Area]]="Chattogram mohonogori",Table1[[#This Row],[Income]],0)</f>
        <v>0</v>
      </c>
      <c r="CF123" s="2">
        <f ca="1">IF(Table1[[#This Row],[Area]]="Potia",Table1[[#This Row],[Income]],0)</f>
        <v>0</v>
      </c>
      <c r="CG123" s="3">
        <f ca="1">IF(Table1[[#This Row],[Area]]="Kaptai",Table1[[#This Row],[Income]],0)</f>
        <v>0</v>
      </c>
      <c r="CH123" s="1">
        <f ca="1">IF(Table1[[#This Row],[Field of work]]="Health",Table1[[#This Row],[Income]],0)</f>
        <v>0</v>
      </c>
      <c r="CI123" s="2">
        <f ca="1">IF(Table1[[#This Row],[Field of work]]="Teaching",Table1[[#This Row],[Income]],0)</f>
        <v>72680</v>
      </c>
      <c r="CJ123" s="2">
        <f ca="1">IF(Table1[[#This Row],[Field of work]]="Construction",Table1[[#This Row],[Income]],0)</f>
        <v>0</v>
      </c>
      <c r="CK123" s="2">
        <f ca="1">IF(Table1[[#This Row],[Field of work]]="IT",Table1[[#This Row],[Income]],0)</f>
        <v>0</v>
      </c>
      <c r="CL123" s="2">
        <f ca="1">IF(Table1[[#This Row],[Field of work]]="General work",Table1[[#This Row],[Income]],0)</f>
        <v>0</v>
      </c>
      <c r="CM123" s="3">
        <f ca="1">IF(Table1[[#This Row],[Field of work]]="Agriculture",Table1[[#This Row],[Income]],0)</f>
        <v>0</v>
      </c>
      <c r="CN123" s="1">
        <f t="shared" ca="1" si="44"/>
        <v>1</v>
      </c>
      <c r="CO123" s="3"/>
      <c r="CP123" s="1">
        <f t="shared" ca="1" si="58"/>
        <v>30</v>
      </c>
      <c r="CQ123" s="3"/>
    </row>
    <row r="124" spans="2:95" x14ac:dyDescent="0.25">
      <c r="B124">
        <f t="shared" ca="1" si="59"/>
        <v>1</v>
      </c>
      <c r="C124" t="str">
        <f t="shared" ca="1" si="45"/>
        <v>Men</v>
      </c>
      <c r="D124">
        <f t="shared" ca="1" si="60"/>
        <v>30</v>
      </c>
      <c r="E124">
        <f t="shared" ca="1" si="61"/>
        <v>1</v>
      </c>
      <c r="F124" t="str">
        <f t="shared" ca="1" si="46"/>
        <v>Health</v>
      </c>
      <c r="G124">
        <f t="shared" ca="1" si="62"/>
        <v>4</v>
      </c>
      <c r="H124" t="str">
        <f t="shared" ca="1" si="47"/>
        <v>Technical</v>
      </c>
      <c r="I124">
        <f t="shared" ca="1" si="63"/>
        <v>1</v>
      </c>
      <c r="J124">
        <f t="shared" ca="1" si="64"/>
        <v>3</v>
      </c>
      <c r="K124">
        <f t="shared" ca="1" si="65"/>
        <v>88901</v>
      </c>
      <c r="L124">
        <f t="shared" ca="1" si="66"/>
        <v>9</v>
      </c>
      <c r="M124" t="str">
        <f t="shared" ca="1" si="48"/>
        <v>Rangunia</v>
      </c>
      <c r="N124">
        <f t="shared" ca="1" si="70"/>
        <v>444505</v>
      </c>
      <c r="O124">
        <f t="shared" ca="1" si="67"/>
        <v>218962.25283258859</v>
      </c>
      <c r="P124">
        <f t="shared" ca="1" si="71"/>
        <v>50002.122597746304</v>
      </c>
      <c r="Q124">
        <f t="shared" ca="1" si="68"/>
        <v>12580</v>
      </c>
      <c r="R124">
        <f t="shared" ca="1" si="72"/>
        <v>117281.21991279013</v>
      </c>
      <c r="S124">
        <f t="shared" ca="1" si="73"/>
        <v>72658.932832469785</v>
      </c>
      <c r="T124">
        <f t="shared" ca="1" si="74"/>
        <v>567166.05543021613</v>
      </c>
      <c r="U124">
        <f t="shared" ca="1" si="75"/>
        <v>348823.47274537873</v>
      </c>
      <c r="V124">
        <f t="shared" ca="1" si="76"/>
        <v>218342.5826848374</v>
      </c>
      <c r="AR124" s="1">
        <f ca="1">IF(Table1[[#This Row],[Gender]]="men",1,0)</f>
        <v>1</v>
      </c>
      <c r="AS124" s="2">
        <f ca="1">IF(Table1[[#This Row],[Gender]]="Women",1,0)</f>
        <v>0</v>
      </c>
      <c r="AT124" s="2"/>
      <c r="AU124" s="2"/>
      <c r="AV124" s="3"/>
      <c r="AX124" s="1">
        <f t="shared" ca="1" si="49"/>
        <v>0</v>
      </c>
      <c r="AY124" s="2">
        <f t="shared" ca="1" si="50"/>
        <v>0</v>
      </c>
      <c r="AZ124" s="2">
        <f t="shared" ca="1" si="51"/>
        <v>0</v>
      </c>
      <c r="BA124" s="2">
        <f t="shared" ca="1" si="52"/>
        <v>0</v>
      </c>
      <c r="BB124" s="2">
        <f t="shared" ca="1" si="53"/>
        <v>0</v>
      </c>
      <c r="BC124" s="2">
        <f t="shared" ca="1" si="54"/>
        <v>1</v>
      </c>
      <c r="BD124" s="2"/>
      <c r="BE124" s="2"/>
      <c r="BF124" s="2"/>
      <c r="BG124" s="2"/>
      <c r="BH124" s="2"/>
      <c r="BI124" s="2"/>
      <c r="BJ124" s="3"/>
      <c r="BL124" s="1">
        <f t="shared" ca="1" si="69"/>
        <v>18634.485264882554</v>
      </c>
      <c r="BM124" s="3"/>
      <c r="BN124" s="1">
        <f t="shared" ca="1" si="55"/>
        <v>0</v>
      </c>
      <c r="BO124" s="2"/>
      <c r="BP124" s="2"/>
      <c r="BQ124" s="3"/>
      <c r="BR124" s="15">
        <f t="shared" ca="1" si="56"/>
        <v>0.76762812752819309</v>
      </c>
      <c r="BS124" s="16">
        <f t="shared" ca="1" si="57"/>
        <v>0</v>
      </c>
      <c r="BT124" s="2"/>
      <c r="BU124" s="2"/>
      <c r="BV124" s="1">
        <f ca="1">IF(Table1[[#This Row],[Area]]="Raozan",Table1[[#This Row],[Income]],0)</f>
        <v>0</v>
      </c>
      <c r="BW124" s="2">
        <f ca="1">IF(Table1[[#This Row],[Area]]="Rangunia",Table1[[#This Row],[Income]],0)</f>
        <v>88901</v>
      </c>
      <c r="BX124" s="2">
        <f ca="1">IF(Table1[[#This Row],[Area]]="Hathazari",Table1[[#This Row],[Income]],0)</f>
        <v>0</v>
      </c>
      <c r="BY124" s="2">
        <f ca="1">IF(Table1[[#This Row],[Area]]="Nazirhat",Table1[[#This Row],[Income]],0)</f>
        <v>0</v>
      </c>
      <c r="BZ124" s="2">
        <f ca="1">IF(Table1[[#This Row],[Area]]="Rangamati",Table1[[#This Row],[Income]],0)</f>
        <v>0</v>
      </c>
      <c r="CA124" s="2">
        <f ca="1">IF(Table1[[#This Row],[Area]]="Kumilla",Table1[[#This Row],[Income]],0)</f>
        <v>0</v>
      </c>
      <c r="CB124" s="2">
        <f ca="1">IF(Table1[[#This Row],[Area]]="Notun para",Table1[[#This Row],[Income]],0)</f>
        <v>0</v>
      </c>
      <c r="CC124" s="2">
        <f ca="1">IF(Table1[[#This Row],[Area]]="Fotikchori",Table1[[#This Row],[Income]],0)</f>
        <v>0</v>
      </c>
      <c r="CD124" s="2">
        <f ca="1">IF(Table1[[#This Row],[Area]]="Feni",Table1[[#This Row],[Income]],0)</f>
        <v>0</v>
      </c>
      <c r="CE124" s="2">
        <f ca="1">IF(Table1[[#This Row],[Area]]="Chattogram mohonogori",Table1[[#This Row],[Income]],0)</f>
        <v>0</v>
      </c>
      <c r="CF124" s="2">
        <f ca="1">IF(Table1[[#This Row],[Area]]="Potia",Table1[[#This Row],[Income]],0)</f>
        <v>0</v>
      </c>
      <c r="CG124" s="3">
        <f ca="1">IF(Table1[[#This Row],[Area]]="Kaptai",Table1[[#This Row],[Income]],0)</f>
        <v>0</v>
      </c>
      <c r="CH124" s="1">
        <f ca="1">IF(Table1[[#This Row],[Field of work]]="Health",Table1[[#This Row],[Income]],0)</f>
        <v>88901</v>
      </c>
      <c r="CI124" s="2">
        <f ca="1">IF(Table1[[#This Row],[Field of work]]="Teaching",Table1[[#This Row],[Income]],0)</f>
        <v>0</v>
      </c>
      <c r="CJ124" s="2">
        <f ca="1">IF(Table1[[#This Row],[Field of work]]="Construction",Table1[[#This Row],[Income]],0)</f>
        <v>0</v>
      </c>
      <c r="CK124" s="2">
        <f ca="1">IF(Table1[[#This Row],[Field of work]]="IT",Table1[[#This Row],[Income]],0)</f>
        <v>0</v>
      </c>
      <c r="CL124" s="2">
        <f ca="1">IF(Table1[[#This Row],[Field of work]]="General work",Table1[[#This Row],[Income]],0)</f>
        <v>0</v>
      </c>
      <c r="CM124" s="3">
        <f ca="1">IF(Table1[[#This Row],[Field of work]]="Agriculture",Table1[[#This Row],[Income]],0)</f>
        <v>0</v>
      </c>
      <c r="CN124" s="1">
        <f t="shared" ca="1" si="44"/>
        <v>1</v>
      </c>
      <c r="CO124" s="3"/>
      <c r="CP124" s="1">
        <f t="shared" ca="1" si="58"/>
        <v>33</v>
      </c>
      <c r="CQ124" s="3"/>
    </row>
    <row r="125" spans="2:95" x14ac:dyDescent="0.25">
      <c r="B125">
        <f t="shared" ca="1" si="59"/>
        <v>2</v>
      </c>
      <c r="C125" t="str">
        <f t="shared" ca="1" si="45"/>
        <v>Women</v>
      </c>
      <c r="D125">
        <f t="shared" ca="1" si="60"/>
        <v>33</v>
      </c>
      <c r="E125">
        <f t="shared" ca="1" si="61"/>
        <v>6</v>
      </c>
      <c r="F125" t="str">
        <f t="shared" ca="1" si="46"/>
        <v>Agriculture</v>
      </c>
      <c r="G125">
        <f t="shared" ca="1" si="62"/>
        <v>3</v>
      </c>
      <c r="H125" t="str">
        <f t="shared" ca="1" si="47"/>
        <v>University</v>
      </c>
      <c r="I125">
        <f t="shared" ca="1" si="63"/>
        <v>2</v>
      </c>
      <c r="J125">
        <f t="shared" ca="1" si="64"/>
        <v>2</v>
      </c>
      <c r="K125">
        <f t="shared" ca="1" si="65"/>
        <v>51340</v>
      </c>
      <c r="L125">
        <f t="shared" ca="1" si="66"/>
        <v>4</v>
      </c>
      <c r="M125" t="str">
        <f t="shared" ca="1" si="48"/>
        <v>Rangamati</v>
      </c>
      <c r="N125">
        <f t="shared" ca="1" si="70"/>
        <v>154020</v>
      </c>
      <c r="O125">
        <f t="shared" ca="1" si="67"/>
        <v>118230.0842018923</v>
      </c>
      <c r="P125">
        <f t="shared" ca="1" si="71"/>
        <v>6625.0743899800073</v>
      </c>
      <c r="Q125">
        <f t="shared" ca="1" si="68"/>
        <v>2412</v>
      </c>
      <c r="R125">
        <f t="shared" ca="1" si="72"/>
        <v>42033.245176900935</v>
      </c>
      <c r="S125">
        <f t="shared" ca="1" si="73"/>
        <v>35964.028304246734</v>
      </c>
      <c r="T125">
        <f t="shared" ca="1" si="74"/>
        <v>196609.10269422672</v>
      </c>
      <c r="U125">
        <f t="shared" ca="1" si="75"/>
        <v>162675.32937879325</v>
      </c>
      <c r="V125">
        <f t="shared" ca="1" si="76"/>
        <v>33933.773315433471</v>
      </c>
      <c r="AR125" s="1">
        <f ca="1">IF(Table1[[#This Row],[Gender]]="men",1,0)</f>
        <v>0</v>
      </c>
      <c r="AS125" s="2">
        <f ca="1">IF(Table1[[#This Row],[Gender]]="Women",1,0)</f>
        <v>1</v>
      </c>
      <c r="AT125" s="2"/>
      <c r="AU125" s="2"/>
      <c r="AV125" s="3"/>
      <c r="AX125" s="1">
        <f t="shared" ca="1" si="49"/>
        <v>0</v>
      </c>
      <c r="AY125" s="2">
        <f t="shared" ca="1" si="50"/>
        <v>0</v>
      </c>
      <c r="AZ125" s="2">
        <f t="shared" ca="1" si="51"/>
        <v>0</v>
      </c>
      <c r="BA125" s="2">
        <f t="shared" ca="1" si="52"/>
        <v>0</v>
      </c>
      <c r="BB125" s="2">
        <f t="shared" ca="1" si="53"/>
        <v>0</v>
      </c>
      <c r="BC125" s="2">
        <f t="shared" ca="1" si="54"/>
        <v>1</v>
      </c>
      <c r="BD125" s="2"/>
      <c r="BE125" s="2"/>
      <c r="BF125" s="2"/>
      <c r="BG125" s="2"/>
      <c r="BH125" s="2"/>
      <c r="BI125" s="2"/>
      <c r="BJ125" s="3"/>
      <c r="BL125" s="1">
        <f t="shared" ca="1" si="69"/>
        <v>10971.25322867708</v>
      </c>
      <c r="BM125" s="3"/>
      <c r="BN125" s="1">
        <f t="shared" ca="1" si="55"/>
        <v>0</v>
      </c>
      <c r="BO125" s="2"/>
      <c r="BP125" s="2"/>
      <c r="BQ125" s="3"/>
      <c r="BR125" s="15">
        <f t="shared" ca="1" si="56"/>
        <v>0.17047964884759514</v>
      </c>
      <c r="BS125" s="16">
        <f t="shared" ca="1" si="57"/>
        <v>1</v>
      </c>
      <c r="BT125" s="2"/>
      <c r="BU125" s="2"/>
      <c r="BV125" s="1">
        <f ca="1">IF(Table1[[#This Row],[Area]]="Raozan",Table1[[#This Row],[Income]],0)</f>
        <v>0</v>
      </c>
      <c r="BW125" s="2">
        <f ca="1">IF(Table1[[#This Row],[Area]]="Rangunia",Table1[[#This Row],[Income]],0)</f>
        <v>0</v>
      </c>
      <c r="BX125" s="2">
        <f ca="1">IF(Table1[[#This Row],[Area]]="Hathazari",Table1[[#This Row],[Income]],0)</f>
        <v>0</v>
      </c>
      <c r="BY125" s="2">
        <f ca="1">IF(Table1[[#This Row],[Area]]="Nazirhat",Table1[[#This Row],[Income]],0)</f>
        <v>0</v>
      </c>
      <c r="BZ125" s="2">
        <f ca="1">IF(Table1[[#This Row],[Area]]="Rangamati",Table1[[#This Row],[Income]],0)</f>
        <v>51340</v>
      </c>
      <c r="CA125" s="2">
        <f ca="1">IF(Table1[[#This Row],[Area]]="Kumilla",Table1[[#This Row],[Income]],0)</f>
        <v>0</v>
      </c>
      <c r="CB125" s="2">
        <f ca="1">IF(Table1[[#This Row],[Area]]="Notun para",Table1[[#This Row],[Income]],0)</f>
        <v>0</v>
      </c>
      <c r="CC125" s="2">
        <f ca="1">IF(Table1[[#This Row],[Area]]="Fotikchori",Table1[[#This Row],[Income]],0)</f>
        <v>0</v>
      </c>
      <c r="CD125" s="2">
        <f ca="1">IF(Table1[[#This Row],[Area]]="Feni",Table1[[#This Row],[Income]],0)</f>
        <v>0</v>
      </c>
      <c r="CE125" s="2">
        <f ca="1">IF(Table1[[#This Row],[Area]]="Chattogram mohonogori",Table1[[#This Row],[Income]],0)</f>
        <v>0</v>
      </c>
      <c r="CF125" s="2">
        <f ca="1">IF(Table1[[#This Row],[Area]]="Potia",Table1[[#This Row],[Income]],0)</f>
        <v>0</v>
      </c>
      <c r="CG125" s="3">
        <f ca="1">IF(Table1[[#This Row],[Area]]="Kaptai",Table1[[#This Row],[Income]],0)</f>
        <v>0</v>
      </c>
      <c r="CH125" s="1">
        <f ca="1">IF(Table1[[#This Row],[Field of work]]="Health",Table1[[#This Row],[Income]],0)</f>
        <v>0</v>
      </c>
      <c r="CI125" s="2">
        <f ca="1">IF(Table1[[#This Row],[Field of work]]="Teaching",Table1[[#This Row],[Income]],0)</f>
        <v>0</v>
      </c>
      <c r="CJ125" s="2">
        <f ca="1">IF(Table1[[#This Row],[Field of work]]="Construction",Table1[[#This Row],[Income]],0)</f>
        <v>0</v>
      </c>
      <c r="CK125" s="2">
        <f ca="1">IF(Table1[[#This Row],[Field of work]]="IT",Table1[[#This Row],[Income]],0)</f>
        <v>0</v>
      </c>
      <c r="CL125" s="2">
        <f ca="1">IF(Table1[[#This Row],[Field of work]]="General work",Table1[[#This Row],[Income]],0)</f>
        <v>0</v>
      </c>
      <c r="CM125" s="3">
        <f ca="1">IF(Table1[[#This Row],[Field of work]]="Agriculture",Table1[[#This Row],[Income]],0)</f>
        <v>51340</v>
      </c>
      <c r="CN125" s="1">
        <f t="shared" ca="1" si="44"/>
        <v>1</v>
      </c>
      <c r="CO125" s="3"/>
      <c r="CP125" s="1">
        <f t="shared" ca="1" si="58"/>
        <v>40</v>
      </c>
      <c r="CQ125" s="3"/>
    </row>
    <row r="126" spans="2:95" x14ac:dyDescent="0.25">
      <c r="B126">
        <f t="shared" ca="1" si="59"/>
        <v>1</v>
      </c>
      <c r="C126" t="str">
        <f t="shared" ca="1" si="45"/>
        <v>Men</v>
      </c>
      <c r="D126">
        <f t="shared" ca="1" si="60"/>
        <v>40</v>
      </c>
      <c r="E126">
        <f t="shared" ca="1" si="61"/>
        <v>6</v>
      </c>
      <c r="F126" t="str">
        <f t="shared" ca="1" si="46"/>
        <v>Agriculture</v>
      </c>
      <c r="G126">
        <f t="shared" ca="1" si="62"/>
        <v>4</v>
      </c>
      <c r="H126" t="str">
        <f t="shared" ca="1" si="47"/>
        <v>Technical</v>
      </c>
      <c r="I126">
        <f t="shared" ca="1" si="63"/>
        <v>3</v>
      </c>
      <c r="J126">
        <f t="shared" ca="1" si="64"/>
        <v>3</v>
      </c>
      <c r="K126">
        <f t="shared" ca="1" si="65"/>
        <v>71268</v>
      </c>
      <c r="L126">
        <f t="shared" ca="1" si="66"/>
        <v>2</v>
      </c>
      <c r="M126" t="str">
        <f t="shared" ca="1" si="48"/>
        <v>Hathazari</v>
      </c>
      <c r="N126">
        <f t="shared" ca="1" si="70"/>
        <v>356340</v>
      </c>
      <c r="O126">
        <f t="shared" ca="1" si="67"/>
        <v>60748.718070352057</v>
      </c>
      <c r="P126">
        <f t="shared" ca="1" si="71"/>
        <v>55903.455794647663</v>
      </c>
      <c r="Q126">
        <f t="shared" ca="1" si="68"/>
        <v>14361</v>
      </c>
      <c r="R126">
        <f t="shared" ca="1" si="72"/>
        <v>118007.55539710274</v>
      </c>
      <c r="S126">
        <f t="shared" ca="1" si="73"/>
        <v>12037.931823828851</v>
      </c>
      <c r="T126">
        <f t="shared" ca="1" si="74"/>
        <v>424281.38761847652</v>
      </c>
      <c r="U126">
        <f t="shared" ca="1" si="75"/>
        <v>193117.2734674548</v>
      </c>
      <c r="V126">
        <f t="shared" ca="1" si="76"/>
        <v>231164.11415102173</v>
      </c>
      <c r="AR126" s="1">
        <f ca="1">IF(Table1[[#This Row],[Gender]]="men",1,0)</f>
        <v>1</v>
      </c>
      <c r="AS126" s="2">
        <f ca="1">IF(Table1[[#This Row],[Gender]]="Women",1,0)</f>
        <v>0</v>
      </c>
      <c r="AT126" s="2"/>
      <c r="AU126" s="2"/>
      <c r="AV126" s="3"/>
      <c r="AX126" s="1">
        <f t="shared" ca="1" si="49"/>
        <v>0</v>
      </c>
      <c r="AY126" s="2">
        <f t="shared" ca="1" si="50"/>
        <v>0</v>
      </c>
      <c r="AZ126" s="2">
        <f t="shared" ca="1" si="51"/>
        <v>1</v>
      </c>
      <c r="BA126" s="2">
        <f t="shared" ca="1" si="52"/>
        <v>0</v>
      </c>
      <c r="BB126" s="2">
        <f t="shared" ca="1" si="53"/>
        <v>0</v>
      </c>
      <c r="BC126" s="2">
        <f t="shared" ca="1" si="54"/>
        <v>0</v>
      </c>
      <c r="BD126" s="2"/>
      <c r="BE126" s="2"/>
      <c r="BF126" s="2"/>
      <c r="BG126" s="2"/>
      <c r="BH126" s="2"/>
      <c r="BI126" s="2"/>
      <c r="BJ126" s="3"/>
      <c r="BL126" s="1">
        <f t="shared" ca="1" si="69"/>
        <v>56004.691551602955</v>
      </c>
      <c r="BM126" s="3"/>
      <c r="BN126" s="1">
        <f t="shared" ca="1" si="55"/>
        <v>0</v>
      </c>
      <c r="BO126" s="2"/>
      <c r="BP126" s="2"/>
      <c r="BQ126" s="3"/>
      <c r="BR126" s="15">
        <f t="shared" ca="1" si="56"/>
        <v>0.35502720226720885</v>
      </c>
      <c r="BS126" s="16">
        <f t="shared" ca="1" si="57"/>
        <v>0</v>
      </c>
      <c r="BT126" s="2"/>
      <c r="BU126" s="2"/>
      <c r="BV126" s="1">
        <f ca="1">IF(Table1[[#This Row],[Area]]="Raozan",Table1[[#This Row],[Income]],0)</f>
        <v>0</v>
      </c>
      <c r="BW126" s="2">
        <f ca="1">IF(Table1[[#This Row],[Area]]="Rangunia",Table1[[#This Row],[Income]],0)</f>
        <v>0</v>
      </c>
      <c r="BX126" s="2">
        <f ca="1">IF(Table1[[#This Row],[Area]]="Hathazari",Table1[[#This Row],[Income]],0)</f>
        <v>71268</v>
      </c>
      <c r="BY126" s="2">
        <f ca="1">IF(Table1[[#This Row],[Area]]="Nazirhat",Table1[[#This Row],[Income]],0)</f>
        <v>0</v>
      </c>
      <c r="BZ126" s="2">
        <f ca="1">IF(Table1[[#This Row],[Area]]="Rangamati",Table1[[#This Row],[Income]],0)</f>
        <v>0</v>
      </c>
      <c r="CA126" s="2">
        <f ca="1">IF(Table1[[#This Row],[Area]]="Kumilla",Table1[[#This Row],[Income]],0)</f>
        <v>0</v>
      </c>
      <c r="CB126" s="2">
        <f ca="1">IF(Table1[[#This Row],[Area]]="Notun para",Table1[[#This Row],[Income]],0)</f>
        <v>0</v>
      </c>
      <c r="CC126" s="2">
        <f ca="1">IF(Table1[[#This Row],[Area]]="Fotikchori",Table1[[#This Row],[Income]],0)</f>
        <v>0</v>
      </c>
      <c r="CD126" s="2">
        <f ca="1">IF(Table1[[#This Row],[Area]]="Feni",Table1[[#This Row],[Income]],0)</f>
        <v>0</v>
      </c>
      <c r="CE126" s="2">
        <f ca="1">IF(Table1[[#This Row],[Area]]="Chattogram mohonogori",Table1[[#This Row],[Income]],0)</f>
        <v>0</v>
      </c>
      <c r="CF126" s="2">
        <f ca="1">IF(Table1[[#This Row],[Area]]="Potia",Table1[[#This Row],[Income]],0)</f>
        <v>0</v>
      </c>
      <c r="CG126" s="3">
        <f ca="1">IF(Table1[[#This Row],[Area]]="Kaptai",Table1[[#This Row],[Income]],0)</f>
        <v>0</v>
      </c>
      <c r="CH126" s="1">
        <f ca="1">IF(Table1[[#This Row],[Field of work]]="Health",Table1[[#This Row],[Income]],0)</f>
        <v>0</v>
      </c>
      <c r="CI126" s="2">
        <f ca="1">IF(Table1[[#This Row],[Field of work]]="Teaching",Table1[[#This Row],[Income]],0)</f>
        <v>0</v>
      </c>
      <c r="CJ126" s="2">
        <f ca="1">IF(Table1[[#This Row],[Field of work]]="Construction",Table1[[#This Row],[Income]],0)</f>
        <v>0</v>
      </c>
      <c r="CK126" s="2">
        <f ca="1">IF(Table1[[#This Row],[Field of work]]="IT",Table1[[#This Row],[Income]],0)</f>
        <v>0</v>
      </c>
      <c r="CL126" s="2">
        <f ca="1">IF(Table1[[#This Row],[Field of work]]="General work",Table1[[#This Row],[Income]],0)</f>
        <v>0</v>
      </c>
      <c r="CM126" s="3">
        <f ca="1">IF(Table1[[#This Row],[Field of work]]="Agriculture",Table1[[#This Row],[Income]],0)</f>
        <v>71268</v>
      </c>
      <c r="CN126" s="1">
        <f t="shared" ca="1" si="44"/>
        <v>1</v>
      </c>
      <c r="CO126" s="3"/>
      <c r="CP126" s="1">
        <f t="shared" ca="1" si="58"/>
        <v>44</v>
      </c>
      <c r="CQ126" s="3"/>
    </row>
    <row r="127" spans="2:95" x14ac:dyDescent="0.25">
      <c r="B127">
        <f t="shared" ca="1" si="59"/>
        <v>2</v>
      </c>
      <c r="C127" t="str">
        <f t="shared" ca="1" si="45"/>
        <v>Women</v>
      </c>
      <c r="D127">
        <f t="shared" ca="1" si="60"/>
        <v>44</v>
      </c>
      <c r="E127">
        <f t="shared" ca="1" si="61"/>
        <v>2</v>
      </c>
      <c r="F127" t="str">
        <f t="shared" ca="1" si="46"/>
        <v>Construction</v>
      </c>
      <c r="G127">
        <f t="shared" ca="1" si="62"/>
        <v>3</v>
      </c>
      <c r="H127" t="str">
        <f t="shared" ca="1" si="47"/>
        <v>University</v>
      </c>
      <c r="I127">
        <f t="shared" ca="1" si="63"/>
        <v>3</v>
      </c>
      <c r="J127">
        <f t="shared" ca="1" si="64"/>
        <v>1</v>
      </c>
      <c r="K127">
        <f t="shared" ca="1" si="65"/>
        <v>63494</v>
      </c>
      <c r="L127">
        <f t="shared" ca="1" si="66"/>
        <v>4</v>
      </c>
      <c r="M127" t="str">
        <f t="shared" ca="1" si="48"/>
        <v>Rangamati</v>
      </c>
      <c r="N127">
        <f t="shared" ca="1" si="70"/>
        <v>190482</v>
      </c>
      <c r="O127">
        <f t="shared" ca="1" si="67"/>
        <v>67626.291542262479</v>
      </c>
      <c r="P127">
        <f t="shared" ca="1" si="71"/>
        <v>10971.25322867708</v>
      </c>
      <c r="Q127">
        <f t="shared" ca="1" si="68"/>
        <v>3538</v>
      </c>
      <c r="R127">
        <f t="shared" ca="1" si="72"/>
        <v>74470.128057419308</v>
      </c>
      <c r="S127">
        <f t="shared" ca="1" si="73"/>
        <v>83127.386571064853</v>
      </c>
      <c r="T127">
        <f t="shared" ca="1" si="74"/>
        <v>284580.63979974191</v>
      </c>
      <c r="U127">
        <f t="shared" ca="1" si="75"/>
        <v>145634.4195996818</v>
      </c>
      <c r="V127">
        <f t="shared" ca="1" si="76"/>
        <v>138946.22020006011</v>
      </c>
      <c r="AR127" s="1">
        <f ca="1">IF(Table1[[#This Row],[Gender]]="men",1,0)</f>
        <v>0</v>
      </c>
      <c r="AS127" s="2">
        <f ca="1">IF(Table1[[#This Row],[Gender]]="Women",1,0)</f>
        <v>1</v>
      </c>
      <c r="AT127" s="2"/>
      <c r="AU127" s="2"/>
      <c r="AV127" s="3"/>
      <c r="AX127" s="1">
        <f t="shared" ca="1" si="49"/>
        <v>0</v>
      </c>
      <c r="AY127" s="2">
        <f t="shared" ca="1" si="50"/>
        <v>0</v>
      </c>
      <c r="AZ127" s="2">
        <f t="shared" ca="1" si="51"/>
        <v>0</v>
      </c>
      <c r="BA127" s="2">
        <f t="shared" ca="1" si="52"/>
        <v>0</v>
      </c>
      <c r="BB127" s="2">
        <f t="shared" ca="1" si="53"/>
        <v>1</v>
      </c>
      <c r="BC127" s="2">
        <f t="shared" ca="1" si="54"/>
        <v>0</v>
      </c>
      <c r="BD127" s="2"/>
      <c r="BE127" s="2"/>
      <c r="BF127" s="2"/>
      <c r="BG127" s="2"/>
      <c r="BH127" s="2"/>
      <c r="BI127" s="2"/>
      <c r="BJ127" s="3"/>
      <c r="BL127" s="1">
        <f t="shared" ca="1" si="69"/>
        <v>58414.337193056512</v>
      </c>
      <c r="BM127" s="3"/>
      <c r="BN127" s="1">
        <f t="shared" ca="1" si="55"/>
        <v>1</v>
      </c>
      <c r="BO127" s="2"/>
      <c r="BP127" s="2"/>
      <c r="BQ127" s="3"/>
      <c r="BR127" s="15">
        <f t="shared" ca="1" si="56"/>
        <v>0.85906681721993583</v>
      </c>
      <c r="BS127" s="16">
        <f t="shared" ca="1" si="57"/>
        <v>0</v>
      </c>
      <c r="BT127" s="2"/>
      <c r="BU127" s="2"/>
      <c r="BV127" s="1">
        <f ca="1">IF(Table1[[#This Row],[Area]]="Raozan",Table1[[#This Row],[Income]],0)</f>
        <v>0</v>
      </c>
      <c r="BW127" s="2">
        <f ca="1">IF(Table1[[#This Row],[Area]]="Rangunia",Table1[[#This Row],[Income]],0)</f>
        <v>0</v>
      </c>
      <c r="BX127" s="2">
        <f ca="1">IF(Table1[[#This Row],[Area]]="Hathazari",Table1[[#This Row],[Income]],0)</f>
        <v>0</v>
      </c>
      <c r="BY127" s="2">
        <f ca="1">IF(Table1[[#This Row],[Area]]="Nazirhat",Table1[[#This Row],[Income]],0)</f>
        <v>0</v>
      </c>
      <c r="BZ127" s="2">
        <f ca="1">IF(Table1[[#This Row],[Area]]="Rangamati",Table1[[#This Row],[Income]],0)</f>
        <v>63494</v>
      </c>
      <c r="CA127" s="2">
        <f ca="1">IF(Table1[[#This Row],[Area]]="Kumilla",Table1[[#This Row],[Income]],0)</f>
        <v>0</v>
      </c>
      <c r="CB127" s="2">
        <f ca="1">IF(Table1[[#This Row],[Area]]="Notun para",Table1[[#This Row],[Income]],0)</f>
        <v>0</v>
      </c>
      <c r="CC127" s="2">
        <f ca="1">IF(Table1[[#This Row],[Area]]="Fotikchori",Table1[[#This Row],[Income]],0)</f>
        <v>0</v>
      </c>
      <c r="CD127" s="2">
        <f ca="1">IF(Table1[[#This Row],[Area]]="Feni",Table1[[#This Row],[Income]],0)</f>
        <v>0</v>
      </c>
      <c r="CE127" s="2">
        <f ca="1">IF(Table1[[#This Row],[Area]]="Chattogram mohonogori",Table1[[#This Row],[Income]],0)</f>
        <v>0</v>
      </c>
      <c r="CF127" s="2">
        <f ca="1">IF(Table1[[#This Row],[Area]]="Potia",Table1[[#This Row],[Income]],0)</f>
        <v>0</v>
      </c>
      <c r="CG127" s="3">
        <f ca="1">IF(Table1[[#This Row],[Area]]="Kaptai",Table1[[#This Row],[Income]],0)</f>
        <v>0</v>
      </c>
      <c r="CH127" s="1">
        <f ca="1">IF(Table1[[#This Row],[Field of work]]="Health",Table1[[#This Row],[Income]],0)</f>
        <v>0</v>
      </c>
      <c r="CI127" s="2">
        <f ca="1">IF(Table1[[#This Row],[Field of work]]="Teaching",Table1[[#This Row],[Income]],0)</f>
        <v>0</v>
      </c>
      <c r="CJ127" s="2">
        <f ca="1">IF(Table1[[#This Row],[Field of work]]="Construction",Table1[[#This Row],[Income]],0)</f>
        <v>63494</v>
      </c>
      <c r="CK127" s="2">
        <f ca="1">IF(Table1[[#This Row],[Field of work]]="IT",Table1[[#This Row],[Income]],0)</f>
        <v>0</v>
      </c>
      <c r="CL127" s="2">
        <f ca="1">IF(Table1[[#This Row],[Field of work]]="General work",Table1[[#This Row],[Income]],0)</f>
        <v>0</v>
      </c>
      <c r="CM127" s="3">
        <f ca="1">IF(Table1[[#This Row],[Field of work]]="Agriculture",Table1[[#This Row],[Income]],0)</f>
        <v>0</v>
      </c>
      <c r="CN127" s="1">
        <f t="shared" ca="1" si="44"/>
        <v>1</v>
      </c>
      <c r="CO127" s="3"/>
      <c r="CP127" s="1">
        <f t="shared" ca="1" si="58"/>
        <v>30</v>
      </c>
      <c r="CQ127" s="3"/>
    </row>
    <row r="128" spans="2:95" x14ac:dyDescent="0.25">
      <c r="B128">
        <f t="shared" ca="1" si="59"/>
        <v>1</v>
      </c>
      <c r="C128" t="str">
        <f t="shared" ca="1" si="45"/>
        <v>Men</v>
      </c>
      <c r="D128">
        <f t="shared" ca="1" si="60"/>
        <v>30</v>
      </c>
      <c r="E128">
        <f t="shared" ca="1" si="61"/>
        <v>5</v>
      </c>
      <c r="F128" t="str">
        <f t="shared" ca="1" si="46"/>
        <v>General work</v>
      </c>
      <c r="G128">
        <f t="shared" ca="1" si="62"/>
        <v>1</v>
      </c>
      <c r="H128" t="str">
        <f t="shared" ca="1" si="47"/>
        <v>High school</v>
      </c>
      <c r="I128">
        <f t="shared" ca="1" si="63"/>
        <v>3</v>
      </c>
      <c r="J128">
        <f t="shared" ca="1" si="64"/>
        <v>1</v>
      </c>
      <c r="K128">
        <f t="shared" ca="1" si="65"/>
        <v>80463</v>
      </c>
      <c r="L128">
        <f t="shared" ca="1" si="66"/>
        <v>10</v>
      </c>
      <c r="M128" t="str">
        <f t="shared" ca="1" si="48"/>
        <v>Notun para</v>
      </c>
      <c r="N128">
        <f t="shared" ca="1" si="70"/>
        <v>321852</v>
      </c>
      <c r="O128">
        <f t="shared" ca="1" si="67"/>
        <v>276492.37325587077</v>
      </c>
      <c r="P128">
        <f t="shared" ca="1" si="71"/>
        <v>56004.691551602955</v>
      </c>
      <c r="Q128">
        <f t="shared" ca="1" si="68"/>
        <v>16565</v>
      </c>
      <c r="R128">
        <f t="shared" ca="1" si="72"/>
        <v>58004.693020288811</v>
      </c>
      <c r="S128">
        <f t="shared" ca="1" si="73"/>
        <v>57199.985159558521</v>
      </c>
      <c r="T128">
        <f t="shared" ca="1" si="74"/>
        <v>435056.6767111615</v>
      </c>
      <c r="U128">
        <f t="shared" ca="1" si="75"/>
        <v>351062.0662761596</v>
      </c>
      <c r="V128">
        <f t="shared" ca="1" si="76"/>
        <v>83994.610435001901</v>
      </c>
      <c r="AR128" s="1">
        <f ca="1">IF(Table1[[#This Row],[Gender]]="men",1,0)</f>
        <v>1</v>
      </c>
      <c r="AS128" s="2">
        <f ca="1">IF(Table1[[#This Row],[Gender]]="Women",1,0)</f>
        <v>0</v>
      </c>
      <c r="AT128" s="2"/>
      <c r="AU128" s="2"/>
      <c r="AV128" s="3"/>
      <c r="AX128" s="1">
        <f t="shared" ca="1" si="49"/>
        <v>1</v>
      </c>
      <c r="AY128" s="2">
        <f t="shared" ca="1" si="50"/>
        <v>0</v>
      </c>
      <c r="AZ128" s="2">
        <f t="shared" ca="1" si="51"/>
        <v>0</v>
      </c>
      <c r="BA128" s="2">
        <f t="shared" ca="1" si="52"/>
        <v>0</v>
      </c>
      <c r="BB128" s="2">
        <f t="shared" ca="1" si="53"/>
        <v>0</v>
      </c>
      <c r="BC128" s="2">
        <f t="shared" ca="1" si="54"/>
        <v>0</v>
      </c>
      <c r="BD128" s="2"/>
      <c r="BE128" s="2"/>
      <c r="BF128" s="2"/>
      <c r="BG128" s="2"/>
      <c r="BH128" s="2"/>
      <c r="BI128" s="2"/>
      <c r="BJ128" s="3"/>
      <c r="BL128" s="1">
        <f t="shared" ca="1" si="69"/>
        <v>46386.53036113923</v>
      </c>
      <c r="BM128" s="3"/>
      <c r="BN128" s="1">
        <f t="shared" ca="1" si="55"/>
        <v>1</v>
      </c>
      <c r="BO128" s="2"/>
      <c r="BP128" s="2"/>
      <c r="BQ128" s="3"/>
      <c r="BR128" s="15">
        <f t="shared" ca="1" si="56"/>
        <v>0.81496377554144717</v>
      </c>
      <c r="BS128" s="16">
        <f t="shared" ca="1" si="57"/>
        <v>0</v>
      </c>
      <c r="BT128" s="2"/>
      <c r="BU128" s="2"/>
      <c r="BV128" s="1">
        <f ca="1">IF(Table1[[#This Row],[Area]]="Raozan",Table1[[#This Row],[Income]],0)</f>
        <v>0</v>
      </c>
      <c r="BW128" s="2">
        <f ca="1">IF(Table1[[#This Row],[Area]]="Rangunia",Table1[[#This Row],[Income]],0)</f>
        <v>0</v>
      </c>
      <c r="BX128" s="2">
        <f ca="1">IF(Table1[[#This Row],[Area]]="Hathazari",Table1[[#This Row],[Income]],0)</f>
        <v>0</v>
      </c>
      <c r="BY128" s="2">
        <f ca="1">IF(Table1[[#This Row],[Area]]="Nazirhat",Table1[[#This Row],[Income]],0)</f>
        <v>0</v>
      </c>
      <c r="BZ128" s="2">
        <f ca="1">IF(Table1[[#This Row],[Area]]="Rangamati",Table1[[#This Row],[Income]],0)</f>
        <v>0</v>
      </c>
      <c r="CA128" s="2">
        <f ca="1">IF(Table1[[#This Row],[Area]]="Kumilla",Table1[[#This Row],[Income]],0)</f>
        <v>0</v>
      </c>
      <c r="CB128" s="2">
        <f ca="1">IF(Table1[[#This Row],[Area]]="Notun para",Table1[[#This Row],[Income]],0)</f>
        <v>80463</v>
      </c>
      <c r="CC128" s="2">
        <f ca="1">IF(Table1[[#This Row],[Area]]="Fotikchori",Table1[[#This Row],[Income]],0)</f>
        <v>0</v>
      </c>
      <c r="CD128" s="2">
        <f ca="1">IF(Table1[[#This Row],[Area]]="Feni",Table1[[#This Row],[Income]],0)</f>
        <v>0</v>
      </c>
      <c r="CE128" s="2">
        <f ca="1">IF(Table1[[#This Row],[Area]]="Chattogram mohonogori",Table1[[#This Row],[Income]],0)</f>
        <v>0</v>
      </c>
      <c r="CF128" s="2">
        <f ca="1">IF(Table1[[#This Row],[Area]]="Potia",Table1[[#This Row],[Income]],0)</f>
        <v>0</v>
      </c>
      <c r="CG128" s="3">
        <f ca="1">IF(Table1[[#This Row],[Area]]="Kaptai",Table1[[#This Row],[Income]],0)</f>
        <v>0</v>
      </c>
      <c r="CH128" s="1">
        <f ca="1">IF(Table1[[#This Row],[Field of work]]="Health",Table1[[#This Row],[Income]],0)</f>
        <v>0</v>
      </c>
      <c r="CI128" s="2">
        <f ca="1">IF(Table1[[#This Row],[Field of work]]="Teaching",Table1[[#This Row],[Income]],0)</f>
        <v>0</v>
      </c>
      <c r="CJ128" s="2">
        <f ca="1">IF(Table1[[#This Row],[Field of work]]="Construction",Table1[[#This Row],[Income]],0)</f>
        <v>0</v>
      </c>
      <c r="CK128" s="2">
        <f ca="1">IF(Table1[[#This Row],[Field of work]]="IT",Table1[[#This Row],[Income]],0)</f>
        <v>0</v>
      </c>
      <c r="CL128" s="2">
        <f ca="1">IF(Table1[[#This Row],[Field of work]]="General work",Table1[[#This Row],[Income]],0)</f>
        <v>80463</v>
      </c>
      <c r="CM128" s="3">
        <f ca="1">IF(Table1[[#This Row],[Field of work]]="Agriculture",Table1[[#This Row],[Income]],0)</f>
        <v>0</v>
      </c>
      <c r="CN128" s="1">
        <f t="shared" ca="1" si="44"/>
        <v>1</v>
      </c>
      <c r="CO128" s="3"/>
      <c r="CP128" s="1">
        <f t="shared" ca="1" si="58"/>
        <v>31</v>
      </c>
      <c r="CQ128" s="3"/>
    </row>
    <row r="129" spans="2:95" x14ac:dyDescent="0.25">
      <c r="B129">
        <f t="shared" ca="1" si="59"/>
        <v>2</v>
      </c>
      <c r="C129" t="str">
        <f t="shared" ca="1" si="45"/>
        <v>Women</v>
      </c>
      <c r="D129">
        <f t="shared" ca="1" si="60"/>
        <v>31</v>
      </c>
      <c r="E129">
        <f t="shared" ca="1" si="61"/>
        <v>1</v>
      </c>
      <c r="F129" t="str">
        <f t="shared" ca="1" si="46"/>
        <v>Health</v>
      </c>
      <c r="G129">
        <f t="shared" ca="1" si="62"/>
        <v>5</v>
      </c>
      <c r="H129" t="str">
        <f t="shared" ca="1" si="47"/>
        <v>Other</v>
      </c>
      <c r="I129">
        <f t="shared" ca="1" si="63"/>
        <v>2</v>
      </c>
      <c r="J129">
        <f t="shared" ca="1" si="64"/>
        <v>3</v>
      </c>
      <c r="K129">
        <f t="shared" ca="1" si="65"/>
        <v>84609</v>
      </c>
      <c r="L129">
        <f t="shared" ca="1" si="66"/>
        <v>8</v>
      </c>
      <c r="M129" t="str">
        <f t="shared" ca="1" si="48"/>
        <v>Potia</v>
      </c>
      <c r="N129">
        <f t="shared" ca="1" si="70"/>
        <v>253827</v>
      </c>
      <c r="O129">
        <f t="shared" ca="1" si="67"/>
        <v>206859.81025435892</v>
      </c>
      <c r="P129">
        <f t="shared" ca="1" si="71"/>
        <v>175243.01157916954</v>
      </c>
      <c r="Q129">
        <f t="shared" ca="1" si="68"/>
        <v>78399</v>
      </c>
      <c r="R129">
        <f t="shared" ca="1" si="72"/>
        <v>28213.294937669249</v>
      </c>
      <c r="S129">
        <f t="shared" ca="1" si="73"/>
        <v>32560.684393543845</v>
      </c>
      <c r="T129">
        <f t="shared" ca="1" si="74"/>
        <v>461630.69597271341</v>
      </c>
      <c r="U129">
        <f t="shared" ca="1" si="75"/>
        <v>313472.10519202816</v>
      </c>
      <c r="V129">
        <f t="shared" ca="1" si="76"/>
        <v>148158.59078068525</v>
      </c>
      <c r="AR129" s="1">
        <f ca="1">IF(Table1[[#This Row],[Gender]]="men",1,0)</f>
        <v>0</v>
      </c>
      <c r="AS129" s="2">
        <f ca="1">IF(Table1[[#This Row],[Gender]]="Women",1,0)</f>
        <v>1</v>
      </c>
      <c r="AT129" s="2"/>
      <c r="AU129" s="2"/>
      <c r="AV129" s="3"/>
      <c r="AX129" s="1">
        <f t="shared" ca="1" si="49"/>
        <v>0</v>
      </c>
      <c r="AY129" s="2">
        <f t="shared" ca="1" si="50"/>
        <v>0</v>
      </c>
      <c r="AZ129" s="2">
        <f t="shared" ca="1" si="51"/>
        <v>0</v>
      </c>
      <c r="BA129" s="2">
        <f t="shared" ca="1" si="52"/>
        <v>0</v>
      </c>
      <c r="BB129" s="2">
        <f t="shared" ca="1" si="53"/>
        <v>0</v>
      </c>
      <c r="BC129" s="2">
        <f t="shared" ca="1" si="54"/>
        <v>1</v>
      </c>
      <c r="BD129" s="2"/>
      <c r="BE129" s="2"/>
      <c r="BF129" s="2"/>
      <c r="BG129" s="2"/>
      <c r="BH129" s="2"/>
      <c r="BI129" s="2"/>
      <c r="BJ129" s="3"/>
      <c r="BL129" s="1">
        <f t="shared" ca="1" si="69"/>
        <v>54491.995966293602</v>
      </c>
      <c r="BM129" s="3"/>
      <c r="BN129" s="1">
        <f t="shared" ca="1" si="55"/>
        <v>0</v>
      </c>
      <c r="BO129" s="2"/>
      <c r="BP129" s="2"/>
      <c r="BQ129" s="3"/>
      <c r="BR129" s="15">
        <f t="shared" ca="1" si="56"/>
        <v>0.21468261399634983</v>
      </c>
      <c r="BS129" s="16">
        <f t="shared" ca="1" si="57"/>
        <v>0</v>
      </c>
      <c r="BT129" s="2"/>
      <c r="BU129" s="2"/>
      <c r="BV129" s="1">
        <f ca="1">IF(Table1[[#This Row],[Area]]="Raozan",Table1[[#This Row],[Income]],0)</f>
        <v>0</v>
      </c>
      <c r="BW129" s="2">
        <f ca="1">IF(Table1[[#This Row],[Area]]="Rangunia",Table1[[#This Row],[Income]],0)</f>
        <v>0</v>
      </c>
      <c r="BX129" s="2">
        <f ca="1">IF(Table1[[#This Row],[Area]]="Hathazari",Table1[[#This Row],[Income]],0)</f>
        <v>0</v>
      </c>
      <c r="BY129" s="2">
        <f ca="1">IF(Table1[[#This Row],[Area]]="Nazirhat",Table1[[#This Row],[Income]],0)</f>
        <v>0</v>
      </c>
      <c r="BZ129" s="2">
        <f ca="1">IF(Table1[[#This Row],[Area]]="Rangamati",Table1[[#This Row],[Income]],0)</f>
        <v>0</v>
      </c>
      <c r="CA129" s="2">
        <f ca="1">IF(Table1[[#This Row],[Area]]="Kumilla",Table1[[#This Row],[Income]],0)</f>
        <v>0</v>
      </c>
      <c r="CB129" s="2">
        <f ca="1">IF(Table1[[#This Row],[Area]]="Notun para",Table1[[#This Row],[Income]],0)</f>
        <v>0</v>
      </c>
      <c r="CC129" s="2">
        <f ca="1">IF(Table1[[#This Row],[Area]]="Fotikchori",Table1[[#This Row],[Income]],0)</f>
        <v>0</v>
      </c>
      <c r="CD129" s="2">
        <f ca="1">IF(Table1[[#This Row],[Area]]="Feni",Table1[[#This Row],[Income]],0)</f>
        <v>0</v>
      </c>
      <c r="CE129" s="2">
        <f ca="1">IF(Table1[[#This Row],[Area]]="Chattogram mohonogori",Table1[[#This Row],[Income]],0)</f>
        <v>0</v>
      </c>
      <c r="CF129" s="2">
        <f ca="1">IF(Table1[[#This Row],[Area]]="Potia",Table1[[#This Row],[Income]],0)</f>
        <v>84609</v>
      </c>
      <c r="CG129" s="3">
        <f ca="1">IF(Table1[[#This Row],[Area]]="Kaptai",Table1[[#This Row],[Income]],0)</f>
        <v>0</v>
      </c>
      <c r="CH129" s="1">
        <f ca="1">IF(Table1[[#This Row],[Field of work]]="Health",Table1[[#This Row],[Income]],0)</f>
        <v>84609</v>
      </c>
      <c r="CI129" s="2">
        <f ca="1">IF(Table1[[#This Row],[Field of work]]="Teaching",Table1[[#This Row],[Income]],0)</f>
        <v>0</v>
      </c>
      <c r="CJ129" s="2">
        <f ca="1">IF(Table1[[#This Row],[Field of work]]="Construction",Table1[[#This Row],[Income]],0)</f>
        <v>0</v>
      </c>
      <c r="CK129" s="2">
        <f ca="1">IF(Table1[[#This Row],[Field of work]]="IT",Table1[[#This Row],[Income]],0)</f>
        <v>0</v>
      </c>
      <c r="CL129" s="2">
        <f ca="1">IF(Table1[[#This Row],[Field of work]]="General work",Table1[[#This Row],[Income]],0)</f>
        <v>0</v>
      </c>
      <c r="CM129" s="3">
        <f ca="1">IF(Table1[[#This Row],[Field of work]]="Agriculture",Table1[[#This Row],[Income]],0)</f>
        <v>0</v>
      </c>
      <c r="CN129" s="1">
        <f t="shared" ca="1" si="44"/>
        <v>1</v>
      </c>
      <c r="CO129" s="3"/>
      <c r="CP129" s="1">
        <f t="shared" ca="1" si="58"/>
        <v>26</v>
      </c>
      <c r="CQ129" s="3"/>
    </row>
    <row r="130" spans="2:95" x14ac:dyDescent="0.25">
      <c r="B130">
        <f t="shared" ca="1" si="59"/>
        <v>2</v>
      </c>
      <c r="C130" t="str">
        <f t="shared" ca="1" si="45"/>
        <v>Women</v>
      </c>
      <c r="D130">
        <f t="shared" ca="1" si="60"/>
        <v>26</v>
      </c>
      <c r="E130">
        <f t="shared" ca="1" si="61"/>
        <v>6</v>
      </c>
      <c r="F130" t="str">
        <f t="shared" ca="1" si="46"/>
        <v>Agriculture</v>
      </c>
      <c r="G130">
        <f t="shared" ca="1" si="62"/>
        <v>2</v>
      </c>
      <c r="H130" t="str">
        <f t="shared" ca="1" si="47"/>
        <v>College</v>
      </c>
      <c r="I130">
        <f t="shared" ca="1" si="63"/>
        <v>4</v>
      </c>
      <c r="J130">
        <f t="shared" ca="1" si="64"/>
        <v>2</v>
      </c>
      <c r="K130">
        <f t="shared" ca="1" si="65"/>
        <v>76633</v>
      </c>
      <c r="L130">
        <f t="shared" ca="1" si="66"/>
        <v>12</v>
      </c>
      <c r="M130" t="str">
        <f t="shared" ca="1" si="48"/>
        <v>Kaptai</v>
      </c>
      <c r="N130">
        <f t="shared" ca="1" si="70"/>
        <v>459798</v>
      </c>
      <c r="O130">
        <f t="shared" ca="1" si="67"/>
        <v>98710.636550293653</v>
      </c>
      <c r="P130">
        <f t="shared" ca="1" si="71"/>
        <v>92773.06072227846</v>
      </c>
      <c r="Q130">
        <f t="shared" ca="1" si="68"/>
        <v>13546</v>
      </c>
      <c r="R130">
        <f t="shared" ca="1" si="72"/>
        <v>82346.886761971051</v>
      </c>
      <c r="S130">
        <f t="shared" ca="1" si="73"/>
        <v>7973.9213956521653</v>
      </c>
      <c r="T130">
        <f t="shared" ca="1" si="74"/>
        <v>560544.98211793054</v>
      </c>
      <c r="U130">
        <f t="shared" ca="1" si="75"/>
        <v>194603.5233122647</v>
      </c>
      <c r="V130">
        <f t="shared" ca="1" si="76"/>
        <v>365941.45880566584</v>
      </c>
      <c r="AR130" s="1">
        <f ca="1">IF(Table1[[#This Row],[Gender]]="men",1,0)</f>
        <v>0</v>
      </c>
      <c r="AS130" s="2">
        <f ca="1">IF(Table1[[#This Row],[Gender]]="Women",1,0)</f>
        <v>1</v>
      </c>
      <c r="AT130" s="2"/>
      <c r="AU130" s="2"/>
      <c r="AV130" s="3"/>
      <c r="AX130" s="1">
        <f t="shared" ca="1" si="49"/>
        <v>0</v>
      </c>
      <c r="AY130" s="2">
        <f t="shared" ca="1" si="50"/>
        <v>0</v>
      </c>
      <c r="AZ130" s="2">
        <f t="shared" ca="1" si="51"/>
        <v>0</v>
      </c>
      <c r="BA130" s="2">
        <f t="shared" ca="1" si="52"/>
        <v>0</v>
      </c>
      <c r="BB130" s="2">
        <f t="shared" ca="1" si="53"/>
        <v>1</v>
      </c>
      <c r="BC130" s="2">
        <f t="shared" ca="1" si="54"/>
        <v>0</v>
      </c>
      <c r="BD130" s="2"/>
      <c r="BE130" s="2"/>
      <c r="BF130" s="2"/>
      <c r="BG130" s="2"/>
      <c r="BH130" s="2"/>
      <c r="BI130" s="2"/>
      <c r="BJ130" s="3"/>
      <c r="BL130" s="1">
        <f t="shared" ca="1" si="69"/>
        <v>75695.51887000502</v>
      </c>
      <c r="BM130" s="3"/>
      <c r="BN130" s="1">
        <f t="shared" ca="1" si="55"/>
        <v>0</v>
      </c>
      <c r="BO130" s="2"/>
      <c r="BP130" s="2"/>
      <c r="BQ130" s="3"/>
      <c r="BR130" s="15">
        <f t="shared" ca="1" si="56"/>
        <v>0.12364020686651232</v>
      </c>
      <c r="BS130" s="16">
        <f t="shared" ca="1" si="57"/>
        <v>1</v>
      </c>
      <c r="BT130" s="2"/>
      <c r="BU130" s="2"/>
      <c r="BV130" s="1">
        <f ca="1">IF(Table1[[#This Row],[Area]]="Raozan",Table1[[#This Row],[Income]],0)</f>
        <v>0</v>
      </c>
      <c r="BW130" s="2">
        <f ca="1">IF(Table1[[#This Row],[Area]]="Rangunia",Table1[[#This Row],[Income]],0)</f>
        <v>0</v>
      </c>
      <c r="BX130" s="2">
        <f ca="1">IF(Table1[[#This Row],[Area]]="Hathazari",Table1[[#This Row],[Income]],0)</f>
        <v>0</v>
      </c>
      <c r="BY130" s="2">
        <f ca="1">IF(Table1[[#This Row],[Area]]="Nazirhat",Table1[[#This Row],[Income]],0)</f>
        <v>0</v>
      </c>
      <c r="BZ130" s="2">
        <f ca="1">IF(Table1[[#This Row],[Area]]="Rangamati",Table1[[#This Row],[Income]],0)</f>
        <v>0</v>
      </c>
      <c r="CA130" s="2">
        <f ca="1">IF(Table1[[#This Row],[Area]]="Kumilla",Table1[[#This Row],[Income]],0)</f>
        <v>0</v>
      </c>
      <c r="CB130" s="2">
        <f ca="1">IF(Table1[[#This Row],[Area]]="Notun para",Table1[[#This Row],[Income]],0)</f>
        <v>0</v>
      </c>
      <c r="CC130" s="2">
        <f ca="1">IF(Table1[[#This Row],[Area]]="Fotikchori",Table1[[#This Row],[Income]],0)</f>
        <v>0</v>
      </c>
      <c r="CD130" s="2">
        <f ca="1">IF(Table1[[#This Row],[Area]]="Feni",Table1[[#This Row],[Income]],0)</f>
        <v>0</v>
      </c>
      <c r="CE130" s="2">
        <f ca="1">IF(Table1[[#This Row],[Area]]="Chattogram mohonogori",Table1[[#This Row],[Income]],0)</f>
        <v>0</v>
      </c>
      <c r="CF130" s="2">
        <f ca="1">IF(Table1[[#This Row],[Area]]="Potia",Table1[[#This Row],[Income]],0)</f>
        <v>0</v>
      </c>
      <c r="CG130" s="3">
        <f ca="1">IF(Table1[[#This Row],[Area]]="Kaptai",Table1[[#This Row],[Income]],0)</f>
        <v>76633</v>
      </c>
      <c r="CH130" s="1">
        <f ca="1">IF(Table1[[#This Row],[Field of work]]="Health",Table1[[#This Row],[Income]],0)</f>
        <v>0</v>
      </c>
      <c r="CI130" s="2">
        <f ca="1">IF(Table1[[#This Row],[Field of work]]="Teaching",Table1[[#This Row],[Income]],0)</f>
        <v>0</v>
      </c>
      <c r="CJ130" s="2">
        <f ca="1">IF(Table1[[#This Row],[Field of work]]="Construction",Table1[[#This Row],[Income]],0)</f>
        <v>0</v>
      </c>
      <c r="CK130" s="2">
        <f ca="1">IF(Table1[[#This Row],[Field of work]]="IT",Table1[[#This Row],[Income]],0)</f>
        <v>0</v>
      </c>
      <c r="CL130" s="2">
        <f ca="1">IF(Table1[[#This Row],[Field of work]]="General work",Table1[[#This Row],[Income]],0)</f>
        <v>0</v>
      </c>
      <c r="CM130" s="3">
        <f ca="1">IF(Table1[[#This Row],[Field of work]]="Agriculture",Table1[[#This Row],[Income]],0)</f>
        <v>76633</v>
      </c>
      <c r="CN130" s="1">
        <f t="shared" ca="1" si="44"/>
        <v>1</v>
      </c>
      <c r="CO130" s="3"/>
      <c r="CP130" s="1">
        <f t="shared" ca="1" si="58"/>
        <v>32</v>
      </c>
      <c r="CQ130" s="3"/>
    </row>
    <row r="131" spans="2:95" x14ac:dyDescent="0.25">
      <c r="B131">
        <f t="shared" ca="1" si="59"/>
        <v>1</v>
      </c>
      <c r="C131" t="str">
        <f t="shared" ca="1" si="45"/>
        <v>Men</v>
      </c>
      <c r="D131">
        <f t="shared" ca="1" si="60"/>
        <v>32</v>
      </c>
      <c r="E131">
        <f t="shared" ca="1" si="61"/>
        <v>5</v>
      </c>
      <c r="F131" t="str">
        <f t="shared" ca="1" si="46"/>
        <v>General work</v>
      </c>
      <c r="G131">
        <f t="shared" ca="1" si="62"/>
        <v>5</v>
      </c>
      <c r="H131" t="str">
        <f t="shared" ca="1" si="47"/>
        <v>Other</v>
      </c>
      <c r="I131">
        <f t="shared" ca="1" si="63"/>
        <v>2</v>
      </c>
      <c r="J131">
        <f t="shared" ca="1" si="64"/>
        <v>1</v>
      </c>
      <c r="K131">
        <f t="shared" ca="1" si="65"/>
        <v>64807</v>
      </c>
      <c r="L131">
        <f t="shared" ca="1" si="66"/>
        <v>8</v>
      </c>
      <c r="M131" t="str">
        <f t="shared" ca="1" si="48"/>
        <v>Potia</v>
      </c>
      <c r="N131">
        <f t="shared" ca="1" si="70"/>
        <v>194421</v>
      </c>
      <c r="O131">
        <f t="shared" ca="1" si="67"/>
        <v>24038.252659194193</v>
      </c>
      <c r="P131">
        <f t="shared" ca="1" si="71"/>
        <v>54491.995966293602</v>
      </c>
      <c r="Q131">
        <f t="shared" ca="1" si="68"/>
        <v>51750</v>
      </c>
      <c r="R131">
        <f t="shared" ca="1" si="72"/>
        <v>31174.020393706644</v>
      </c>
      <c r="S131">
        <f t="shared" ca="1" si="73"/>
        <v>82436.880375942492</v>
      </c>
      <c r="T131">
        <f t="shared" ca="1" si="74"/>
        <v>331349.87634223612</v>
      </c>
      <c r="U131">
        <f t="shared" ca="1" si="75"/>
        <v>106962.27305290084</v>
      </c>
      <c r="V131">
        <f t="shared" ca="1" si="76"/>
        <v>224387.60328933527</v>
      </c>
      <c r="AR131" s="1">
        <f ca="1">IF(Table1[[#This Row],[Gender]]="men",1,0)</f>
        <v>1</v>
      </c>
      <c r="AS131" s="2">
        <f ca="1">IF(Table1[[#This Row],[Gender]]="Women",1,0)</f>
        <v>0</v>
      </c>
      <c r="AT131" s="2"/>
      <c r="AU131" s="2"/>
      <c r="AV131" s="3"/>
      <c r="AX131" s="1">
        <f t="shared" ca="1" si="49"/>
        <v>0</v>
      </c>
      <c r="AY131" s="2">
        <f t="shared" ca="1" si="50"/>
        <v>0</v>
      </c>
      <c r="AZ131" s="2">
        <f t="shared" ca="1" si="51"/>
        <v>0</v>
      </c>
      <c r="BA131" s="2">
        <f t="shared" ca="1" si="52"/>
        <v>1</v>
      </c>
      <c r="BB131" s="2">
        <f t="shared" ca="1" si="53"/>
        <v>0</v>
      </c>
      <c r="BC131" s="2">
        <f t="shared" ca="1" si="54"/>
        <v>0</v>
      </c>
      <c r="BD131" s="2"/>
      <c r="BE131" s="2"/>
      <c r="BF131" s="2"/>
      <c r="BG131" s="2"/>
      <c r="BH131" s="2"/>
      <c r="BI131" s="2"/>
      <c r="BJ131" s="3"/>
      <c r="BL131" s="1">
        <f t="shared" ca="1" si="69"/>
        <v>35090.583148963597</v>
      </c>
      <c r="BM131" s="3"/>
      <c r="BN131" s="1">
        <f t="shared" ca="1" si="55"/>
        <v>1</v>
      </c>
      <c r="BO131" s="2"/>
      <c r="BP131" s="2"/>
      <c r="BQ131" s="3"/>
      <c r="BR131" s="15">
        <f t="shared" ca="1" si="56"/>
        <v>0.83472261549089322</v>
      </c>
      <c r="BS131" s="16">
        <f t="shared" ca="1" si="57"/>
        <v>0</v>
      </c>
      <c r="BT131" s="2"/>
      <c r="BU131" s="2"/>
      <c r="BV131" s="1">
        <f ca="1">IF(Table1[[#This Row],[Area]]="Raozan",Table1[[#This Row],[Income]],0)</f>
        <v>0</v>
      </c>
      <c r="BW131" s="2">
        <f ca="1">IF(Table1[[#This Row],[Area]]="Rangunia",Table1[[#This Row],[Income]],0)</f>
        <v>0</v>
      </c>
      <c r="BX131" s="2">
        <f ca="1">IF(Table1[[#This Row],[Area]]="Hathazari",Table1[[#This Row],[Income]],0)</f>
        <v>0</v>
      </c>
      <c r="BY131" s="2">
        <f ca="1">IF(Table1[[#This Row],[Area]]="Nazirhat",Table1[[#This Row],[Income]],0)</f>
        <v>0</v>
      </c>
      <c r="BZ131" s="2">
        <f ca="1">IF(Table1[[#This Row],[Area]]="Rangamati",Table1[[#This Row],[Income]],0)</f>
        <v>0</v>
      </c>
      <c r="CA131" s="2">
        <f ca="1">IF(Table1[[#This Row],[Area]]="Kumilla",Table1[[#This Row],[Income]],0)</f>
        <v>0</v>
      </c>
      <c r="CB131" s="2">
        <f ca="1">IF(Table1[[#This Row],[Area]]="Notun para",Table1[[#This Row],[Income]],0)</f>
        <v>0</v>
      </c>
      <c r="CC131" s="2">
        <f ca="1">IF(Table1[[#This Row],[Area]]="Fotikchori",Table1[[#This Row],[Income]],0)</f>
        <v>0</v>
      </c>
      <c r="CD131" s="2">
        <f ca="1">IF(Table1[[#This Row],[Area]]="Feni",Table1[[#This Row],[Income]],0)</f>
        <v>0</v>
      </c>
      <c r="CE131" s="2">
        <f ca="1">IF(Table1[[#This Row],[Area]]="Chattogram mohonogori",Table1[[#This Row],[Income]],0)</f>
        <v>0</v>
      </c>
      <c r="CF131" s="2">
        <f ca="1">IF(Table1[[#This Row],[Area]]="Potia",Table1[[#This Row],[Income]],0)</f>
        <v>64807</v>
      </c>
      <c r="CG131" s="3">
        <f ca="1">IF(Table1[[#This Row],[Area]]="Kaptai",Table1[[#This Row],[Income]],0)</f>
        <v>0</v>
      </c>
      <c r="CH131" s="1">
        <f ca="1">IF(Table1[[#This Row],[Field of work]]="Health",Table1[[#This Row],[Income]],0)</f>
        <v>0</v>
      </c>
      <c r="CI131" s="2">
        <f ca="1">IF(Table1[[#This Row],[Field of work]]="Teaching",Table1[[#This Row],[Income]],0)</f>
        <v>0</v>
      </c>
      <c r="CJ131" s="2">
        <f ca="1">IF(Table1[[#This Row],[Field of work]]="Construction",Table1[[#This Row],[Income]],0)</f>
        <v>0</v>
      </c>
      <c r="CK131" s="2">
        <f ca="1">IF(Table1[[#This Row],[Field of work]]="IT",Table1[[#This Row],[Income]],0)</f>
        <v>0</v>
      </c>
      <c r="CL131" s="2">
        <f ca="1">IF(Table1[[#This Row],[Field of work]]="General work",Table1[[#This Row],[Income]],0)</f>
        <v>64807</v>
      </c>
      <c r="CM131" s="3">
        <f ca="1">IF(Table1[[#This Row],[Field of work]]="Agriculture",Table1[[#This Row],[Income]],0)</f>
        <v>0</v>
      </c>
      <c r="CN131" s="1">
        <f t="shared" ca="1" si="44"/>
        <v>1</v>
      </c>
      <c r="CO131" s="3"/>
      <c r="CP131" s="1">
        <f t="shared" ca="1" si="58"/>
        <v>39</v>
      </c>
      <c r="CQ131" s="3"/>
    </row>
    <row r="132" spans="2:95" x14ac:dyDescent="0.25">
      <c r="B132">
        <f t="shared" ca="1" si="59"/>
        <v>1</v>
      </c>
      <c r="C132" t="str">
        <f t="shared" ca="1" si="45"/>
        <v>Men</v>
      </c>
      <c r="D132">
        <f t="shared" ca="1" si="60"/>
        <v>39</v>
      </c>
      <c r="E132">
        <f t="shared" ca="1" si="61"/>
        <v>4</v>
      </c>
      <c r="F132" t="str">
        <f t="shared" ca="1" si="46"/>
        <v>IT</v>
      </c>
      <c r="G132">
        <f t="shared" ca="1" si="62"/>
        <v>2</v>
      </c>
      <c r="H132" t="str">
        <f t="shared" ca="1" si="47"/>
        <v>College</v>
      </c>
      <c r="I132">
        <f t="shared" ca="1" si="63"/>
        <v>2</v>
      </c>
      <c r="J132">
        <f t="shared" ca="1" si="64"/>
        <v>3</v>
      </c>
      <c r="K132">
        <f t="shared" ca="1" si="65"/>
        <v>78486</v>
      </c>
      <c r="L132">
        <f t="shared" ca="1" si="66"/>
        <v>7</v>
      </c>
      <c r="M132" t="str">
        <f t="shared" ca="1" si="48"/>
        <v>Feni</v>
      </c>
      <c r="N132">
        <f t="shared" ca="1" si="70"/>
        <v>392430</v>
      </c>
      <c r="O132">
        <f t="shared" ca="1" si="67"/>
        <v>327570.19599709124</v>
      </c>
      <c r="P132">
        <f t="shared" ca="1" si="71"/>
        <v>227086.55661001508</v>
      </c>
      <c r="Q132">
        <f t="shared" ca="1" si="68"/>
        <v>22441</v>
      </c>
      <c r="R132">
        <f t="shared" ca="1" si="72"/>
        <v>27033.608512309376</v>
      </c>
      <c r="S132">
        <f t="shared" ca="1" si="73"/>
        <v>23619.631362253185</v>
      </c>
      <c r="T132">
        <f t="shared" ca="1" si="74"/>
        <v>643136.18797226832</v>
      </c>
      <c r="U132">
        <f t="shared" ca="1" si="75"/>
        <v>377044.80450940062</v>
      </c>
      <c r="V132">
        <f t="shared" ca="1" si="76"/>
        <v>266091.3834628677</v>
      </c>
      <c r="AR132" s="1">
        <f ca="1">IF(Table1[[#This Row],[Gender]]="men",1,0)</f>
        <v>1</v>
      </c>
      <c r="AS132" s="2">
        <f ca="1">IF(Table1[[#This Row],[Gender]]="Women",1,0)</f>
        <v>0</v>
      </c>
      <c r="AT132" s="2"/>
      <c r="AU132" s="2"/>
      <c r="AV132" s="3"/>
      <c r="AX132" s="1">
        <f t="shared" ca="1" si="49"/>
        <v>0</v>
      </c>
      <c r="AY132" s="2">
        <f t="shared" ca="1" si="50"/>
        <v>1</v>
      </c>
      <c r="AZ132" s="2">
        <f t="shared" ca="1" si="51"/>
        <v>0</v>
      </c>
      <c r="BA132" s="2">
        <f t="shared" ca="1" si="52"/>
        <v>0</v>
      </c>
      <c r="BB132" s="2">
        <f t="shared" ca="1" si="53"/>
        <v>0</v>
      </c>
      <c r="BC132" s="2">
        <f t="shared" ca="1" si="54"/>
        <v>0</v>
      </c>
      <c r="BD132" s="2"/>
      <c r="BE132" s="2"/>
      <c r="BF132" s="2"/>
      <c r="BG132" s="2"/>
      <c r="BH132" s="2"/>
      <c r="BI132" s="2"/>
      <c r="BJ132" s="3"/>
      <c r="BL132" s="1">
        <f t="shared" ca="1" si="69"/>
        <v>47099.508863113129</v>
      </c>
      <c r="BM132" s="3"/>
      <c r="BN132" s="1">
        <f t="shared" ca="1" si="55"/>
        <v>0</v>
      </c>
      <c r="BO132" s="2"/>
      <c r="BP132" s="2"/>
      <c r="BQ132" s="3"/>
      <c r="BR132" s="15">
        <f t="shared" ca="1" si="56"/>
        <v>3.5407698314203762E-2</v>
      </c>
      <c r="BS132" s="16">
        <f t="shared" ca="1" si="57"/>
        <v>1</v>
      </c>
      <c r="BT132" s="2"/>
      <c r="BU132" s="2"/>
      <c r="BV132" s="1">
        <f ca="1">IF(Table1[[#This Row],[Area]]="Raozan",Table1[[#This Row],[Income]],0)</f>
        <v>0</v>
      </c>
      <c r="BW132" s="2">
        <f ca="1">IF(Table1[[#This Row],[Area]]="Rangunia",Table1[[#This Row],[Income]],0)</f>
        <v>0</v>
      </c>
      <c r="BX132" s="2">
        <f ca="1">IF(Table1[[#This Row],[Area]]="Hathazari",Table1[[#This Row],[Income]],0)</f>
        <v>0</v>
      </c>
      <c r="BY132" s="2">
        <f ca="1">IF(Table1[[#This Row],[Area]]="Nazirhat",Table1[[#This Row],[Income]],0)</f>
        <v>0</v>
      </c>
      <c r="BZ132" s="2">
        <f ca="1">IF(Table1[[#This Row],[Area]]="Rangamati",Table1[[#This Row],[Income]],0)</f>
        <v>0</v>
      </c>
      <c r="CA132" s="2">
        <f ca="1">IF(Table1[[#This Row],[Area]]="Kumilla",Table1[[#This Row],[Income]],0)</f>
        <v>0</v>
      </c>
      <c r="CB132" s="2">
        <f ca="1">IF(Table1[[#This Row],[Area]]="Notun para",Table1[[#This Row],[Income]],0)</f>
        <v>0</v>
      </c>
      <c r="CC132" s="2">
        <f ca="1">IF(Table1[[#This Row],[Area]]="Fotikchori",Table1[[#This Row],[Income]],0)</f>
        <v>0</v>
      </c>
      <c r="CD132" s="2">
        <f ca="1">IF(Table1[[#This Row],[Area]]="Feni",Table1[[#This Row],[Income]],0)</f>
        <v>78486</v>
      </c>
      <c r="CE132" s="2">
        <f ca="1">IF(Table1[[#This Row],[Area]]="Chattogram mohonogori",Table1[[#This Row],[Income]],0)</f>
        <v>0</v>
      </c>
      <c r="CF132" s="2">
        <f ca="1">IF(Table1[[#This Row],[Area]]="Potia",Table1[[#This Row],[Income]],0)</f>
        <v>0</v>
      </c>
      <c r="CG132" s="3">
        <f ca="1">IF(Table1[[#This Row],[Area]]="Kaptai",Table1[[#This Row],[Income]],0)</f>
        <v>0</v>
      </c>
      <c r="CH132" s="1">
        <f ca="1">IF(Table1[[#This Row],[Field of work]]="Health",Table1[[#This Row],[Income]],0)</f>
        <v>0</v>
      </c>
      <c r="CI132" s="2">
        <f ca="1">IF(Table1[[#This Row],[Field of work]]="Teaching",Table1[[#This Row],[Income]],0)</f>
        <v>0</v>
      </c>
      <c r="CJ132" s="2">
        <f ca="1">IF(Table1[[#This Row],[Field of work]]="Construction",Table1[[#This Row],[Income]],0)</f>
        <v>0</v>
      </c>
      <c r="CK132" s="2">
        <f ca="1">IF(Table1[[#This Row],[Field of work]]="IT",Table1[[#This Row],[Income]],0)</f>
        <v>78486</v>
      </c>
      <c r="CL132" s="2">
        <f ca="1">IF(Table1[[#This Row],[Field of work]]="General work",Table1[[#This Row],[Income]],0)</f>
        <v>0</v>
      </c>
      <c r="CM132" s="3">
        <f ca="1">IF(Table1[[#This Row],[Field of work]]="Agriculture",Table1[[#This Row],[Income]],0)</f>
        <v>0</v>
      </c>
      <c r="CN132" s="1">
        <f t="shared" ca="1" si="44"/>
        <v>1</v>
      </c>
      <c r="CO132" s="3"/>
      <c r="CP132" s="1">
        <f t="shared" ca="1" si="58"/>
        <v>29</v>
      </c>
      <c r="CQ132" s="3"/>
    </row>
    <row r="133" spans="2:95" x14ac:dyDescent="0.25">
      <c r="B133">
        <f t="shared" ca="1" si="59"/>
        <v>2</v>
      </c>
      <c r="C133" t="str">
        <f t="shared" ca="1" si="45"/>
        <v>Women</v>
      </c>
      <c r="D133">
        <f t="shared" ca="1" si="60"/>
        <v>29</v>
      </c>
      <c r="E133">
        <f t="shared" ca="1" si="61"/>
        <v>3</v>
      </c>
      <c r="F133" t="str">
        <f t="shared" ca="1" si="46"/>
        <v>Teaching</v>
      </c>
      <c r="G133">
        <f t="shared" ca="1" si="62"/>
        <v>3</v>
      </c>
      <c r="H133" t="str">
        <f t="shared" ca="1" si="47"/>
        <v>University</v>
      </c>
      <c r="I133">
        <f t="shared" ca="1" si="63"/>
        <v>1</v>
      </c>
      <c r="J133">
        <f t="shared" ca="1" si="64"/>
        <v>2</v>
      </c>
      <c r="K133">
        <f t="shared" ca="1" si="65"/>
        <v>78001</v>
      </c>
      <c r="L133">
        <f t="shared" ca="1" si="66"/>
        <v>1</v>
      </c>
      <c r="M133" t="str">
        <f t="shared" ca="1" si="48"/>
        <v>Raozan</v>
      </c>
      <c r="N133">
        <f t="shared" ca="1" si="70"/>
        <v>468006</v>
      </c>
      <c r="O133">
        <f t="shared" ca="1" si="67"/>
        <v>16571.015257237246</v>
      </c>
      <c r="P133">
        <f t="shared" ca="1" si="71"/>
        <v>70181.166297927193</v>
      </c>
      <c r="Q133">
        <f t="shared" ca="1" si="68"/>
        <v>39033</v>
      </c>
      <c r="R133">
        <f t="shared" ca="1" si="72"/>
        <v>93040.074212345164</v>
      </c>
      <c r="S133">
        <f t="shared" ca="1" si="73"/>
        <v>9609.3647352153966</v>
      </c>
      <c r="T133">
        <f t="shared" ca="1" si="74"/>
        <v>547796.53103314259</v>
      </c>
      <c r="U133">
        <f t="shared" ca="1" si="75"/>
        <v>148644.08946958242</v>
      </c>
      <c r="V133">
        <f t="shared" ca="1" si="76"/>
        <v>399152.44156356016</v>
      </c>
      <c r="AR133" s="1">
        <f ca="1">IF(Table1[[#This Row],[Gender]]="men",1,0)</f>
        <v>0</v>
      </c>
      <c r="AS133" s="2">
        <f ca="1">IF(Table1[[#This Row],[Gender]]="Women",1,0)</f>
        <v>1</v>
      </c>
      <c r="AT133" s="2"/>
      <c r="AU133" s="2"/>
      <c r="AV133" s="3"/>
      <c r="AX133" s="1">
        <f t="shared" ca="1" si="49"/>
        <v>1</v>
      </c>
      <c r="AY133" s="2">
        <f t="shared" ca="1" si="50"/>
        <v>0</v>
      </c>
      <c r="AZ133" s="2">
        <f t="shared" ca="1" si="51"/>
        <v>0</v>
      </c>
      <c r="BA133" s="2">
        <f t="shared" ca="1" si="52"/>
        <v>0</v>
      </c>
      <c r="BB133" s="2">
        <f t="shared" ca="1" si="53"/>
        <v>0</v>
      </c>
      <c r="BC133" s="2">
        <f t="shared" ca="1" si="54"/>
        <v>0</v>
      </c>
      <c r="BD133" s="2"/>
      <c r="BE133" s="2"/>
      <c r="BF133" s="2"/>
      <c r="BG133" s="2"/>
      <c r="BH133" s="2"/>
      <c r="BI133" s="2"/>
      <c r="BJ133" s="3"/>
      <c r="BL133" s="1">
        <f t="shared" ca="1" si="69"/>
        <v>38739.431113585961</v>
      </c>
      <c r="BM133" s="3"/>
      <c r="BN133" s="1">
        <f t="shared" ca="1" si="55"/>
        <v>1</v>
      </c>
      <c r="BO133" s="2"/>
      <c r="BP133" s="2"/>
      <c r="BQ133" s="3"/>
      <c r="BR133" s="15">
        <f t="shared" ca="1" si="56"/>
        <v>0.17008465197812483</v>
      </c>
      <c r="BS133" s="16">
        <f t="shared" ca="1" si="57"/>
        <v>1</v>
      </c>
      <c r="BT133" s="2"/>
      <c r="BU133" s="2"/>
      <c r="BV133" s="1">
        <f ca="1">IF(Table1[[#This Row],[Area]]="Raozan",Table1[[#This Row],[Income]],0)</f>
        <v>78001</v>
      </c>
      <c r="BW133" s="2">
        <f ca="1">IF(Table1[[#This Row],[Area]]="Rangunia",Table1[[#This Row],[Income]],0)</f>
        <v>0</v>
      </c>
      <c r="BX133" s="2">
        <f ca="1">IF(Table1[[#This Row],[Area]]="Hathazari",Table1[[#This Row],[Income]],0)</f>
        <v>0</v>
      </c>
      <c r="BY133" s="2">
        <f ca="1">IF(Table1[[#This Row],[Area]]="Nazirhat",Table1[[#This Row],[Income]],0)</f>
        <v>0</v>
      </c>
      <c r="BZ133" s="2">
        <f ca="1">IF(Table1[[#This Row],[Area]]="Rangamati",Table1[[#This Row],[Income]],0)</f>
        <v>0</v>
      </c>
      <c r="CA133" s="2">
        <f ca="1">IF(Table1[[#This Row],[Area]]="Kumilla",Table1[[#This Row],[Income]],0)</f>
        <v>0</v>
      </c>
      <c r="CB133" s="2">
        <f ca="1">IF(Table1[[#This Row],[Area]]="Notun para",Table1[[#This Row],[Income]],0)</f>
        <v>0</v>
      </c>
      <c r="CC133" s="2">
        <f ca="1">IF(Table1[[#This Row],[Area]]="Fotikchori",Table1[[#This Row],[Income]],0)</f>
        <v>0</v>
      </c>
      <c r="CD133" s="2">
        <f ca="1">IF(Table1[[#This Row],[Area]]="Feni",Table1[[#This Row],[Income]],0)</f>
        <v>0</v>
      </c>
      <c r="CE133" s="2">
        <f ca="1">IF(Table1[[#This Row],[Area]]="Chattogram mohonogori",Table1[[#This Row],[Income]],0)</f>
        <v>0</v>
      </c>
      <c r="CF133" s="2">
        <f ca="1">IF(Table1[[#This Row],[Area]]="Potia",Table1[[#This Row],[Income]],0)</f>
        <v>0</v>
      </c>
      <c r="CG133" s="3">
        <f ca="1">IF(Table1[[#This Row],[Area]]="Kaptai",Table1[[#This Row],[Income]],0)</f>
        <v>0</v>
      </c>
      <c r="CH133" s="1">
        <f ca="1">IF(Table1[[#This Row],[Field of work]]="Health",Table1[[#This Row],[Income]],0)</f>
        <v>0</v>
      </c>
      <c r="CI133" s="2">
        <f ca="1">IF(Table1[[#This Row],[Field of work]]="Teaching",Table1[[#This Row],[Income]],0)</f>
        <v>78001</v>
      </c>
      <c r="CJ133" s="2">
        <f ca="1">IF(Table1[[#This Row],[Field of work]]="Construction",Table1[[#This Row],[Income]],0)</f>
        <v>0</v>
      </c>
      <c r="CK133" s="2">
        <f ca="1">IF(Table1[[#This Row],[Field of work]]="IT",Table1[[#This Row],[Income]],0)</f>
        <v>0</v>
      </c>
      <c r="CL133" s="2">
        <f ca="1">IF(Table1[[#This Row],[Field of work]]="General work",Table1[[#This Row],[Income]],0)</f>
        <v>0</v>
      </c>
      <c r="CM133" s="3">
        <f ca="1">IF(Table1[[#This Row],[Field of work]]="Agriculture",Table1[[#This Row],[Income]],0)</f>
        <v>0</v>
      </c>
      <c r="CN133" s="1">
        <f t="shared" ca="1" si="44"/>
        <v>1</v>
      </c>
      <c r="CO133" s="3"/>
      <c r="CP133" s="1">
        <f t="shared" ca="1" si="58"/>
        <v>28</v>
      </c>
      <c r="CQ133" s="3"/>
    </row>
    <row r="134" spans="2:95" x14ac:dyDescent="0.25">
      <c r="B134">
        <f t="shared" ca="1" si="59"/>
        <v>2</v>
      </c>
      <c r="C134" t="str">
        <f t="shared" ca="1" si="45"/>
        <v>Women</v>
      </c>
      <c r="D134">
        <f t="shared" ca="1" si="60"/>
        <v>28</v>
      </c>
      <c r="E134">
        <f t="shared" ca="1" si="61"/>
        <v>1</v>
      </c>
      <c r="F134" t="str">
        <f t="shared" ca="1" si="46"/>
        <v>Health</v>
      </c>
      <c r="G134">
        <f t="shared" ca="1" si="62"/>
        <v>1</v>
      </c>
      <c r="H134" t="str">
        <f t="shared" ca="1" si="47"/>
        <v>High school</v>
      </c>
      <c r="I134">
        <f t="shared" ca="1" si="63"/>
        <v>4</v>
      </c>
      <c r="J134">
        <f t="shared" ca="1" si="64"/>
        <v>3</v>
      </c>
      <c r="K134">
        <f t="shared" ca="1" si="65"/>
        <v>60306</v>
      </c>
      <c r="L134">
        <f t="shared" ca="1" si="66"/>
        <v>1</v>
      </c>
      <c r="M134" t="str">
        <f t="shared" ca="1" si="48"/>
        <v>Raozan</v>
      </c>
      <c r="N134">
        <f t="shared" ca="1" si="70"/>
        <v>301530</v>
      </c>
      <c r="O134">
        <f t="shared" ca="1" si="67"/>
        <v>51285.625110963978</v>
      </c>
      <c r="P134">
        <f t="shared" ca="1" si="71"/>
        <v>141298.5265893394</v>
      </c>
      <c r="Q134">
        <f t="shared" ca="1" si="68"/>
        <v>88334</v>
      </c>
      <c r="R134">
        <f t="shared" ca="1" si="72"/>
        <v>61894.933837840872</v>
      </c>
      <c r="S134">
        <f t="shared" ca="1" si="73"/>
        <v>60106.633632688354</v>
      </c>
      <c r="T134">
        <f t="shared" ca="1" si="74"/>
        <v>502935.16022202774</v>
      </c>
      <c r="U134">
        <f t="shared" ca="1" si="75"/>
        <v>201514.55894880486</v>
      </c>
      <c r="V134">
        <f t="shared" ca="1" si="76"/>
        <v>301420.60127322288</v>
      </c>
      <c r="AR134" s="1">
        <f ca="1">IF(Table1[[#This Row],[Gender]]="men",1,0)</f>
        <v>0</v>
      </c>
      <c r="AS134" s="2">
        <f ca="1">IF(Table1[[#This Row],[Gender]]="Women",1,0)</f>
        <v>1</v>
      </c>
      <c r="AT134" s="2"/>
      <c r="AU134" s="2"/>
      <c r="AV134" s="3"/>
      <c r="AX134" s="1">
        <f t="shared" ca="1" si="49"/>
        <v>0</v>
      </c>
      <c r="AY134" s="2">
        <f t="shared" ca="1" si="50"/>
        <v>0</v>
      </c>
      <c r="AZ134" s="2">
        <f t="shared" ca="1" si="51"/>
        <v>0</v>
      </c>
      <c r="BA134" s="2">
        <f t="shared" ca="1" si="52"/>
        <v>0</v>
      </c>
      <c r="BB134" s="2">
        <f t="shared" ca="1" si="53"/>
        <v>1</v>
      </c>
      <c r="BC134" s="2">
        <f t="shared" ca="1" si="54"/>
        <v>0</v>
      </c>
      <c r="BD134" s="2"/>
      <c r="BE134" s="2"/>
      <c r="BF134" s="2"/>
      <c r="BG134" s="2"/>
      <c r="BH134" s="2"/>
      <c r="BI134" s="2"/>
      <c r="BJ134" s="3"/>
      <c r="BL134" s="1">
        <f t="shared" ca="1" si="69"/>
        <v>67239.185010536676</v>
      </c>
      <c r="BM134" s="3"/>
      <c r="BN134" s="1">
        <f t="shared" ca="1" si="55"/>
        <v>1</v>
      </c>
      <c r="BO134" s="2"/>
      <c r="BP134" s="2"/>
      <c r="BQ134" s="3"/>
      <c r="BR134" s="15">
        <f t="shared" ca="1" si="56"/>
        <v>0.75629920262132289</v>
      </c>
      <c r="BS134" s="16">
        <f t="shared" ca="1" si="57"/>
        <v>0</v>
      </c>
      <c r="BT134" s="2"/>
      <c r="BU134" s="2"/>
      <c r="BV134" s="1">
        <f ca="1">IF(Table1[[#This Row],[Area]]="Raozan",Table1[[#This Row],[Income]],0)</f>
        <v>60306</v>
      </c>
      <c r="BW134" s="2">
        <f ca="1">IF(Table1[[#This Row],[Area]]="Rangunia",Table1[[#This Row],[Income]],0)</f>
        <v>0</v>
      </c>
      <c r="BX134" s="2">
        <f ca="1">IF(Table1[[#This Row],[Area]]="Hathazari",Table1[[#This Row],[Income]],0)</f>
        <v>0</v>
      </c>
      <c r="BY134" s="2">
        <f ca="1">IF(Table1[[#This Row],[Area]]="Nazirhat",Table1[[#This Row],[Income]],0)</f>
        <v>0</v>
      </c>
      <c r="BZ134" s="2">
        <f ca="1">IF(Table1[[#This Row],[Area]]="Rangamati",Table1[[#This Row],[Income]],0)</f>
        <v>0</v>
      </c>
      <c r="CA134" s="2">
        <f ca="1">IF(Table1[[#This Row],[Area]]="Kumilla",Table1[[#This Row],[Income]],0)</f>
        <v>0</v>
      </c>
      <c r="CB134" s="2">
        <f ca="1">IF(Table1[[#This Row],[Area]]="Notun para",Table1[[#This Row],[Income]],0)</f>
        <v>0</v>
      </c>
      <c r="CC134" s="2">
        <f ca="1">IF(Table1[[#This Row],[Area]]="Fotikchori",Table1[[#This Row],[Income]],0)</f>
        <v>0</v>
      </c>
      <c r="CD134" s="2">
        <f ca="1">IF(Table1[[#This Row],[Area]]="Feni",Table1[[#This Row],[Income]],0)</f>
        <v>0</v>
      </c>
      <c r="CE134" s="2">
        <f ca="1">IF(Table1[[#This Row],[Area]]="Chattogram mohonogori",Table1[[#This Row],[Income]],0)</f>
        <v>0</v>
      </c>
      <c r="CF134" s="2">
        <f ca="1">IF(Table1[[#This Row],[Area]]="Potia",Table1[[#This Row],[Income]],0)</f>
        <v>0</v>
      </c>
      <c r="CG134" s="3">
        <f ca="1">IF(Table1[[#This Row],[Area]]="Kaptai",Table1[[#This Row],[Income]],0)</f>
        <v>0</v>
      </c>
      <c r="CH134" s="1">
        <f ca="1">IF(Table1[[#This Row],[Field of work]]="Health",Table1[[#This Row],[Income]],0)</f>
        <v>60306</v>
      </c>
      <c r="CI134" s="2">
        <f ca="1">IF(Table1[[#This Row],[Field of work]]="Teaching",Table1[[#This Row],[Income]],0)</f>
        <v>0</v>
      </c>
      <c r="CJ134" s="2">
        <f ca="1">IF(Table1[[#This Row],[Field of work]]="Construction",Table1[[#This Row],[Income]],0)</f>
        <v>0</v>
      </c>
      <c r="CK134" s="2">
        <f ca="1">IF(Table1[[#This Row],[Field of work]]="IT",Table1[[#This Row],[Income]],0)</f>
        <v>0</v>
      </c>
      <c r="CL134" s="2">
        <f ca="1">IF(Table1[[#This Row],[Field of work]]="General work",Table1[[#This Row],[Income]],0)</f>
        <v>0</v>
      </c>
      <c r="CM134" s="3">
        <f ca="1">IF(Table1[[#This Row],[Field of work]]="Agriculture",Table1[[#This Row],[Income]],0)</f>
        <v>0</v>
      </c>
      <c r="CN134" s="1">
        <f t="shared" ref="CN134:CN197" ca="1" si="77">IF(U135&gt;K135,1,0)</f>
        <v>1</v>
      </c>
      <c r="CO134" s="3"/>
      <c r="CP134" s="1">
        <f t="shared" ca="1" si="58"/>
        <v>38</v>
      </c>
      <c r="CQ134" s="3"/>
    </row>
    <row r="135" spans="2:95" x14ac:dyDescent="0.25">
      <c r="B135">
        <f t="shared" ca="1" si="59"/>
        <v>2</v>
      </c>
      <c r="C135" t="str">
        <f t="shared" ref="C135:C198" ca="1" si="78">IF(B135=1,"Men","Women")</f>
        <v>Women</v>
      </c>
      <c r="D135">
        <f t="shared" ca="1" si="60"/>
        <v>38</v>
      </c>
      <c r="E135">
        <f t="shared" ca="1" si="61"/>
        <v>5</v>
      </c>
      <c r="F135" t="str">
        <f t="shared" ref="F135:F198" ca="1" si="79">VLOOKUP(E135,$Y$7:$Z$12,2)</f>
        <v>General work</v>
      </c>
      <c r="G135">
        <f t="shared" ca="1" si="62"/>
        <v>3</v>
      </c>
      <c r="H135" t="str">
        <f t="shared" ref="H135:H198" ca="1" si="80">VLOOKUP(G135,$AA$7:$AB$11,2)</f>
        <v>University</v>
      </c>
      <c r="I135">
        <f t="shared" ca="1" si="63"/>
        <v>1</v>
      </c>
      <c r="J135">
        <f t="shared" ca="1" si="64"/>
        <v>1</v>
      </c>
      <c r="K135">
        <f t="shared" ca="1" si="65"/>
        <v>51464</v>
      </c>
      <c r="L135">
        <f t="shared" ca="1" si="66"/>
        <v>11</v>
      </c>
      <c r="M135" t="str">
        <f t="shared" ref="M135:M198" ca="1" si="81">VLOOKUP(L135,$AC$7:$AD$18,2)</f>
        <v>Nazirhat</v>
      </c>
      <c r="N135">
        <f t="shared" ca="1" si="70"/>
        <v>308784</v>
      </c>
      <c r="O135">
        <f t="shared" ca="1" si="67"/>
        <v>233533.09298222256</v>
      </c>
      <c r="P135">
        <f t="shared" ca="1" si="71"/>
        <v>38739.431113585961</v>
      </c>
      <c r="Q135">
        <f t="shared" ca="1" si="68"/>
        <v>9922</v>
      </c>
      <c r="R135">
        <f t="shared" ca="1" si="72"/>
        <v>4806.406839259239</v>
      </c>
      <c r="S135">
        <f t="shared" ca="1" si="73"/>
        <v>41950.951596430285</v>
      </c>
      <c r="T135">
        <f t="shared" ca="1" si="74"/>
        <v>389474.38271001622</v>
      </c>
      <c r="U135">
        <f t="shared" ca="1" si="75"/>
        <v>248261.49982148179</v>
      </c>
      <c r="V135">
        <f t="shared" ca="1" si="76"/>
        <v>141212.88288853443</v>
      </c>
      <c r="AR135" s="1">
        <f ca="1">IF(Table1[[#This Row],[Gender]]="men",1,0)</f>
        <v>0</v>
      </c>
      <c r="AS135" s="2">
        <f ca="1">IF(Table1[[#This Row],[Gender]]="Women",1,0)</f>
        <v>1</v>
      </c>
      <c r="AT135" s="2"/>
      <c r="AU135" s="2"/>
      <c r="AV135" s="3"/>
      <c r="AX135" s="1">
        <f t="shared" ref="AX135:AX198" ca="1" si="82">IF(F136="Health",1,0)</f>
        <v>0</v>
      </c>
      <c r="AY135" s="2">
        <f t="shared" ref="AY135:AY198" ca="1" si="83">IF(F136="Teaching",1,0)</f>
        <v>0</v>
      </c>
      <c r="AZ135" s="2">
        <f t="shared" ref="AZ135:AZ198" ca="1" si="84">IF(F136="Construction",1,0)</f>
        <v>1</v>
      </c>
      <c r="BA135" s="2">
        <f t="shared" ref="BA135:BA198" ca="1" si="85">IF(F136="IT",1,0)</f>
        <v>0</v>
      </c>
      <c r="BB135" s="2">
        <f t="shared" ref="BB135:BB198" ca="1" si="86">IF(F136="General work",1,0)</f>
        <v>0</v>
      </c>
      <c r="BC135" s="2">
        <f t="shared" ref="BC135:BC198" ca="1" si="87">IF(F136="Agriculture",1,0)</f>
        <v>0</v>
      </c>
      <c r="BD135" s="2"/>
      <c r="BE135" s="2"/>
      <c r="BF135" s="2"/>
      <c r="BG135" s="2"/>
      <c r="BH135" s="2"/>
      <c r="BI135" s="2"/>
      <c r="BJ135" s="3"/>
      <c r="BL135" s="1">
        <f t="shared" ca="1" si="69"/>
        <v>29844.304441488326</v>
      </c>
      <c r="BM135" s="3"/>
      <c r="BN135" s="1">
        <f t="shared" ref="BN135:BN198" ca="1" si="88">IF(U136&gt;$BO$5,1,0)</f>
        <v>1</v>
      </c>
      <c r="BO135" s="2"/>
      <c r="BP135" s="2"/>
      <c r="BQ135" s="3"/>
      <c r="BR135" s="15">
        <f t="shared" ref="BR135:BR198" ca="1" si="89">O136/N136</f>
        <v>9.5876729855044474E-2</v>
      </c>
      <c r="BS135" s="16">
        <f t="shared" ref="BS135:BS198" ca="1" si="90">IF(BR135&lt;$BT$5,1,0)</f>
        <v>1</v>
      </c>
      <c r="BT135" s="2"/>
      <c r="BU135" s="2"/>
      <c r="BV135" s="1">
        <f ca="1">IF(Table1[[#This Row],[Area]]="Raozan",Table1[[#This Row],[Income]],0)</f>
        <v>0</v>
      </c>
      <c r="BW135" s="2">
        <f ca="1">IF(Table1[[#This Row],[Area]]="Rangunia",Table1[[#This Row],[Income]],0)</f>
        <v>0</v>
      </c>
      <c r="BX135" s="2">
        <f ca="1">IF(Table1[[#This Row],[Area]]="Hathazari",Table1[[#This Row],[Income]],0)</f>
        <v>0</v>
      </c>
      <c r="BY135" s="2">
        <f ca="1">IF(Table1[[#This Row],[Area]]="Nazirhat",Table1[[#This Row],[Income]],0)</f>
        <v>51464</v>
      </c>
      <c r="BZ135" s="2">
        <f ca="1">IF(Table1[[#This Row],[Area]]="Rangamati",Table1[[#This Row],[Income]],0)</f>
        <v>0</v>
      </c>
      <c r="CA135" s="2">
        <f ca="1">IF(Table1[[#This Row],[Area]]="Kumilla",Table1[[#This Row],[Income]],0)</f>
        <v>0</v>
      </c>
      <c r="CB135" s="2">
        <f ca="1">IF(Table1[[#This Row],[Area]]="Notun para",Table1[[#This Row],[Income]],0)</f>
        <v>0</v>
      </c>
      <c r="CC135" s="2">
        <f ca="1">IF(Table1[[#This Row],[Area]]="Fotikchori",Table1[[#This Row],[Income]],0)</f>
        <v>0</v>
      </c>
      <c r="CD135" s="2">
        <f ca="1">IF(Table1[[#This Row],[Area]]="Feni",Table1[[#This Row],[Income]],0)</f>
        <v>0</v>
      </c>
      <c r="CE135" s="2">
        <f ca="1">IF(Table1[[#This Row],[Area]]="Chattogram mohonogori",Table1[[#This Row],[Income]],0)</f>
        <v>0</v>
      </c>
      <c r="CF135" s="2">
        <f ca="1">IF(Table1[[#This Row],[Area]]="Potia",Table1[[#This Row],[Income]],0)</f>
        <v>0</v>
      </c>
      <c r="CG135" s="3">
        <f ca="1">IF(Table1[[#This Row],[Area]]="Kaptai",Table1[[#This Row],[Income]],0)</f>
        <v>0</v>
      </c>
      <c r="CH135" s="1">
        <f ca="1">IF(Table1[[#This Row],[Field of work]]="Health",Table1[[#This Row],[Income]],0)</f>
        <v>0</v>
      </c>
      <c r="CI135" s="2">
        <f ca="1">IF(Table1[[#This Row],[Field of work]]="Teaching",Table1[[#This Row],[Income]],0)</f>
        <v>0</v>
      </c>
      <c r="CJ135" s="2">
        <f ca="1">IF(Table1[[#This Row],[Field of work]]="Construction",Table1[[#This Row],[Income]],0)</f>
        <v>0</v>
      </c>
      <c r="CK135" s="2">
        <f ca="1">IF(Table1[[#This Row],[Field of work]]="IT",Table1[[#This Row],[Income]],0)</f>
        <v>0</v>
      </c>
      <c r="CL135" s="2">
        <f ca="1">IF(Table1[[#This Row],[Field of work]]="General work",Table1[[#This Row],[Income]],0)</f>
        <v>51464</v>
      </c>
      <c r="CM135" s="3">
        <f ca="1">IF(Table1[[#This Row],[Field of work]]="Agriculture",Table1[[#This Row],[Income]],0)</f>
        <v>0</v>
      </c>
      <c r="CN135" s="1">
        <f t="shared" ca="1" si="77"/>
        <v>1</v>
      </c>
      <c r="CO135" s="3"/>
      <c r="CP135" s="1">
        <f t="shared" ref="CP135:CP198" ca="1" si="91">IF(V136&gt;CQ134,D136,0)</f>
        <v>34</v>
      </c>
      <c r="CQ135" s="3"/>
    </row>
    <row r="136" spans="2:95" x14ac:dyDescent="0.25">
      <c r="B136">
        <f t="shared" ref="B136:B199" ca="1" si="92">RANDBETWEEN(1,2)</f>
        <v>1</v>
      </c>
      <c r="C136" t="str">
        <f t="shared" ca="1" si="78"/>
        <v>Men</v>
      </c>
      <c r="D136">
        <f t="shared" ref="D136:D199" ca="1" si="93">RANDBETWEEN(25,45)</f>
        <v>34</v>
      </c>
      <c r="E136">
        <f t="shared" ref="E136:E199" ca="1" si="94">RANDBETWEEN(1,6)</f>
        <v>2</v>
      </c>
      <c r="F136" t="str">
        <f t="shared" ca="1" si="79"/>
        <v>Construction</v>
      </c>
      <c r="G136">
        <f t="shared" ref="G136:G199" ca="1" si="95">RANDBETWEEN(1,5)</f>
        <v>3</v>
      </c>
      <c r="H136" t="str">
        <f t="shared" ca="1" si="80"/>
        <v>University</v>
      </c>
      <c r="I136">
        <f t="shared" ref="I136:I199" ca="1" si="96">RANDBETWEEN(0,4)</f>
        <v>3</v>
      </c>
      <c r="J136">
        <f t="shared" ref="J136:J199" ca="1" si="97">RANDBETWEEN(1,3)</f>
        <v>2</v>
      </c>
      <c r="K136">
        <f t="shared" ref="K136:K199" ca="1" si="98">RANDBETWEEN(50000,90000)</f>
        <v>79912</v>
      </c>
      <c r="L136">
        <f t="shared" ref="L136:L199" ca="1" si="99">RANDBETWEEN(1,12)</f>
        <v>2</v>
      </c>
      <c r="M136" t="str">
        <f t="shared" ca="1" si="81"/>
        <v>Hathazari</v>
      </c>
      <c r="N136">
        <f t="shared" ca="1" si="70"/>
        <v>239736</v>
      </c>
      <c r="O136">
        <f t="shared" ref="O136:O199" ca="1" si="100">RAND()*N136</f>
        <v>22985.103708528943</v>
      </c>
      <c r="P136">
        <f t="shared" ca="1" si="71"/>
        <v>134478.37002107335</v>
      </c>
      <c r="Q136">
        <f t="shared" ref="Q136:Q199" ca="1" si="101">RANDBETWEEN(0,P136)</f>
        <v>99799</v>
      </c>
      <c r="R136">
        <f t="shared" ca="1" si="72"/>
        <v>106683.98994617749</v>
      </c>
      <c r="S136">
        <f t="shared" ca="1" si="73"/>
        <v>2884.7687911196435</v>
      </c>
      <c r="T136">
        <f t="shared" ca="1" si="74"/>
        <v>377099.13881219301</v>
      </c>
      <c r="U136">
        <f t="shared" ca="1" si="75"/>
        <v>229468.09365470643</v>
      </c>
      <c r="V136">
        <f t="shared" ca="1" si="76"/>
        <v>147631.04515748657</v>
      </c>
      <c r="AR136" s="1">
        <f ca="1">IF(Table1[[#This Row],[Gender]]="men",1,0)</f>
        <v>1</v>
      </c>
      <c r="AS136" s="2">
        <f ca="1">IF(Table1[[#This Row],[Gender]]="Women",1,0)</f>
        <v>0</v>
      </c>
      <c r="AT136" s="2"/>
      <c r="AU136" s="2"/>
      <c r="AV136" s="3"/>
      <c r="AX136" s="1">
        <f t="shared" ca="1" si="82"/>
        <v>0</v>
      </c>
      <c r="AY136" s="2">
        <f t="shared" ca="1" si="83"/>
        <v>0</v>
      </c>
      <c r="AZ136" s="2">
        <f t="shared" ca="1" si="84"/>
        <v>0</v>
      </c>
      <c r="BA136" s="2">
        <f t="shared" ca="1" si="85"/>
        <v>1</v>
      </c>
      <c r="BB136" s="2">
        <f t="shared" ca="1" si="86"/>
        <v>0</v>
      </c>
      <c r="BC136" s="2">
        <f t="shared" ca="1" si="87"/>
        <v>0</v>
      </c>
      <c r="BD136" s="2"/>
      <c r="BE136" s="2"/>
      <c r="BF136" s="2"/>
      <c r="BG136" s="2"/>
      <c r="BH136" s="2"/>
      <c r="BI136" s="2"/>
      <c r="BJ136" s="3"/>
      <c r="BL136" s="1">
        <f t="shared" ref="BL136:BL199" ca="1" si="102">P138/J138</f>
        <v>24456.190622424281</v>
      </c>
      <c r="BM136" s="3"/>
      <c r="BN136" s="1">
        <f t="shared" ca="1" si="88"/>
        <v>1</v>
      </c>
      <c r="BO136" s="2"/>
      <c r="BP136" s="2"/>
      <c r="BQ136" s="3"/>
      <c r="BR136" s="15">
        <f t="shared" ca="1" si="89"/>
        <v>0.32182676232595486</v>
      </c>
      <c r="BS136" s="16">
        <f t="shared" ca="1" si="90"/>
        <v>0</v>
      </c>
      <c r="BT136" s="2"/>
      <c r="BU136" s="2"/>
      <c r="BV136" s="1">
        <f ca="1">IF(Table1[[#This Row],[Area]]="Raozan",Table1[[#This Row],[Income]],0)</f>
        <v>0</v>
      </c>
      <c r="BW136" s="2">
        <f ca="1">IF(Table1[[#This Row],[Area]]="Rangunia",Table1[[#This Row],[Income]],0)</f>
        <v>0</v>
      </c>
      <c r="BX136" s="2">
        <f ca="1">IF(Table1[[#This Row],[Area]]="Hathazari",Table1[[#This Row],[Income]],0)</f>
        <v>79912</v>
      </c>
      <c r="BY136" s="2">
        <f ca="1">IF(Table1[[#This Row],[Area]]="Nazirhat",Table1[[#This Row],[Income]],0)</f>
        <v>0</v>
      </c>
      <c r="BZ136" s="2">
        <f ca="1">IF(Table1[[#This Row],[Area]]="Rangamati",Table1[[#This Row],[Income]],0)</f>
        <v>0</v>
      </c>
      <c r="CA136" s="2">
        <f ca="1">IF(Table1[[#This Row],[Area]]="Kumilla",Table1[[#This Row],[Income]],0)</f>
        <v>0</v>
      </c>
      <c r="CB136" s="2">
        <f ca="1">IF(Table1[[#This Row],[Area]]="Notun para",Table1[[#This Row],[Income]],0)</f>
        <v>0</v>
      </c>
      <c r="CC136" s="2">
        <f ca="1">IF(Table1[[#This Row],[Area]]="Fotikchori",Table1[[#This Row],[Income]],0)</f>
        <v>0</v>
      </c>
      <c r="CD136" s="2">
        <f ca="1">IF(Table1[[#This Row],[Area]]="Feni",Table1[[#This Row],[Income]],0)</f>
        <v>0</v>
      </c>
      <c r="CE136" s="2">
        <f ca="1">IF(Table1[[#This Row],[Area]]="Chattogram mohonogori",Table1[[#This Row],[Income]],0)</f>
        <v>0</v>
      </c>
      <c r="CF136" s="2">
        <f ca="1">IF(Table1[[#This Row],[Area]]="Potia",Table1[[#This Row],[Income]],0)</f>
        <v>0</v>
      </c>
      <c r="CG136" s="3">
        <f ca="1">IF(Table1[[#This Row],[Area]]="Kaptai",Table1[[#This Row],[Income]],0)</f>
        <v>0</v>
      </c>
      <c r="CH136" s="1">
        <f ca="1">IF(Table1[[#This Row],[Field of work]]="Health",Table1[[#This Row],[Income]],0)</f>
        <v>0</v>
      </c>
      <c r="CI136" s="2">
        <f ca="1">IF(Table1[[#This Row],[Field of work]]="Teaching",Table1[[#This Row],[Income]],0)</f>
        <v>0</v>
      </c>
      <c r="CJ136" s="2">
        <f ca="1">IF(Table1[[#This Row],[Field of work]]="Construction",Table1[[#This Row],[Income]],0)</f>
        <v>79912</v>
      </c>
      <c r="CK136" s="2">
        <f ca="1">IF(Table1[[#This Row],[Field of work]]="IT",Table1[[#This Row],[Income]],0)</f>
        <v>0</v>
      </c>
      <c r="CL136" s="2">
        <f ca="1">IF(Table1[[#This Row],[Field of work]]="General work",Table1[[#This Row],[Income]],0)</f>
        <v>0</v>
      </c>
      <c r="CM136" s="3">
        <f ca="1">IF(Table1[[#This Row],[Field of work]]="Agriculture",Table1[[#This Row],[Income]],0)</f>
        <v>0</v>
      </c>
      <c r="CN136" s="1">
        <f t="shared" ca="1" si="77"/>
        <v>1</v>
      </c>
      <c r="CO136" s="3"/>
      <c r="CP136" s="1">
        <f t="shared" ca="1" si="91"/>
        <v>29</v>
      </c>
      <c r="CQ136" s="3"/>
    </row>
    <row r="137" spans="2:95" x14ac:dyDescent="0.25">
      <c r="B137">
        <f t="shared" ca="1" si="92"/>
        <v>2</v>
      </c>
      <c r="C137" t="str">
        <f t="shared" ca="1" si="78"/>
        <v>Women</v>
      </c>
      <c r="D137">
        <f t="shared" ca="1" si="93"/>
        <v>29</v>
      </c>
      <c r="E137">
        <f t="shared" ca="1" si="94"/>
        <v>4</v>
      </c>
      <c r="F137" t="str">
        <f t="shared" ca="1" si="79"/>
        <v>IT</v>
      </c>
      <c r="G137">
        <f t="shared" ca="1" si="95"/>
        <v>4</v>
      </c>
      <c r="H137" t="str">
        <f t="shared" ca="1" si="80"/>
        <v>Technical</v>
      </c>
      <c r="I137">
        <f t="shared" ca="1" si="96"/>
        <v>3</v>
      </c>
      <c r="J137">
        <f t="shared" ca="1" si="97"/>
        <v>2</v>
      </c>
      <c r="K137">
        <f t="shared" ca="1" si="98"/>
        <v>56594</v>
      </c>
      <c r="L137">
        <f t="shared" ca="1" si="99"/>
        <v>11</v>
      </c>
      <c r="M137" t="str">
        <f t="shared" ca="1" si="81"/>
        <v>Nazirhat</v>
      </c>
      <c r="N137">
        <f t="shared" ca="1" si="70"/>
        <v>339564</v>
      </c>
      <c r="O137">
        <f t="shared" ca="1" si="100"/>
        <v>109280.78272245053</v>
      </c>
      <c r="P137">
        <f t="shared" ca="1" si="71"/>
        <v>59688.608882976652</v>
      </c>
      <c r="Q137">
        <f t="shared" ca="1" si="101"/>
        <v>53047</v>
      </c>
      <c r="R137">
        <f t="shared" ca="1" si="72"/>
        <v>60427.967438576066</v>
      </c>
      <c r="S137">
        <f t="shared" ca="1" si="73"/>
        <v>47610.852927111919</v>
      </c>
      <c r="T137">
        <f t="shared" ca="1" si="74"/>
        <v>446863.46181008854</v>
      </c>
      <c r="U137">
        <f t="shared" ca="1" si="75"/>
        <v>222755.7501610266</v>
      </c>
      <c r="V137">
        <f t="shared" ca="1" si="76"/>
        <v>224107.71164906194</v>
      </c>
      <c r="AR137" s="1">
        <f ca="1">IF(Table1[[#This Row],[Gender]]="men",1,0)</f>
        <v>0</v>
      </c>
      <c r="AS137" s="2">
        <f ca="1">IF(Table1[[#This Row],[Gender]]="Women",1,0)</f>
        <v>1</v>
      </c>
      <c r="AT137" s="2"/>
      <c r="AU137" s="2"/>
      <c r="AV137" s="3"/>
      <c r="AX137" s="1">
        <f t="shared" ca="1" si="82"/>
        <v>0</v>
      </c>
      <c r="AY137" s="2">
        <f t="shared" ca="1" si="83"/>
        <v>0</v>
      </c>
      <c r="AZ137" s="2">
        <f t="shared" ca="1" si="84"/>
        <v>1</v>
      </c>
      <c r="BA137" s="2">
        <f t="shared" ca="1" si="85"/>
        <v>0</v>
      </c>
      <c r="BB137" s="2">
        <f t="shared" ca="1" si="86"/>
        <v>0</v>
      </c>
      <c r="BC137" s="2">
        <f t="shared" ca="1" si="87"/>
        <v>0</v>
      </c>
      <c r="BD137" s="2"/>
      <c r="BE137" s="2"/>
      <c r="BF137" s="2"/>
      <c r="BG137" s="2"/>
      <c r="BH137" s="2"/>
      <c r="BI137" s="2"/>
      <c r="BJ137" s="3"/>
      <c r="BL137" s="1">
        <f t="shared" ca="1" si="102"/>
        <v>37207.216218480971</v>
      </c>
      <c r="BM137" s="3"/>
      <c r="BN137" s="1">
        <f t="shared" ca="1" si="88"/>
        <v>0</v>
      </c>
      <c r="BO137" s="2"/>
      <c r="BP137" s="2"/>
      <c r="BQ137" s="3"/>
      <c r="BR137" s="15">
        <f t="shared" ca="1" si="89"/>
        <v>0.22932610168938336</v>
      </c>
      <c r="BS137" s="16">
        <f t="shared" ca="1" si="90"/>
        <v>0</v>
      </c>
      <c r="BT137" s="2"/>
      <c r="BU137" s="2"/>
      <c r="BV137" s="1">
        <f ca="1">IF(Table1[[#This Row],[Area]]="Raozan",Table1[[#This Row],[Income]],0)</f>
        <v>0</v>
      </c>
      <c r="BW137" s="2">
        <f ca="1">IF(Table1[[#This Row],[Area]]="Rangunia",Table1[[#This Row],[Income]],0)</f>
        <v>0</v>
      </c>
      <c r="BX137" s="2">
        <f ca="1">IF(Table1[[#This Row],[Area]]="Hathazari",Table1[[#This Row],[Income]],0)</f>
        <v>0</v>
      </c>
      <c r="BY137" s="2">
        <f ca="1">IF(Table1[[#This Row],[Area]]="Nazirhat",Table1[[#This Row],[Income]],0)</f>
        <v>56594</v>
      </c>
      <c r="BZ137" s="2">
        <f ca="1">IF(Table1[[#This Row],[Area]]="Rangamati",Table1[[#This Row],[Income]],0)</f>
        <v>0</v>
      </c>
      <c r="CA137" s="2">
        <f ca="1">IF(Table1[[#This Row],[Area]]="Kumilla",Table1[[#This Row],[Income]],0)</f>
        <v>0</v>
      </c>
      <c r="CB137" s="2">
        <f ca="1">IF(Table1[[#This Row],[Area]]="Notun para",Table1[[#This Row],[Income]],0)</f>
        <v>0</v>
      </c>
      <c r="CC137" s="2">
        <f ca="1">IF(Table1[[#This Row],[Area]]="Fotikchori",Table1[[#This Row],[Income]],0)</f>
        <v>0</v>
      </c>
      <c r="CD137" s="2">
        <f ca="1">IF(Table1[[#This Row],[Area]]="Feni",Table1[[#This Row],[Income]],0)</f>
        <v>0</v>
      </c>
      <c r="CE137" s="2">
        <f ca="1">IF(Table1[[#This Row],[Area]]="Chattogram mohonogori",Table1[[#This Row],[Income]],0)</f>
        <v>0</v>
      </c>
      <c r="CF137" s="2">
        <f ca="1">IF(Table1[[#This Row],[Area]]="Potia",Table1[[#This Row],[Income]],0)</f>
        <v>0</v>
      </c>
      <c r="CG137" s="3">
        <f ca="1">IF(Table1[[#This Row],[Area]]="Kaptai",Table1[[#This Row],[Income]],0)</f>
        <v>0</v>
      </c>
      <c r="CH137" s="1">
        <f ca="1">IF(Table1[[#This Row],[Field of work]]="Health",Table1[[#This Row],[Income]],0)</f>
        <v>0</v>
      </c>
      <c r="CI137" s="2">
        <f ca="1">IF(Table1[[#This Row],[Field of work]]="Teaching",Table1[[#This Row],[Income]],0)</f>
        <v>0</v>
      </c>
      <c r="CJ137" s="2">
        <f ca="1">IF(Table1[[#This Row],[Field of work]]="Construction",Table1[[#This Row],[Income]],0)</f>
        <v>0</v>
      </c>
      <c r="CK137" s="2">
        <f ca="1">IF(Table1[[#This Row],[Field of work]]="IT",Table1[[#This Row],[Income]],0)</f>
        <v>56594</v>
      </c>
      <c r="CL137" s="2">
        <f ca="1">IF(Table1[[#This Row],[Field of work]]="General work",Table1[[#This Row],[Income]],0)</f>
        <v>0</v>
      </c>
      <c r="CM137" s="3">
        <f ca="1">IF(Table1[[#This Row],[Field of work]]="Agriculture",Table1[[#This Row],[Income]],0)</f>
        <v>0</v>
      </c>
      <c r="CN137" s="1">
        <f t="shared" ca="1" si="77"/>
        <v>1</v>
      </c>
      <c r="CO137" s="3"/>
      <c r="CP137" s="1">
        <f t="shared" ca="1" si="91"/>
        <v>30</v>
      </c>
      <c r="CQ137" s="3"/>
    </row>
    <row r="138" spans="2:95" x14ac:dyDescent="0.25">
      <c r="B138">
        <f t="shared" ca="1" si="92"/>
        <v>2</v>
      </c>
      <c r="C138" t="str">
        <f t="shared" ca="1" si="78"/>
        <v>Women</v>
      </c>
      <c r="D138">
        <f t="shared" ca="1" si="93"/>
        <v>30</v>
      </c>
      <c r="E138">
        <f t="shared" ca="1" si="94"/>
        <v>2</v>
      </c>
      <c r="F138" t="str">
        <f t="shared" ca="1" si="79"/>
        <v>Construction</v>
      </c>
      <c r="G138">
        <f t="shared" ca="1" si="95"/>
        <v>5</v>
      </c>
      <c r="H138" t="str">
        <f t="shared" ca="1" si="80"/>
        <v>Other</v>
      </c>
      <c r="I138">
        <f t="shared" ca="1" si="96"/>
        <v>1</v>
      </c>
      <c r="J138">
        <f t="shared" ca="1" si="97"/>
        <v>1</v>
      </c>
      <c r="K138">
        <f t="shared" ca="1" si="98"/>
        <v>69070</v>
      </c>
      <c r="L138">
        <f t="shared" ca="1" si="99"/>
        <v>4</v>
      </c>
      <c r="M138" t="str">
        <f t="shared" ca="1" si="81"/>
        <v>Rangamati</v>
      </c>
      <c r="N138">
        <f t="shared" ca="1" si="70"/>
        <v>207210</v>
      </c>
      <c r="O138">
        <f t="shared" ca="1" si="100"/>
        <v>47518.661531057129</v>
      </c>
      <c r="P138">
        <f t="shared" ca="1" si="71"/>
        <v>24456.190622424281</v>
      </c>
      <c r="Q138">
        <f t="shared" ca="1" si="101"/>
        <v>3765</v>
      </c>
      <c r="R138">
        <f t="shared" ca="1" si="72"/>
        <v>90813.168663478195</v>
      </c>
      <c r="S138">
        <f t="shared" ca="1" si="73"/>
        <v>94614.644383828068</v>
      </c>
      <c r="T138">
        <f t="shared" ca="1" si="74"/>
        <v>326280.83500625234</v>
      </c>
      <c r="U138">
        <f t="shared" ca="1" si="75"/>
        <v>142096.83019453532</v>
      </c>
      <c r="V138">
        <f t="shared" ca="1" si="76"/>
        <v>184184.00481171702</v>
      </c>
      <c r="AR138" s="1">
        <f ca="1">IF(Table1[[#This Row],[Gender]]="men",1,0)</f>
        <v>0</v>
      </c>
      <c r="AS138" s="2">
        <f ca="1">IF(Table1[[#This Row],[Gender]]="Women",1,0)</f>
        <v>1</v>
      </c>
      <c r="AT138" s="2"/>
      <c r="AU138" s="2"/>
      <c r="AV138" s="3"/>
      <c r="AX138" s="1">
        <f t="shared" ca="1" si="82"/>
        <v>0</v>
      </c>
      <c r="AY138" s="2">
        <f t="shared" ca="1" si="83"/>
        <v>0</v>
      </c>
      <c r="AZ138" s="2">
        <f t="shared" ca="1" si="84"/>
        <v>0</v>
      </c>
      <c r="BA138" s="2">
        <f t="shared" ca="1" si="85"/>
        <v>1</v>
      </c>
      <c r="BB138" s="2">
        <f t="shared" ca="1" si="86"/>
        <v>0</v>
      </c>
      <c r="BC138" s="2">
        <f t="shared" ca="1" si="87"/>
        <v>0</v>
      </c>
      <c r="BD138" s="2"/>
      <c r="BE138" s="2"/>
      <c r="BF138" s="2"/>
      <c r="BG138" s="2"/>
      <c r="BH138" s="2"/>
      <c r="BI138" s="2"/>
      <c r="BJ138" s="3"/>
      <c r="BL138" s="1">
        <f t="shared" ca="1" si="102"/>
        <v>38541.471368928338</v>
      </c>
      <c r="BM138" s="3"/>
      <c r="BN138" s="1">
        <f t="shared" ca="1" si="88"/>
        <v>1</v>
      </c>
      <c r="BO138" s="2"/>
      <c r="BP138" s="2"/>
      <c r="BQ138" s="3"/>
      <c r="BR138" s="15">
        <f t="shared" ca="1" si="89"/>
        <v>0.62168042780938271</v>
      </c>
      <c r="BS138" s="16">
        <f t="shared" ca="1" si="90"/>
        <v>0</v>
      </c>
      <c r="BT138" s="2"/>
      <c r="BU138" s="2"/>
      <c r="BV138" s="1">
        <f ca="1">IF(Table1[[#This Row],[Area]]="Raozan",Table1[[#This Row],[Income]],0)</f>
        <v>0</v>
      </c>
      <c r="BW138" s="2">
        <f ca="1">IF(Table1[[#This Row],[Area]]="Rangunia",Table1[[#This Row],[Income]],0)</f>
        <v>0</v>
      </c>
      <c r="BX138" s="2">
        <f ca="1">IF(Table1[[#This Row],[Area]]="Hathazari",Table1[[#This Row],[Income]],0)</f>
        <v>0</v>
      </c>
      <c r="BY138" s="2">
        <f ca="1">IF(Table1[[#This Row],[Area]]="Nazirhat",Table1[[#This Row],[Income]],0)</f>
        <v>0</v>
      </c>
      <c r="BZ138" s="2">
        <f ca="1">IF(Table1[[#This Row],[Area]]="Rangamati",Table1[[#This Row],[Income]],0)</f>
        <v>69070</v>
      </c>
      <c r="CA138" s="2">
        <f ca="1">IF(Table1[[#This Row],[Area]]="Kumilla",Table1[[#This Row],[Income]],0)</f>
        <v>0</v>
      </c>
      <c r="CB138" s="2">
        <f ca="1">IF(Table1[[#This Row],[Area]]="Notun para",Table1[[#This Row],[Income]],0)</f>
        <v>0</v>
      </c>
      <c r="CC138" s="2">
        <f ca="1">IF(Table1[[#This Row],[Area]]="Fotikchori",Table1[[#This Row],[Income]],0)</f>
        <v>0</v>
      </c>
      <c r="CD138" s="2">
        <f ca="1">IF(Table1[[#This Row],[Area]]="Feni",Table1[[#This Row],[Income]],0)</f>
        <v>0</v>
      </c>
      <c r="CE138" s="2">
        <f ca="1">IF(Table1[[#This Row],[Area]]="Chattogram mohonogori",Table1[[#This Row],[Income]],0)</f>
        <v>0</v>
      </c>
      <c r="CF138" s="2">
        <f ca="1">IF(Table1[[#This Row],[Area]]="Potia",Table1[[#This Row],[Income]],0)</f>
        <v>0</v>
      </c>
      <c r="CG138" s="3">
        <f ca="1">IF(Table1[[#This Row],[Area]]="Kaptai",Table1[[#This Row],[Income]],0)</f>
        <v>0</v>
      </c>
      <c r="CH138" s="1">
        <f ca="1">IF(Table1[[#This Row],[Field of work]]="Health",Table1[[#This Row],[Income]],0)</f>
        <v>0</v>
      </c>
      <c r="CI138" s="2">
        <f ca="1">IF(Table1[[#This Row],[Field of work]]="Teaching",Table1[[#This Row],[Income]],0)</f>
        <v>0</v>
      </c>
      <c r="CJ138" s="2">
        <f ca="1">IF(Table1[[#This Row],[Field of work]]="Construction",Table1[[#This Row],[Income]],0)</f>
        <v>69070</v>
      </c>
      <c r="CK138" s="2">
        <f ca="1">IF(Table1[[#This Row],[Field of work]]="IT",Table1[[#This Row],[Income]],0)</f>
        <v>0</v>
      </c>
      <c r="CL138" s="2">
        <f ca="1">IF(Table1[[#This Row],[Field of work]]="General work",Table1[[#This Row],[Income]],0)</f>
        <v>0</v>
      </c>
      <c r="CM138" s="3">
        <f ca="1">IF(Table1[[#This Row],[Field of work]]="Agriculture",Table1[[#This Row],[Income]],0)</f>
        <v>0</v>
      </c>
      <c r="CN138" s="1">
        <f t="shared" ca="1" si="77"/>
        <v>1</v>
      </c>
      <c r="CO138" s="3"/>
      <c r="CP138" s="1">
        <f t="shared" ca="1" si="91"/>
        <v>37</v>
      </c>
      <c r="CQ138" s="3"/>
    </row>
    <row r="139" spans="2:95" x14ac:dyDescent="0.25">
      <c r="B139">
        <f t="shared" ca="1" si="92"/>
        <v>2</v>
      </c>
      <c r="C139" t="str">
        <f t="shared" ca="1" si="78"/>
        <v>Women</v>
      </c>
      <c r="D139">
        <f t="shared" ca="1" si="93"/>
        <v>37</v>
      </c>
      <c r="E139">
        <f t="shared" ca="1" si="94"/>
        <v>4</v>
      </c>
      <c r="F139" t="str">
        <f t="shared" ca="1" si="79"/>
        <v>IT</v>
      </c>
      <c r="G139">
        <f t="shared" ca="1" si="95"/>
        <v>4</v>
      </c>
      <c r="H139" t="str">
        <f t="shared" ca="1" si="80"/>
        <v>Technical</v>
      </c>
      <c r="I139">
        <f t="shared" ca="1" si="96"/>
        <v>0</v>
      </c>
      <c r="J139">
        <f t="shared" ca="1" si="97"/>
        <v>1</v>
      </c>
      <c r="K139">
        <f t="shared" ca="1" si="98"/>
        <v>56444</v>
      </c>
      <c r="L139">
        <f t="shared" ca="1" si="99"/>
        <v>7</v>
      </c>
      <c r="M139" t="str">
        <f t="shared" ca="1" si="81"/>
        <v>Feni</v>
      </c>
      <c r="N139">
        <f t="shared" ca="1" si="70"/>
        <v>282220</v>
      </c>
      <c r="O139">
        <f t="shared" ca="1" si="100"/>
        <v>175450.65033636399</v>
      </c>
      <c r="P139">
        <f t="shared" ca="1" si="71"/>
        <v>37207.216218480971</v>
      </c>
      <c r="Q139">
        <f t="shared" ca="1" si="101"/>
        <v>9295</v>
      </c>
      <c r="R139">
        <f t="shared" ca="1" si="72"/>
        <v>19644.084607995806</v>
      </c>
      <c r="S139">
        <f t="shared" ca="1" si="73"/>
        <v>51777.780793289363</v>
      </c>
      <c r="T139">
        <f t="shared" ca="1" si="74"/>
        <v>371204.99701177032</v>
      </c>
      <c r="U139">
        <f t="shared" ca="1" si="75"/>
        <v>204389.73494435981</v>
      </c>
      <c r="V139">
        <f t="shared" ca="1" si="76"/>
        <v>166815.26206741051</v>
      </c>
      <c r="AR139" s="1">
        <f ca="1">IF(Table1[[#This Row],[Gender]]="men",1,0)</f>
        <v>0</v>
      </c>
      <c r="AS139" s="2">
        <f ca="1">IF(Table1[[#This Row],[Gender]]="Women",1,0)</f>
        <v>1</v>
      </c>
      <c r="AT139" s="2"/>
      <c r="AU139" s="2"/>
      <c r="AV139" s="3"/>
      <c r="AX139" s="1">
        <f t="shared" ca="1" si="82"/>
        <v>0</v>
      </c>
      <c r="AY139" s="2">
        <f t="shared" ca="1" si="83"/>
        <v>0</v>
      </c>
      <c r="AZ139" s="2">
        <f t="shared" ca="1" si="84"/>
        <v>0</v>
      </c>
      <c r="BA139" s="2">
        <f t="shared" ca="1" si="85"/>
        <v>0</v>
      </c>
      <c r="BB139" s="2">
        <f t="shared" ca="1" si="86"/>
        <v>0</v>
      </c>
      <c r="BC139" s="2">
        <f t="shared" ca="1" si="87"/>
        <v>1</v>
      </c>
      <c r="BD139" s="2"/>
      <c r="BE139" s="2"/>
      <c r="BF139" s="2"/>
      <c r="BG139" s="2"/>
      <c r="BH139" s="2"/>
      <c r="BI139" s="2"/>
      <c r="BJ139" s="3"/>
      <c r="BL139" s="1">
        <f t="shared" ca="1" si="102"/>
        <v>24227.447858419866</v>
      </c>
      <c r="BM139" s="3"/>
      <c r="BN139" s="1">
        <f t="shared" ca="1" si="88"/>
        <v>1</v>
      </c>
      <c r="BO139" s="2"/>
      <c r="BP139" s="2"/>
      <c r="BQ139" s="3"/>
      <c r="BR139" s="15">
        <f t="shared" ca="1" si="89"/>
        <v>0.27196793066621616</v>
      </c>
      <c r="BS139" s="16">
        <f t="shared" ca="1" si="90"/>
        <v>0</v>
      </c>
      <c r="BT139" s="2"/>
      <c r="BU139" s="2"/>
      <c r="BV139" s="1">
        <f ca="1">IF(Table1[[#This Row],[Area]]="Raozan",Table1[[#This Row],[Income]],0)</f>
        <v>0</v>
      </c>
      <c r="BW139" s="2">
        <f ca="1">IF(Table1[[#This Row],[Area]]="Rangunia",Table1[[#This Row],[Income]],0)</f>
        <v>0</v>
      </c>
      <c r="BX139" s="2">
        <f ca="1">IF(Table1[[#This Row],[Area]]="Hathazari",Table1[[#This Row],[Income]],0)</f>
        <v>0</v>
      </c>
      <c r="BY139" s="2">
        <f ca="1">IF(Table1[[#This Row],[Area]]="Nazirhat",Table1[[#This Row],[Income]],0)</f>
        <v>0</v>
      </c>
      <c r="BZ139" s="2">
        <f ca="1">IF(Table1[[#This Row],[Area]]="Rangamati",Table1[[#This Row],[Income]],0)</f>
        <v>0</v>
      </c>
      <c r="CA139" s="2">
        <f ca="1">IF(Table1[[#This Row],[Area]]="Kumilla",Table1[[#This Row],[Income]],0)</f>
        <v>0</v>
      </c>
      <c r="CB139" s="2">
        <f ca="1">IF(Table1[[#This Row],[Area]]="Notun para",Table1[[#This Row],[Income]],0)</f>
        <v>0</v>
      </c>
      <c r="CC139" s="2">
        <f ca="1">IF(Table1[[#This Row],[Area]]="Fotikchori",Table1[[#This Row],[Income]],0)</f>
        <v>0</v>
      </c>
      <c r="CD139" s="2">
        <f ca="1">IF(Table1[[#This Row],[Area]]="Feni",Table1[[#This Row],[Income]],0)</f>
        <v>56444</v>
      </c>
      <c r="CE139" s="2">
        <f ca="1">IF(Table1[[#This Row],[Area]]="Chattogram mohonogori",Table1[[#This Row],[Income]],0)</f>
        <v>0</v>
      </c>
      <c r="CF139" s="2">
        <f ca="1">IF(Table1[[#This Row],[Area]]="Potia",Table1[[#This Row],[Income]],0)</f>
        <v>0</v>
      </c>
      <c r="CG139" s="3">
        <f ca="1">IF(Table1[[#This Row],[Area]]="Kaptai",Table1[[#This Row],[Income]],0)</f>
        <v>0</v>
      </c>
      <c r="CH139" s="1">
        <f ca="1">IF(Table1[[#This Row],[Field of work]]="Health",Table1[[#This Row],[Income]],0)</f>
        <v>0</v>
      </c>
      <c r="CI139" s="2">
        <f ca="1">IF(Table1[[#This Row],[Field of work]]="Teaching",Table1[[#This Row],[Income]],0)</f>
        <v>0</v>
      </c>
      <c r="CJ139" s="2">
        <f ca="1">IF(Table1[[#This Row],[Field of work]]="Construction",Table1[[#This Row],[Income]],0)</f>
        <v>0</v>
      </c>
      <c r="CK139" s="2">
        <f ca="1">IF(Table1[[#This Row],[Field of work]]="IT",Table1[[#This Row],[Income]],0)</f>
        <v>56444</v>
      </c>
      <c r="CL139" s="2">
        <f ca="1">IF(Table1[[#This Row],[Field of work]]="General work",Table1[[#This Row],[Income]],0)</f>
        <v>0</v>
      </c>
      <c r="CM139" s="3">
        <f ca="1">IF(Table1[[#This Row],[Field of work]]="Agriculture",Table1[[#This Row],[Income]],0)</f>
        <v>0</v>
      </c>
      <c r="CN139" s="1">
        <f t="shared" ca="1" si="77"/>
        <v>1</v>
      </c>
      <c r="CO139" s="3"/>
      <c r="CP139" s="1">
        <f t="shared" ca="1" si="91"/>
        <v>33</v>
      </c>
      <c r="CQ139" s="3"/>
    </row>
    <row r="140" spans="2:95" x14ac:dyDescent="0.25">
      <c r="B140">
        <f t="shared" ca="1" si="92"/>
        <v>2</v>
      </c>
      <c r="C140" t="str">
        <f t="shared" ca="1" si="78"/>
        <v>Women</v>
      </c>
      <c r="D140">
        <f t="shared" ca="1" si="93"/>
        <v>33</v>
      </c>
      <c r="E140">
        <f t="shared" ca="1" si="94"/>
        <v>6</v>
      </c>
      <c r="F140" t="str">
        <f t="shared" ca="1" si="79"/>
        <v>Agriculture</v>
      </c>
      <c r="G140">
        <f t="shared" ca="1" si="95"/>
        <v>4</v>
      </c>
      <c r="H140" t="str">
        <f t="shared" ca="1" si="80"/>
        <v>Technical</v>
      </c>
      <c r="I140">
        <f t="shared" ca="1" si="96"/>
        <v>1</v>
      </c>
      <c r="J140">
        <f t="shared" ca="1" si="97"/>
        <v>3</v>
      </c>
      <c r="K140">
        <f t="shared" ca="1" si="98"/>
        <v>82379</v>
      </c>
      <c r="L140">
        <f t="shared" ca="1" si="99"/>
        <v>7</v>
      </c>
      <c r="M140" t="str">
        <f t="shared" ca="1" si="81"/>
        <v>Feni</v>
      </c>
      <c r="N140">
        <f t="shared" ca="1" si="70"/>
        <v>494274</v>
      </c>
      <c r="O140">
        <f t="shared" ca="1" si="100"/>
        <v>134426.67696211333</v>
      </c>
      <c r="P140">
        <f t="shared" ca="1" si="71"/>
        <v>115624.41410678501</v>
      </c>
      <c r="Q140">
        <f t="shared" ca="1" si="101"/>
        <v>16301</v>
      </c>
      <c r="R140">
        <f t="shared" ca="1" si="72"/>
        <v>89781.771814018779</v>
      </c>
      <c r="S140">
        <f t="shared" ca="1" si="73"/>
        <v>72869.927035160741</v>
      </c>
      <c r="T140">
        <f t="shared" ca="1" si="74"/>
        <v>682768.34114194568</v>
      </c>
      <c r="U140">
        <f t="shared" ca="1" si="75"/>
        <v>240509.44877613211</v>
      </c>
      <c r="V140">
        <f t="shared" ca="1" si="76"/>
        <v>442258.8923658136</v>
      </c>
      <c r="AR140" s="1">
        <f ca="1">IF(Table1[[#This Row],[Gender]]="men",1,0)</f>
        <v>0</v>
      </c>
      <c r="AS140" s="2">
        <f ca="1">IF(Table1[[#This Row],[Gender]]="Women",1,0)</f>
        <v>1</v>
      </c>
      <c r="AT140" s="2"/>
      <c r="AU140" s="2"/>
      <c r="AV140" s="3"/>
      <c r="AX140" s="1">
        <f t="shared" ca="1" si="82"/>
        <v>0</v>
      </c>
      <c r="AY140" s="2">
        <f t="shared" ca="1" si="83"/>
        <v>0</v>
      </c>
      <c r="AZ140" s="2">
        <f t="shared" ca="1" si="84"/>
        <v>0</v>
      </c>
      <c r="BA140" s="2">
        <f t="shared" ca="1" si="85"/>
        <v>0</v>
      </c>
      <c r="BB140" s="2">
        <f t="shared" ca="1" si="86"/>
        <v>1</v>
      </c>
      <c r="BC140" s="2">
        <f t="shared" ca="1" si="87"/>
        <v>0</v>
      </c>
      <c r="BD140" s="2"/>
      <c r="BE140" s="2"/>
      <c r="BF140" s="2"/>
      <c r="BG140" s="2"/>
      <c r="BH140" s="2"/>
      <c r="BI140" s="2"/>
      <c r="BJ140" s="3"/>
      <c r="BL140" s="1">
        <f t="shared" ca="1" si="102"/>
        <v>66044.584726115994</v>
      </c>
      <c r="BM140" s="3"/>
      <c r="BN140" s="1">
        <f t="shared" ca="1" si="88"/>
        <v>0</v>
      </c>
      <c r="BO140" s="2"/>
      <c r="BP140" s="2"/>
      <c r="BQ140" s="3"/>
      <c r="BR140" s="15">
        <f t="shared" ca="1" si="89"/>
        <v>0.83049558982097071</v>
      </c>
      <c r="BS140" s="16">
        <f t="shared" ca="1" si="90"/>
        <v>0</v>
      </c>
      <c r="BT140" s="2"/>
      <c r="BU140" s="2"/>
      <c r="BV140" s="1">
        <f ca="1">IF(Table1[[#This Row],[Area]]="Raozan",Table1[[#This Row],[Income]],0)</f>
        <v>0</v>
      </c>
      <c r="BW140" s="2">
        <f ca="1">IF(Table1[[#This Row],[Area]]="Rangunia",Table1[[#This Row],[Income]],0)</f>
        <v>0</v>
      </c>
      <c r="BX140" s="2">
        <f ca="1">IF(Table1[[#This Row],[Area]]="Hathazari",Table1[[#This Row],[Income]],0)</f>
        <v>0</v>
      </c>
      <c r="BY140" s="2">
        <f ca="1">IF(Table1[[#This Row],[Area]]="Nazirhat",Table1[[#This Row],[Income]],0)</f>
        <v>0</v>
      </c>
      <c r="BZ140" s="2">
        <f ca="1">IF(Table1[[#This Row],[Area]]="Rangamati",Table1[[#This Row],[Income]],0)</f>
        <v>0</v>
      </c>
      <c r="CA140" s="2">
        <f ca="1">IF(Table1[[#This Row],[Area]]="Kumilla",Table1[[#This Row],[Income]],0)</f>
        <v>0</v>
      </c>
      <c r="CB140" s="2">
        <f ca="1">IF(Table1[[#This Row],[Area]]="Notun para",Table1[[#This Row],[Income]],0)</f>
        <v>0</v>
      </c>
      <c r="CC140" s="2">
        <f ca="1">IF(Table1[[#This Row],[Area]]="Fotikchori",Table1[[#This Row],[Income]],0)</f>
        <v>0</v>
      </c>
      <c r="CD140" s="2">
        <f ca="1">IF(Table1[[#This Row],[Area]]="Feni",Table1[[#This Row],[Income]],0)</f>
        <v>82379</v>
      </c>
      <c r="CE140" s="2">
        <f ca="1">IF(Table1[[#This Row],[Area]]="Chattogram mohonogori",Table1[[#This Row],[Income]],0)</f>
        <v>0</v>
      </c>
      <c r="CF140" s="2">
        <f ca="1">IF(Table1[[#This Row],[Area]]="Potia",Table1[[#This Row],[Income]],0)</f>
        <v>0</v>
      </c>
      <c r="CG140" s="3">
        <f ca="1">IF(Table1[[#This Row],[Area]]="Kaptai",Table1[[#This Row],[Income]],0)</f>
        <v>0</v>
      </c>
      <c r="CH140" s="1">
        <f ca="1">IF(Table1[[#This Row],[Field of work]]="Health",Table1[[#This Row],[Income]],0)</f>
        <v>0</v>
      </c>
      <c r="CI140" s="2">
        <f ca="1">IF(Table1[[#This Row],[Field of work]]="Teaching",Table1[[#This Row],[Income]],0)</f>
        <v>0</v>
      </c>
      <c r="CJ140" s="2">
        <f ca="1">IF(Table1[[#This Row],[Field of work]]="Construction",Table1[[#This Row],[Income]],0)</f>
        <v>0</v>
      </c>
      <c r="CK140" s="2">
        <f ca="1">IF(Table1[[#This Row],[Field of work]]="IT",Table1[[#This Row],[Income]],0)</f>
        <v>0</v>
      </c>
      <c r="CL140" s="2">
        <f ca="1">IF(Table1[[#This Row],[Field of work]]="General work",Table1[[#This Row],[Income]],0)</f>
        <v>0</v>
      </c>
      <c r="CM140" s="3">
        <f ca="1">IF(Table1[[#This Row],[Field of work]]="Agriculture",Table1[[#This Row],[Income]],0)</f>
        <v>82379</v>
      </c>
      <c r="CN140" s="1">
        <f t="shared" ca="1" si="77"/>
        <v>1</v>
      </c>
      <c r="CO140" s="3"/>
      <c r="CP140" s="1">
        <f t="shared" ca="1" si="91"/>
        <v>31</v>
      </c>
      <c r="CQ140" s="3"/>
    </row>
    <row r="141" spans="2:95" x14ac:dyDescent="0.25">
      <c r="B141">
        <f t="shared" ca="1" si="92"/>
        <v>1</v>
      </c>
      <c r="C141" t="str">
        <f t="shared" ca="1" si="78"/>
        <v>Men</v>
      </c>
      <c r="D141">
        <f t="shared" ca="1" si="93"/>
        <v>31</v>
      </c>
      <c r="E141">
        <f t="shared" ca="1" si="94"/>
        <v>5</v>
      </c>
      <c r="F141" t="str">
        <f t="shared" ca="1" si="79"/>
        <v>General work</v>
      </c>
      <c r="G141">
        <f t="shared" ca="1" si="95"/>
        <v>3</v>
      </c>
      <c r="H141" t="str">
        <f t="shared" ca="1" si="80"/>
        <v>University</v>
      </c>
      <c r="I141">
        <f t="shared" ca="1" si="96"/>
        <v>1</v>
      </c>
      <c r="J141">
        <f t="shared" ca="1" si="97"/>
        <v>3</v>
      </c>
      <c r="K141">
        <f t="shared" ca="1" si="98"/>
        <v>67455</v>
      </c>
      <c r="L141">
        <f t="shared" ca="1" si="99"/>
        <v>1</v>
      </c>
      <c r="M141" t="str">
        <f t="shared" ca="1" si="81"/>
        <v>Raozan</v>
      </c>
      <c r="N141">
        <f t="shared" ca="1" si="70"/>
        <v>202365</v>
      </c>
      <c r="O141">
        <f t="shared" ca="1" si="100"/>
        <v>168063.24003412074</v>
      </c>
      <c r="P141">
        <f t="shared" ca="1" si="71"/>
        <v>72682.343575259598</v>
      </c>
      <c r="Q141">
        <f t="shared" ca="1" si="101"/>
        <v>6466</v>
      </c>
      <c r="R141">
        <f t="shared" ca="1" si="72"/>
        <v>15956.709089339614</v>
      </c>
      <c r="S141">
        <f t="shared" ca="1" si="73"/>
        <v>26092.825734569735</v>
      </c>
      <c r="T141">
        <f t="shared" ca="1" si="74"/>
        <v>301140.16930982936</v>
      </c>
      <c r="U141">
        <f t="shared" ca="1" si="75"/>
        <v>190485.94912346036</v>
      </c>
      <c r="V141">
        <f t="shared" ca="1" si="76"/>
        <v>110654.220186369</v>
      </c>
      <c r="AR141" s="1">
        <f ca="1">IF(Table1[[#This Row],[Gender]]="men",1,0)</f>
        <v>1</v>
      </c>
      <c r="AS141" s="2">
        <f ca="1">IF(Table1[[#This Row],[Gender]]="Women",1,0)</f>
        <v>0</v>
      </c>
      <c r="AT141" s="2"/>
      <c r="AU141" s="2"/>
      <c r="AV141" s="3"/>
      <c r="AX141" s="1">
        <f t="shared" ca="1" si="82"/>
        <v>0</v>
      </c>
      <c r="AY141" s="2">
        <f t="shared" ca="1" si="83"/>
        <v>0</v>
      </c>
      <c r="AZ141" s="2">
        <f t="shared" ca="1" si="84"/>
        <v>0</v>
      </c>
      <c r="BA141" s="2">
        <f t="shared" ca="1" si="85"/>
        <v>1</v>
      </c>
      <c r="BB141" s="2">
        <f t="shared" ca="1" si="86"/>
        <v>0</v>
      </c>
      <c r="BC141" s="2">
        <f t="shared" ca="1" si="87"/>
        <v>0</v>
      </c>
      <c r="BD141" s="2"/>
      <c r="BE141" s="2"/>
      <c r="BF141" s="2"/>
      <c r="BG141" s="2"/>
      <c r="BH141" s="2"/>
      <c r="BI141" s="2"/>
      <c r="BJ141" s="3"/>
      <c r="BL141" s="1">
        <f t="shared" ca="1" si="102"/>
        <v>983.79381413935346</v>
      </c>
      <c r="BM141" s="3"/>
      <c r="BN141" s="1">
        <f t="shared" ca="1" si="88"/>
        <v>1</v>
      </c>
      <c r="BO141" s="2"/>
      <c r="BP141" s="2"/>
      <c r="BQ141" s="3"/>
      <c r="BR141" s="15">
        <f t="shared" ca="1" si="89"/>
        <v>0.43308114561164113</v>
      </c>
      <c r="BS141" s="16">
        <f t="shared" ca="1" si="90"/>
        <v>0</v>
      </c>
      <c r="BT141" s="2"/>
      <c r="BU141" s="2"/>
      <c r="BV141" s="1">
        <f ca="1">IF(Table1[[#This Row],[Area]]="Raozan",Table1[[#This Row],[Income]],0)</f>
        <v>67455</v>
      </c>
      <c r="BW141" s="2">
        <f ca="1">IF(Table1[[#This Row],[Area]]="Rangunia",Table1[[#This Row],[Income]],0)</f>
        <v>0</v>
      </c>
      <c r="BX141" s="2">
        <f ca="1">IF(Table1[[#This Row],[Area]]="Hathazari",Table1[[#This Row],[Income]],0)</f>
        <v>0</v>
      </c>
      <c r="BY141" s="2">
        <f ca="1">IF(Table1[[#This Row],[Area]]="Nazirhat",Table1[[#This Row],[Income]],0)</f>
        <v>0</v>
      </c>
      <c r="BZ141" s="2">
        <f ca="1">IF(Table1[[#This Row],[Area]]="Rangamati",Table1[[#This Row],[Income]],0)</f>
        <v>0</v>
      </c>
      <c r="CA141" s="2">
        <f ca="1">IF(Table1[[#This Row],[Area]]="Kumilla",Table1[[#This Row],[Income]],0)</f>
        <v>0</v>
      </c>
      <c r="CB141" s="2">
        <f ca="1">IF(Table1[[#This Row],[Area]]="Notun para",Table1[[#This Row],[Income]],0)</f>
        <v>0</v>
      </c>
      <c r="CC141" s="2">
        <f ca="1">IF(Table1[[#This Row],[Area]]="Fotikchori",Table1[[#This Row],[Income]],0)</f>
        <v>0</v>
      </c>
      <c r="CD141" s="2">
        <f ca="1">IF(Table1[[#This Row],[Area]]="Feni",Table1[[#This Row],[Income]],0)</f>
        <v>0</v>
      </c>
      <c r="CE141" s="2">
        <f ca="1">IF(Table1[[#This Row],[Area]]="Chattogram mohonogori",Table1[[#This Row],[Income]],0)</f>
        <v>0</v>
      </c>
      <c r="CF141" s="2">
        <f ca="1">IF(Table1[[#This Row],[Area]]="Potia",Table1[[#This Row],[Income]],0)</f>
        <v>0</v>
      </c>
      <c r="CG141" s="3">
        <f ca="1">IF(Table1[[#This Row],[Area]]="Kaptai",Table1[[#This Row],[Income]],0)</f>
        <v>0</v>
      </c>
      <c r="CH141" s="1">
        <f ca="1">IF(Table1[[#This Row],[Field of work]]="Health",Table1[[#This Row],[Income]],0)</f>
        <v>0</v>
      </c>
      <c r="CI141" s="2">
        <f ca="1">IF(Table1[[#This Row],[Field of work]]="Teaching",Table1[[#This Row],[Income]],0)</f>
        <v>0</v>
      </c>
      <c r="CJ141" s="2">
        <f ca="1">IF(Table1[[#This Row],[Field of work]]="Construction",Table1[[#This Row],[Income]],0)</f>
        <v>0</v>
      </c>
      <c r="CK141" s="2">
        <f ca="1">IF(Table1[[#This Row],[Field of work]]="IT",Table1[[#This Row],[Income]],0)</f>
        <v>0</v>
      </c>
      <c r="CL141" s="2">
        <f ca="1">IF(Table1[[#This Row],[Field of work]]="General work",Table1[[#This Row],[Income]],0)</f>
        <v>67455</v>
      </c>
      <c r="CM141" s="3">
        <f ca="1">IF(Table1[[#This Row],[Field of work]]="Agriculture",Table1[[#This Row],[Income]],0)</f>
        <v>0</v>
      </c>
      <c r="CN141" s="1">
        <f t="shared" ca="1" si="77"/>
        <v>1</v>
      </c>
      <c r="CO141" s="3"/>
      <c r="CP141" s="1">
        <f t="shared" ca="1" si="91"/>
        <v>37</v>
      </c>
      <c r="CQ141" s="3"/>
    </row>
    <row r="142" spans="2:95" x14ac:dyDescent="0.25">
      <c r="B142">
        <f t="shared" ca="1" si="92"/>
        <v>2</v>
      </c>
      <c r="C142" t="str">
        <f t="shared" ca="1" si="78"/>
        <v>Women</v>
      </c>
      <c r="D142">
        <f t="shared" ca="1" si="93"/>
        <v>37</v>
      </c>
      <c r="E142">
        <f t="shared" ca="1" si="94"/>
        <v>4</v>
      </c>
      <c r="F142" t="str">
        <f t="shared" ca="1" si="79"/>
        <v>IT</v>
      </c>
      <c r="G142">
        <f t="shared" ca="1" si="95"/>
        <v>1</v>
      </c>
      <c r="H142" t="str">
        <f t="shared" ca="1" si="80"/>
        <v>High school</v>
      </c>
      <c r="I142">
        <f t="shared" ca="1" si="96"/>
        <v>4</v>
      </c>
      <c r="J142">
        <f t="shared" ca="1" si="97"/>
        <v>3</v>
      </c>
      <c r="K142">
        <f t="shared" ca="1" si="98"/>
        <v>89372</v>
      </c>
      <c r="L142">
        <f t="shared" ca="1" si="99"/>
        <v>9</v>
      </c>
      <c r="M142" t="str">
        <f t="shared" ca="1" si="81"/>
        <v>Rangunia</v>
      </c>
      <c r="N142">
        <f t="shared" ca="1" si="70"/>
        <v>357488</v>
      </c>
      <c r="O142">
        <f t="shared" ca="1" si="100"/>
        <v>154821.31258241436</v>
      </c>
      <c r="P142">
        <f t="shared" ca="1" si="71"/>
        <v>198133.754178348</v>
      </c>
      <c r="Q142">
        <f t="shared" ca="1" si="101"/>
        <v>139396</v>
      </c>
      <c r="R142">
        <f t="shared" ca="1" si="72"/>
        <v>170125.19716923466</v>
      </c>
      <c r="S142">
        <f t="shared" ca="1" si="73"/>
        <v>20378.925499382101</v>
      </c>
      <c r="T142">
        <f t="shared" ca="1" si="74"/>
        <v>576000.67967773008</v>
      </c>
      <c r="U142">
        <f t="shared" ca="1" si="75"/>
        <v>464342.50975164899</v>
      </c>
      <c r="V142">
        <f t="shared" ca="1" si="76"/>
        <v>111658.16992608109</v>
      </c>
      <c r="AR142" s="1">
        <f ca="1">IF(Table1[[#This Row],[Gender]]="men",1,0)</f>
        <v>0</v>
      </c>
      <c r="AS142" s="2">
        <f ca="1">IF(Table1[[#This Row],[Gender]]="Women",1,0)</f>
        <v>1</v>
      </c>
      <c r="AT142" s="2"/>
      <c r="AU142" s="2"/>
      <c r="AV142" s="3"/>
      <c r="AX142" s="1">
        <f t="shared" ca="1" si="82"/>
        <v>0</v>
      </c>
      <c r="AY142" s="2">
        <f t="shared" ca="1" si="83"/>
        <v>0</v>
      </c>
      <c r="AZ142" s="2">
        <f t="shared" ca="1" si="84"/>
        <v>0</v>
      </c>
      <c r="BA142" s="2">
        <f t="shared" ca="1" si="85"/>
        <v>0</v>
      </c>
      <c r="BB142" s="2">
        <f t="shared" ca="1" si="86"/>
        <v>1</v>
      </c>
      <c r="BC142" s="2">
        <f t="shared" ca="1" si="87"/>
        <v>0</v>
      </c>
      <c r="BD142" s="2"/>
      <c r="BE142" s="2"/>
      <c r="BF142" s="2"/>
      <c r="BG142" s="2"/>
      <c r="BH142" s="2"/>
      <c r="BI142" s="2"/>
      <c r="BJ142" s="3"/>
      <c r="BL142" s="1">
        <f t="shared" ca="1" si="102"/>
        <v>23937.8232549399</v>
      </c>
      <c r="BM142" s="3"/>
      <c r="BN142" s="1">
        <f t="shared" ca="1" si="88"/>
        <v>0</v>
      </c>
      <c r="BO142" s="2"/>
      <c r="BP142" s="2"/>
      <c r="BQ142" s="3"/>
      <c r="BR142" s="15">
        <f t="shared" ca="1" si="89"/>
        <v>0.41865410403044456</v>
      </c>
      <c r="BS142" s="16">
        <f t="shared" ca="1" si="90"/>
        <v>0</v>
      </c>
      <c r="BT142" s="2"/>
      <c r="BU142" s="2"/>
      <c r="BV142" s="1">
        <f ca="1">IF(Table1[[#This Row],[Area]]="Raozan",Table1[[#This Row],[Income]],0)</f>
        <v>0</v>
      </c>
      <c r="BW142" s="2">
        <f ca="1">IF(Table1[[#This Row],[Area]]="Rangunia",Table1[[#This Row],[Income]],0)</f>
        <v>89372</v>
      </c>
      <c r="BX142" s="2">
        <f ca="1">IF(Table1[[#This Row],[Area]]="Hathazari",Table1[[#This Row],[Income]],0)</f>
        <v>0</v>
      </c>
      <c r="BY142" s="2">
        <f ca="1">IF(Table1[[#This Row],[Area]]="Nazirhat",Table1[[#This Row],[Income]],0)</f>
        <v>0</v>
      </c>
      <c r="BZ142" s="2">
        <f ca="1">IF(Table1[[#This Row],[Area]]="Rangamati",Table1[[#This Row],[Income]],0)</f>
        <v>0</v>
      </c>
      <c r="CA142" s="2">
        <f ca="1">IF(Table1[[#This Row],[Area]]="Kumilla",Table1[[#This Row],[Income]],0)</f>
        <v>0</v>
      </c>
      <c r="CB142" s="2">
        <f ca="1">IF(Table1[[#This Row],[Area]]="Notun para",Table1[[#This Row],[Income]],0)</f>
        <v>0</v>
      </c>
      <c r="CC142" s="2">
        <f ca="1">IF(Table1[[#This Row],[Area]]="Fotikchori",Table1[[#This Row],[Income]],0)</f>
        <v>0</v>
      </c>
      <c r="CD142" s="2">
        <f ca="1">IF(Table1[[#This Row],[Area]]="Feni",Table1[[#This Row],[Income]],0)</f>
        <v>0</v>
      </c>
      <c r="CE142" s="2">
        <f ca="1">IF(Table1[[#This Row],[Area]]="Chattogram mohonogori",Table1[[#This Row],[Income]],0)</f>
        <v>0</v>
      </c>
      <c r="CF142" s="2">
        <f ca="1">IF(Table1[[#This Row],[Area]]="Potia",Table1[[#This Row],[Income]],0)</f>
        <v>0</v>
      </c>
      <c r="CG142" s="3">
        <f ca="1">IF(Table1[[#This Row],[Area]]="Kaptai",Table1[[#This Row],[Income]],0)</f>
        <v>0</v>
      </c>
      <c r="CH142" s="1">
        <f ca="1">IF(Table1[[#This Row],[Field of work]]="Health",Table1[[#This Row],[Income]],0)</f>
        <v>0</v>
      </c>
      <c r="CI142" s="2">
        <f ca="1">IF(Table1[[#This Row],[Field of work]]="Teaching",Table1[[#This Row],[Income]],0)</f>
        <v>0</v>
      </c>
      <c r="CJ142" s="2">
        <f ca="1">IF(Table1[[#This Row],[Field of work]]="Construction",Table1[[#This Row],[Income]],0)</f>
        <v>0</v>
      </c>
      <c r="CK142" s="2">
        <f ca="1">IF(Table1[[#This Row],[Field of work]]="IT",Table1[[#This Row],[Income]],0)</f>
        <v>89372</v>
      </c>
      <c r="CL142" s="2">
        <f ca="1">IF(Table1[[#This Row],[Field of work]]="General work",Table1[[#This Row],[Income]],0)</f>
        <v>0</v>
      </c>
      <c r="CM142" s="3">
        <f ca="1">IF(Table1[[#This Row],[Field of work]]="Agriculture",Table1[[#This Row],[Income]],0)</f>
        <v>0</v>
      </c>
      <c r="CN142" s="1">
        <f t="shared" ca="1" si="77"/>
        <v>1</v>
      </c>
      <c r="CO142" s="3"/>
      <c r="CP142" s="1">
        <f t="shared" ca="1" si="91"/>
        <v>33</v>
      </c>
      <c r="CQ142" s="3"/>
    </row>
    <row r="143" spans="2:95" x14ac:dyDescent="0.25">
      <c r="B143">
        <f t="shared" ca="1" si="92"/>
        <v>1</v>
      </c>
      <c r="C143" t="str">
        <f t="shared" ca="1" si="78"/>
        <v>Men</v>
      </c>
      <c r="D143">
        <f t="shared" ca="1" si="93"/>
        <v>33</v>
      </c>
      <c r="E143">
        <f t="shared" ca="1" si="94"/>
        <v>5</v>
      </c>
      <c r="F143" t="str">
        <f t="shared" ca="1" si="79"/>
        <v>General work</v>
      </c>
      <c r="G143">
        <f t="shared" ca="1" si="95"/>
        <v>5</v>
      </c>
      <c r="H143" t="str">
        <f t="shared" ca="1" si="80"/>
        <v>Other</v>
      </c>
      <c r="I143">
        <f t="shared" ca="1" si="96"/>
        <v>2</v>
      </c>
      <c r="J143">
        <f t="shared" ca="1" si="97"/>
        <v>3</v>
      </c>
      <c r="K143">
        <f t="shared" ca="1" si="98"/>
        <v>56186</v>
      </c>
      <c r="L143">
        <f t="shared" ca="1" si="99"/>
        <v>6</v>
      </c>
      <c r="M143" t="str">
        <f t="shared" ca="1" si="81"/>
        <v>Kumilla</v>
      </c>
      <c r="N143">
        <f t="shared" ca="1" si="70"/>
        <v>280930</v>
      </c>
      <c r="O143">
        <f t="shared" ca="1" si="100"/>
        <v>117612.49744527279</v>
      </c>
      <c r="P143">
        <f t="shared" ca="1" si="71"/>
        <v>2951.3814424180605</v>
      </c>
      <c r="Q143">
        <f t="shared" ca="1" si="101"/>
        <v>2787</v>
      </c>
      <c r="R143">
        <f t="shared" ca="1" si="72"/>
        <v>12962.471144783434</v>
      </c>
      <c r="S143">
        <f t="shared" ca="1" si="73"/>
        <v>22572.953785736954</v>
      </c>
      <c r="T143">
        <f t="shared" ca="1" si="74"/>
        <v>306454.33522815502</v>
      </c>
      <c r="U143">
        <f t="shared" ca="1" si="75"/>
        <v>133361.96859005623</v>
      </c>
      <c r="V143">
        <f t="shared" ca="1" si="76"/>
        <v>173092.36663809879</v>
      </c>
      <c r="AR143" s="1">
        <f ca="1">IF(Table1[[#This Row],[Gender]]="men",1,0)</f>
        <v>1</v>
      </c>
      <c r="AS143" s="2">
        <f ca="1">IF(Table1[[#This Row],[Gender]]="Women",1,0)</f>
        <v>0</v>
      </c>
      <c r="AT143" s="2"/>
      <c r="AU143" s="2"/>
      <c r="AV143" s="3"/>
      <c r="AX143" s="1">
        <f t="shared" ca="1" si="82"/>
        <v>1</v>
      </c>
      <c r="AY143" s="2">
        <f t="shared" ca="1" si="83"/>
        <v>0</v>
      </c>
      <c r="AZ143" s="2">
        <f t="shared" ca="1" si="84"/>
        <v>0</v>
      </c>
      <c r="BA143" s="2">
        <f t="shared" ca="1" si="85"/>
        <v>0</v>
      </c>
      <c r="BB143" s="2">
        <f t="shared" ca="1" si="86"/>
        <v>0</v>
      </c>
      <c r="BC143" s="2">
        <f t="shared" ca="1" si="87"/>
        <v>0</v>
      </c>
      <c r="BD143" s="2"/>
      <c r="BE143" s="2"/>
      <c r="BF143" s="2"/>
      <c r="BG143" s="2"/>
      <c r="BH143" s="2"/>
      <c r="BI143" s="2"/>
      <c r="BJ143" s="3"/>
      <c r="BL143" s="1">
        <f t="shared" ca="1" si="102"/>
        <v>55762.140793530169</v>
      </c>
      <c r="BM143" s="3"/>
      <c r="BN143" s="1">
        <f t="shared" ca="1" si="88"/>
        <v>0</v>
      </c>
      <c r="BO143" s="2"/>
      <c r="BP143" s="2"/>
      <c r="BQ143" s="3"/>
      <c r="BR143" s="15">
        <f t="shared" ca="1" si="89"/>
        <v>0.50606177975714983</v>
      </c>
      <c r="BS143" s="16">
        <f t="shared" ca="1" si="90"/>
        <v>0</v>
      </c>
      <c r="BT143" s="2"/>
      <c r="BU143" s="2"/>
      <c r="BV143" s="1">
        <f ca="1">IF(Table1[[#This Row],[Area]]="Raozan",Table1[[#This Row],[Income]],0)</f>
        <v>0</v>
      </c>
      <c r="BW143" s="2">
        <f ca="1">IF(Table1[[#This Row],[Area]]="Rangunia",Table1[[#This Row],[Income]],0)</f>
        <v>0</v>
      </c>
      <c r="BX143" s="2">
        <f ca="1">IF(Table1[[#This Row],[Area]]="Hathazari",Table1[[#This Row],[Income]],0)</f>
        <v>0</v>
      </c>
      <c r="BY143" s="2">
        <f ca="1">IF(Table1[[#This Row],[Area]]="Nazirhat",Table1[[#This Row],[Income]],0)</f>
        <v>0</v>
      </c>
      <c r="BZ143" s="2">
        <f ca="1">IF(Table1[[#This Row],[Area]]="Rangamati",Table1[[#This Row],[Income]],0)</f>
        <v>0</v>
      </c>
      <c r="CA143" s="2">
        <f ca="1">IF(Table1[[#This Row],[Area]]="Kumilla",Table1[[#This Row],[Income]],0)</f>
        <v>56186</v>
      </c>
      <c r="CB143" s="2">
        <f ca="1">IF(Table1[[#This Row],[Area]]="Notun para",Table1[[#This Row],[Income]],0)</f>
        <v>0</v>
      </c>
      <c r="CC143" s="2">
        <f ca="1">IF(Table1[[#This Row],[Area]]="Fotikchori",Table1[[#This Row],[Income]],0)</f>
        <v>0</v>
      </c>
      <c r="CD143" s="2">
        <f ca="1">IF(Table1[[#This Row],[Area]]="Feni",Table1[[#This Row],[Income]],0)</f>
        <v>0</v>
      </c>
      <c r="CE143" s="2">
        <f ca="1">IF(Table1[[#This Row],[Area]]="Chattogram mohonogori",Table1[[#This Row],[Income]],0)</f>
        <v>0</v>
      </c>
      <c r="CF143" s="2">
        <f ca="1">IF(Table1[[#This Row],[Area]]="Potia",Table1[[#This Row],[Income]],0)</f>
        <v>0</v>
      </c>
      <c r="CG143" s="3">
        <f ca="1">IF(Table1[[#This Row],[Area]]="Kaptai",Table1[[#This Row],[Income]],0)</f>
        <v>0</v>
      </c>
      <c r="CH143" s="1">
        <f ca="1">IF(Table1[[#This Row],[Field of work]]="Health",Table1[[#This Row],[Income]],0)</f>
        <v>0</v>
      </c>
      <c r="CI143" s="2">
        <f ca="1">IF(Table1[[#This Row],[Field of work]]="Teaching",Table1[[#This Row],[Income]],0)</f>
        <v>0</v>
      </c>
      <c r="CJ143" s="2">
        <f ca="1">IF(Table1[[#This Row],[Field of work]]="Construction",Table1[[#This Row],[Income]],0)</f>
        <v>0</v>
      </c>
      <c r="CK143" s="2">
        <f ca="1">IF(Table1[[#This Row],[Field of work]]="IT",Table1[[#This Row],[Income]],0)</f>
        <v>0</v>
      </c>
      <c r="CL143" s="2">
        <f ca="1">IF(Table1[[#This Row],[Field of work]]="General work",Table1[[#This Row],[Income]],0)</f>
        <v>56186</v>
      </c>
      <c r="CM143" s="3">
        <f ca="1">IF(Table1[[#This Row],[Field of work]]="Agriculture",Table1[[#This Row],[Income]],0)</f>
        <v>0</v>
      </c>
      <c r="CN143" s="1">
        <f t="shared" ca="1" si="77"/>
        <v>1</v>
      </c>
      <c r="CO143" s="3"/>
      <c r="CP143" s="1">
        <f t="shared" ca="1" si="91"/>
        <v>29</v>
      </c>
      <c r="CQ143" s="3"/>
    </row>
    <row r="144" spans="2:95" x14ac:dyDescent="0.25">
      <c r="B144">
        <f t="shared" ca="1" si="92"/>
        <v>1</v>
      </c>
      <c r="C144" t="str">
        <f t="shared" ca="1" si="78"/>
        <v>Men</v>
      </c>
      <c r="D144">
        <f t="shared" ca="1" si="93"/>
        <v>29</v>
      </c>
      <c r="E144">
        <f t="shared" ca="1" si="94"/>
        <v>1</v>
      </c>
      <c r="F144" t="str">
        <f t="shared" ca="1" si="79"/>
        <v>Health</v>
      </c>
      <c r="G144">
        <f t="shared" ca="1" si="95"/>
        <v>2</v>
      </c>
      <c r="H144" t="str">
        <f t="shared" ca="1" si="80"/>
        <v>College</v>
      </c>
      <c r="I144">
        <f t="shared" ca="1" si="96"/>
        <v>0</v>
      </c>
      <c r="J144">
        <f t="shared" ca="1" si="97"/>
        <v>2</v>
      </c>
      <c r="K144">
        <f t="shared" ca="1" si="98"/>
        <v>57956</v>
      </c>
      <c r="L144">
        <f t="shared" ca="1" si="99"/>
        <v>3</v>
      </c>
      <c r="M144" t="str">
        <f t="shared" ca="1" si="81"/>
        <v>Fotikchori</v>
      </c>
      <c r="N144">
        <f t="shared" ca="1" si="70"/>
        <v>231824</v>
      </c>
      <c r="O144">
        <f t="shared" ca="1" si="100"/>
        <v>117317.26603042151</v>
      </c>
      <c r="P144">
        <f t="shared" ca="1" si="71"/>
        <v>47875.6465098798</v>
      </c>
      <c r="Q144">
        <f t="shared" ca="1" si="101"/>
        <v>9170</v>
      </c>
      <c r="R144">
        <f t="shared" ca="1" si="72"/>
        <v>47254.99928978605</v>
      </c>
      <c r="S144">
        <f t="shared" ca="1" si="73"/>
        <v>63093.101197623124</v>
      </c>
      <c r="T144">
        <f t="shared" ca="1" si="74"/>
        <v>342792.74770750292</v>
      </c>
      <c r="U144">
        <f t="shared" ca="1" si="75"/>
        <v>173742.26532020757</v>
      </c>
      <c r="V144">
        <f t="shared" ca="1" si="76"/>
        <v>169050.48238729534</v>
      </c>
      <c r="AR144" s="1">
        <f ca="1">IF(Table1[[#This Row],[Gender]]="men",1,0)</f>
        <v>1</v>
      </c>
      <c r="AS144" s="2">
        <f ca="1">IF(Table1[[#This Row],[Gender]]="Women",1,0)</f>
        <v>0</v>
      </c>
      <c r="AT144" s="2"/>
      <c r="AU144" s="2"/>
      <c r="AV144" s="3"/>
      <c r="AX144" s="1">
        <f t="shared" ca="1" si="82"/>
        <v>0</v>
      </c>
      <c r="AY144" s="2">
        <f t="shared" ca="1" si="83"/>
        <v>0</v>
      </c>
      <c r="AZ144" s="2">
        <f t="shared" ca="1" si="84"/>
        <v>1</v>
      </c>
      <c r="BA144" s="2">
        <f t="shared" ca="1" si="85"/>
        <v>0</v>
      </c>
      <c r="BB144" s="2">
        <f t="shared" ca="1" si="86"/>
        <v>0</v>
      </c>
      <c r="BC144" s="2">
        <f t="shared" ca="1" si="87"/>
        <v>0</v>
      </c>
      <c r="BD144" s="2"/>
      <c r="BE144" s="2"/>
      <c r="BF144" s="2"/>
      <c r="BG144" s="2"/>
      <c r="BH144" s="2"/>
      <c r="BI144" s="2"/>
      <c r="BJ144" s="3"/>
      <c r="BL144" s="1">
        <f t="shared" ca="1" si="102"/>
        <v>5635.012622960483</v>
      </c>
      <c r="BM144" s="3"/>
      <c r="BN144" s="1">
        <f t="shared" ca="1" si="88"/>
        <v>1</v>
      </c>
      <c r="BO144" s="2"/>
      <c r="BP144" s="2"/>
      <c r="BQ144" s="3"/>
      <c r="BR144" s="15">
        <f t="shared" ca="1" si="89"/>
        <v>0.40383037981859504</v>
      </c>
      <c r="BS144" s="16">
        <f t="shared" ca="1" si="90"/>
        <v>0</v>
      </c>
      <c r="BT144" s="2"/>
      <c r="BU144" s="2"/>
      <c r="BV144" s="1">
        <f ca="1">IF(Table1[[#This Row],[Area]]="Raozan",Table1[[#This Row],[Income]],0)</f>
        <v>0</v>
      </c>
      <c r="BW144" s="2">
        <f ca="1">IF(Table1[[#This Row],[Area]]="Rangunia",Table1[[#This Row],[Income]],0)</f>
        <v>0</v>
      </c>
      <c r="BX144" s="2">
        <f ca="1">IF(Table1[[#This Row],[Area]]="Hathazari",Table1[[#This Row],[Income]],0)</f>
        <v>0</v>
      </c>
      <c r="BY144" s="2">
        <f ca="1">IF(Table1[[#This Row],[Area]]="Nazirhat",Table1[[#This Row],[Income]],0)</f>
        <v>0</v>
      </c>
      <c r="BZ144" s="2">
        <f ca="1">IF(Table1[[#This Row],[Area]]="Rangamati",Table1[[#This Row],[Income]],0)</f>
        <v>0</v>
      </c>
      <c r="CA144" s="2">
        <f ca="1">IF(Table1[[#This Row],[Area]]="Kumilla",Table1[[#This Row],[Income]],0)</f>
        <v>0</v>
      </c>
      <c r="CB144" s="2">
        <f ca="1">IF(Table1[[#This Row],[Area]]="Notun para",Table1[[#This Row],[Income]],0)</f>
        <v>0</v>
      </c>
      <c r="CC144" s="2">
        <f ca="1">IF(Table1[[#This Row],[Area]]="Fotikchori",Table1[[#This Row],[Income]],0)</f>
        <v>57956</v>
      </c>
      <c r="CD144" s="2">
        <f ca="1">IF(Table1[[#This Row],[Area]]="Feni",Table1[[#This Row],[Income]],0)</f>
        <v>0</v>
      </c>
      <c r="CE144" s="2">
        <f ca="1">IF(Table1[[#This Row],[Area]]="Chattogram mohonogori",Table1[[#This Row],[Income]],0)</f>
        <v>0</v>
      </c>
      <c r="CF144" s="2">
        <f ca="1">IF(Table1[[#This Row],[Area]]="Potia",Table1[[#This Row],[Income]],0)</f>
        <v>0</v>
      </c>
      <c r="CG144" s="3">
        <f ca="1">IF(Table1[[#This Row],[Area]]="Kaptai",Table1[[#This Row],[Income]],0)</f>
        <v>0</v>
      </c>
      <c r="CH144" s="1">
        <f ca="1">IF(Table1[[#This Row],[Field of work]]="Health",Table1[[#This Row],[Income]],0)</f>
        <v>57956</v>
      </c>
      <c r="CI144" s="2">
        <f ca="1">IF(Table1[[#This Row],[Field of work]]="Teaching",Table1[[#This Row],[Income]],0)</f>
        <v>0</v>
      </c>
      <c r="CJ144" s="2">
        <f ca="1">IF(Table1[[#This Row],[Field of work]]="Construction",Table1[[#This Row],[Income]],0)</f>
        <v>0</v>
      </c>
      <c r="CK144" s="2">
        <f ca="1">IF(Table1[[#This Row],[Field of work]]="IT",Table1[[#This Row],[Income]],0)</f>
        <v>0</v>
      </c>
      <c r="CL144" s="2">
        <f ca="1">IF(Table1[[#This Row],[Field of work]]="General work",Table1[[#This Row],[Income]],0)</f>
        <v>0</v>
      </c>
      <c r="CM144" s="3">
        <f ca="1">IF(Table1[[#This Row],[Field of work]]="Agriculture",Table1[[#This Row],[Income]],0)</f>
        <v>0</v>
      </c>
      <c r="CN144" s="1">
        <f t="shared" ca="1" si="77"/>
        <v>1</v>
      </c>
      <c r="CO144" s="3"/>
      <c r="CP144" s="1">
        <f t="shared" ca="1" si="91"/>
        <v>25</v>
      </c>
      <c r="CQ144" s="3"/>
    </row>
    <row r="145" spans="2:95" x14ac:dyDescent="0.25">
      <c r="B145">
        <f t="shared" ca="1" si="92"/>
        <v>1</v>
      </c>
      <c r="C145" t="str">
        <f t="shared" ca="1" si="78"/>
        <v>Men</v>
      </c>
      <c r="D145">
        <f t="shared" ca="1" si="93"/>
        <v>25</v>
      </c>
      <c r="E145">
        <f t="shared" ca="1" si="94"/>
        <v>2</v>
      </c>
      <c r="F145" t="str">
        <f t="shared" ca="1" si="79"/>
        <v>Construction</v>
      </c>
      <c r="G145">
        <f t="shared" ca="1" si="95"/>
        <v>1</v>
      </c>
      <c r="H145" t="str">
        <f t="shared" ca="1" si="80"/>
        <v>High school</v>
      </c>
      <c r="I145">
        <f t="shared" ca="1" si="96"/>
        <v>3</v>
      </c>
      <c r="J145">
        <f t="shared" ca="1" si="97"/>
        <v>2</v>
      </c>
      <c r="K145">
        <f t="shared" ca="1" si="98"/>
        <v>88676</v>
      </c>
      <c r="L145">
        <f t="shared" ca="1" si="99"/>
        <v>11</v>
      </c>
      <c r="M145" t="str">
        <f t="shared" ca="1" si="81"/>
        <v>Nazirhat</v>
      </c>
      <c r="N145">
        <f t="shared" ref="N145:N208" ca="1" si="103">K145*RANDBETWEEN(3,6)</f>
        <v>354704</v>
      </c>
      <c r="O145">
        <f t="shared" ca="1" si="100"/>
        <v>143240.25104317494</v>
      </c>
      <c r="P145">
        <f t="shared" ref="P145:P208" ca="1" si="104">J145*RAND()*K145</f>
        <v>111524.28158706034</v>
      </c>
      <c r="Q145">
        <f t="shared" ca="1" si="101"/>
        <v>110067</v>
      </c>
      <c r="R145">
        <f t="shared" ref="R145:R208" ca="1" si="105">RAND()*K145*2</f>
        <v>173987.42737169215</v>
      </c>
      <c r="S145">
        <f t="shared" ref="S145:S208" ca="1" si="106">RAND()*K145*1.5</f>
        <v>122627.72038320129</v>
      </c>
      <c r="T145">
        <f t="shared" ref="T145:T208" ca="1" si="107">N145+P145+S145</f>
        <v>588856.00197026157</v>
      </c>
      <c r="U145">
        <f t="shared" ref="U145:U208" ca="1" si="108">O145+Q145+R145</f>
        <v>427294.67841486708</v>
      </c>
      <c r="V145">
        <f t="shared" ref="V145:V208" ca="1" si="109">T145-U145</f>
        <v>161561.32355539448</v>
      </c>
      <c r="AR145" s="1">
        <f ca="1">IF(Table1[[#This Row],[Gender]]="men",1,0)</f>
        <v>1</v>
      </c>
      <c r="AS145" s="2">
        <f ca="1">IF(Table1[[#This Row],[Gender]]="Women",1,0)</f>
        <v>0</v>
      </c>
      <c r="AT145" s="2"/>
      <c r="AU145" s="2"/>
      <c r="AV145" s="3"/>
      <c r="AX145" s="1">
        <f t="shared" ca="1" si="82"/>
        <v>0</v>
      </c>
      <c r="AY145" s="2">
        <f t="shared" ca="1" si="83"/>
        <v>0</v>
      </c>
      <c r="AZ145" s="2">
        <f t="shared" ca="1" si="84"/>
        <v>0</v>
      </c>
      <c r="BA145" s="2">
        <f t="shared" ca="1" si="85"/>
        <v>1</v>
      </c>
      <c r="BB145" s="2">
        <f t="shared" ca="1" si="86"/>
        <v>0</v>
      </c>
      <c r="BC145" s="2">
        <f t="shared" ca="1" si="87"/>
        <v>0</v>
      </c>
      <c r="BD145" s="2"/>
      <c r="BE145" s="2"/>
      <c r="BF145" s="2"/>
      <c r="BG145" s="2"/>
      <c r="BH145" s="2"/>
      <c r="BI145" s="2"/>
      <c r="BJ145" s="3"/>
      <c r="BL145" s="1">
        <f t="shared" ca="1" si="102"/>
        <v>14937.44755599223</v>
      </c>
      <c r="BM145" s="3"/>
      <c r="BN145" s="1">
        <f t="shared" ca="1" si="88"/>
        <v>1</v>
      </c>
      <c r="BO145" s="2"/>
      <c r="BP145" s="2"/>
      <c r="BQ145" s="3"/>
      <c r="BR145" s="15">
        <f t="shared" ca="1" si="89"/>
        <v>0.92596890726564007</v>
      </c>
      <c r="BS145" s="16">
        <f t="shared" ca="1" si="90"/>
        <v>0</v>
      </c>
      <c r="BT145" s="2"/>
      <c r="BU145" s="2"/>
      <c r="BV145" s="1">
        <f ca="1">IF(Table1[[#This Row],[Area]]="Raozan",Table1[[#This Row],[Income]],0)</f>
        <v>0</v>
      </c>
      <c r="BW145" s="2">
        <f ca="1">IF(Table1[[#This Row],[Area]]="Rangunia",Table1[[#This Row],[Income]],0)</f>
        <v>0</v>
      </c>
      <c r="BX145" s="2">
        <f ca="1">IF(Table1[[#This Row],[Area]]="Hathazari",Table1[[#This Row],[Income]],0)</f>
        <v>0</v>
      </c>
      <c r="BY145" s="2">
        <f ca="1">IF(Table1[[#This Row],[Area]]="Nazirhat",Table1[[#This Row],[Income]],0)</f>
        <v>88676</v>
      </c>
      <c r="BZ145" s="2">
        <f ca="1">IF(Table1[[#This Row],[Area]]="Rangamati",Table1[[#This Row],[Income]],0)</f>
        <v>0</v>
      </c>
      <c r="CA145" s="2">
        <f ca="1">IF(Table1[[#This Row],[Area]]="Kumilla",Table1[[#This Row],[Income]],0)</f>
        <v>0</v>
      </c>
      <c r="CB145" s="2">
        <f ca="1">IF(Table1[[#This Row],[Area]]="Notun para",Table1[[#This Row],[Income]],0)</f>
        <v>0</v>
      </c>
      <c r="CC145" s="2">
        <f ca="1">IF(Table1[[#This Row],[Area]]="Fotikchori",Table1[[#This Row],[Income]],0)</f>
        <v>0</v>
      </c>
      <c r="CD145" s="2">
        <f ca="1">IF(Table1[[#This Row],[Area]]="Feni",Table1[[#This Row],[Income]],0)</f>
        <v>0</v>
      </c>
      <c r="CE145" s="2">
        <f ca="1">IF(Table1[[#This Row],[Area]]="Chattogram mohonogori",Table1[[#This Row],[Income]],0)</f>
        <v>0</v>
      </c>
      <c r="CF145" s="2">
        <f ca="1">IF(Table1[[#This Row],[Area]]="Potia",Table1[[#This Row],[Income]],0)</f>
        <v>0</v>
      </c>
      <c r="CG145" s="3">
        <f ca="1">IF(Table1[[#This Row],[Area]]="Kaptai",Table1[[#This Row],[Income]],0)</f>
        <v>0</v>
      </c>
      <c r="CH145" s="1">
        <f ca="1">IF(Table1[[#This Row],[Field of work]]="Health",Table1[[#This Row],[Income]],0)</f>
        <v>0</v>
      </c>
      <c r="CI145" s="2">
        <f ca="1">IF(Table1[[#This Row],[Field of work]]="Teaching",Table1[[#This Row],[Income]],0)</f>
        <v>0</v>
      </c>
      <c r="CJ145" s="2">
        <f ca="1">IF(Table1[[#This Row],[Field of work]]="Construction",Table1[[#This Row],[Income]],0)</f>
        <v>88676</v>
      </c>
      <c r="CK145" s="2">
        <f ca="1">IF(Table1[[#This Row],[Field of work]]="IT",Table1[[#This Row],[Income]],0)</f>
        <v>0</v>
      </c>
      <c r="CL145" s="2">
        <f ca="1">IF(Table1[[#This Row],[Field of work]]="General work",Table1[[#This Row],[Income]],0)</f>
        <v>0</v>
      </c>
      <c r="CM145" s="3">
        <f ca="1">IF(Table1[[#This Row],[Field of work]]="Agriculture",Table1[[#This Row],[Income]],0)</f>
        <v>0</v>
      </c>
      <c r="CN145" s="1">
        <f t="shared" ca="1" si="77"/>
        <v>1</v>
      </c>
      <c r="CO145" s="3"/>
      <c r="CP145" s="1">
        <f t="shared" ca="1" si="91"/>
        <v>0</v>
      </c>
      <c r="CQ145" s="3"/>
    </row>
    <row r="146" spans="2:95" x14ac:dyDescent="0.25">
      <c r="B146">
        <f t="shared" ca="1" si="92"/>
        <v>2</v>
      </c>
      <c r="C146" t="str">
        <f t="shared" ca="1" si="78"/>
        <v>Women</v>
      </c>
      <c r="D146">
        <f t="shared" ca="1" si="93"/>
        <v>30</v>
      </c>
      <c r="E146">
        <f t="shared" ca="1" si="94"/>
        <v>4</v>
      </c>
      <c r="F146" t="str">
        <f t="shared" ca="1" si="79"/>
        <v>IT</v>
      </c>
      <c r="G146">
        <f t="shared" ca="1" si="95"/>
        <v>5</v>
      </c>
      <c r="H146" t="str">
        <f t="shared" ca="1" si="80"/>
        <v>Other</v>
      </c>
      <c r="I146">
        <f t="shared" ca="1" si="96"/>
        <v>4</v>
      </c>
      <c r="J146">
        <f t="shared" ca="1" si="97"/>
        <v>3</v>
      </c>
      <c r="K146">
        <f t="shared" ca="1" si="98"/>
        <v>72786</v>
      </c>
      <c r="L146">
        <f t="shared" ca="1" si="99"/>
        <v>12</v>
      </c>
      <c r="M146" t="str">
        <f t="shared" ca="1" si="81"/>
        <v>Kaptai</v>
      </c>
      <c r="N146">
        <f t="shared" ca="1" si="103"/>
        <v>436716</v>
      </c>
      <c r="O146">
        <f t="shared" ca="1" si="100"/>
        <v>404385.43730542128</v>
      </c>
      <c r="P146">
        <f t="shared" ca="1" si="104"/>
        <v>16905.037868881449</v>
      </c>
      <c r="Q146">
        <f t="shared" ca="1" si="101"/>
        <v>13535</v>
      </c>
      <c r="R146">
        <f t="shared" ca="1" si="105"/>
        <v>119633.0175024856</v>
      </c>
      <c r="S146">
        <f t="shared" ca="1" si="106"/>
        <v>28071.918178152097</v>
      </c>
      <c r="T146">
        <f t="shared" ca="1" si="107"/>
        <v>481692.95604703354</v>
      </c>
      <c r="U146">
        <f t="shared" ca="1" si="108"/>
        <v>537553.45480790688</v>
      </c>
      <c r="V146">
        <f t="shared" ca="1" si="109"/>
        <v>-55860.498760873335</v>
      </c>
      <c r="AR146" s="1">
        <f ca="1">IF(Table1[[#This Row],[Gender]]="men",1,0)</f>
        <v>0</v>
      </c>
      <c r="AS146" s="2">
        <f ca="1">IF(Table1[[#This Row],[Gender]]="Women",1,0)</f>
        <v>1</v>
      </c>
      <c r="AT146" s="2"/>
      <c r="AU146" s="2"/>
      <c r="AV146" s="3"/>
      <c r="AX146" s="1">
        <f t="shared" ca="1" si="82"/>
        <v>1</v>
      </c>
      <c r="AY146" s="2">
        <f t="shared" ca="1" si="83"/>
        <v>0</v>
      </c>
      <c r="AZ146" s="2">
        <f t="shared" ca="1" si="84"/>
        <v>0</v>
      </c>
      <c r="BA146" s="2">
        <f t="shared" ca="1" si="85"/>
        <v>0</v>
      </c>
      <c r="BB146" s="2">
        <f t="shared" ca="1" si="86"/>
        <v>0</v>
      </c>
      <c r="BC146" s="2">
        <f t="shared" ca="1" si="87"/>
        <v>0</v>
      </c>
      <c r="BD146" s="2"/>
      <c r="BE146" s="2"/>
      <c r="BF146" s="2"/>
      <c r="BG146" s="2"/>
      <c r="BH146" s="2"/>
      <c r="BI146" s="2"/>
      <c r="BJ146" s="3"/>
      <c r="BL146" s="1">
        <f t="shared" ca="1" si="102"/>
        <v>39419.780800249428</v>
      </c>
      <c r="BM146" s="3"/>
      <c r="BN146" s="1">
        <f t="shared" ca="1" si="88"/>
        <v>1</v>
      </c>
      <c r="BO146" s="2"/>
      <c r="BP146" s="2"/>
      <c r="BQ146" s="3"/>
      <c r="BR146" s="15">
        <f t="shared" ca="1" si="89"/>
        <v>0.52239032989859446</v>
      </c>
      <c r="BS146" s="16">
        <f t="shared" ca="1" si="90"/>
        <v>0</v>
      </c>
      <c r="BT146" s="2"/>
      <c r="BU146" s="2"/>
      <c r="BV146" s="1">
        <f ca="1">IF(Table1[[#This Row],[Area]]="Raozan",Table1[[#This Row],[Income]],0)</f>
        <v>0</v>
      </c>
      <c r="BW146" s="2">
        <f ca="1">IF(Table1[[#This Row],[Area]]="Rangunia",Table1[[#This Row],[Income]],0)</f>
        <v>0</v>
      </c>
      <c r="BX146" s="2">
        <f ca="1">IF(Table1[[#This Row],[Area]]="Hathazari",Table1[[#This Row],[Income]],0)</f>
        <v>0</v>
      </c>
      <c r="BY146" s="2">
        <f ca="1">IF(Table1[[#This Row],[Area]]="Nazirhat",Table1[[#This Row],[Income]],0)</f>
        <v>0</v>
      </c>
      <c r="BZ146" s="2">
        <f ca="1">IF(Table1[[#This Row],[Area]]="Rangamati",Table1[[#This Row],[Income]],0)</f>
        <v>0</v>
      </c>
      <c r="CA146" s="2">
        <f ca="1">IF(Table1[[#This Row],[Area]]="Kumilla",Table1[[#This Row],[Income]],0)</f>
        <v>0</v>
      </c>
      <c r="CB146" s="2">
        <f ca="1">IF(Table1[[#This Row],[Area]]="Notun para",Table1[[#This Row],[Income]],0)</f>
        <v>0</v>
      </c>
      <c r="CC146" s="2">
        <f ca="1">IF(Table1[[#This Row],[Area]]="Fotikchori",Table1[[#This Row],[Income]],0)</f>
        <v>0</v>
      </c>
      <c r="CD146" s="2">
        <f ca="1">IF(Table1[[#This Row],[Area]]="Feni",Table1[[#This Row],[Income]],0)</f>
        <v>0</v>
      </c>
      <c r="CE146" s="2">
        <f ca="1">IF(Table1[[#This Row],[Area]]="Chattogram mohonogori",Table1[[#This Row],[Income]],0)</f>
        <v>0</v>
      </c>
      <c r="CF146" s="2">
        <f ca="1">IF(Table1[[#This Row],[Area]]="Potia",Table1[[#This Row],[Income]],0)</f>
        <v>0</v>
      </c>
      <c r="CG146" s="3">
        <f ca="1">IF(Table1[[#This Row],[Area]]="Kaptai",Table1[[#This Row],[Income]],0)</f>
        <v>72786</v>
      </c>
      <c r="CH146" s="1">
        <f ca="1">IF(Table1[[#This Row],[Field of work]]="Health",Table1[[#This Row],[Income]],0)</f>
        <v>0</v>
      </c>
      <c r="CI146" s="2">
        <f ca="1">IF(Table1[[#This Row],[Field of work]]="Teaching",Table1[[#This Row],[Income]],0)</f>
        <v>0</v>
      </c>
      <c r="CJ146" s="2">
        <f ca="1">IF(Table1[[#This Row],[Field of work]]="Construction",Table1[[#This Row],[Income]],0)</f>
        <v>0</v>
      </c>
      <c r="CK146" s="2">
        <f ca="1">IF(Table1[[#This Row],[Field of work]]="IT",Table1[[#This Row],[Income]],0)</f>
        <v>72786</v>
      </c>
      <c r="CL146" s="2">
        <f ca="1">IF(Table1[[#This Row],[Field of work]]="General work",Table1[[#This Row],[Income]],0)</f>
        <v>0</v>
      </c>
      <c r="CM146" s="3">
        <f ca="1">IF(Table1[[#This Row],[Field of work]]="Agriculture",Table1[[#This Row],[Income]],0)</f>
        <v>0</v>
      </c>
      <c r="CN146" s="1">
        <f t="shared" ca="1" si="77"/>
        <v>1</v>
      </c>
      <c r="CO146" s="3"/>
      <c r="CP146" s="1">
        <f t="shared" ca="1" si="91"/>
        <v>26</v>
      </c>
      <c r="CQ146" s="3"/>
    </row>
    <row r="147" spans="2:95" x14ac:dyDescent="0.25">
      <c r="B147">
        <f t="shared" ca="1" si="92"/>
        <v>1</v>
      </c>
      <c r="C147" t="str">
        <f t="shared" ca="1" si="78"/>
        <v>Men</v>
      </c>
      <c r="D147">
        <f t="shared" ca="1" si="93"/>
        <v>26</v>
      </c>
      <c r="E147">
        <f t="shared" ca="1" si="94"/>
        <v>1</v>
      </c>
      <c r="F147" t="str">
        <f t="shared" ca="1" si="79"/>
        <v>Health</v>
      </c>
      <c r="G147">
        <f t="shared" ca="1" si="95"/>
        <v>4</v>
      </c>
      <c r="H147" t="str">
        <f t="shared" ca="1" si="80"/>
        <v>Technical</v>
      </c>
      <c r="I147">
        <f t="shared" ca="1" si="96"/>
        <v>2</v>
      </c>
      <c r="J147">
        <f t="shared" ca="1" si="97"/>
        <v>2</v>
      </c>
      <c r="K147">
        <f t="shared" ca="1" si="98"/>
        <v>74961</v>
      </c>
      <c r="L147">
        <f t="shared" ca="1" si="99"/>
        <v>9</v>
      </c>
      <c r="M147" t="str">
        <f t="shared" ca="1" si="81"/>
        <v>Rangunia</v>
      </c>
      <c r="N147">
        <f t="shared" ca="1" si="103"/>
        <v>224883</v>
      </c>
      <c r="O147">
        <f t="shared" ca="1" si="100"/>
        <v>117476.70455858562</v>
      </c>
      <c r="P147">
        <f t="shared" ca="1" si="104"/>
        <v>29874.895111984461</v>
      </c>
      <c r="Q147">
        <f t="shared" ca="1" si="101"/>
        <v>15562</v>
      </c>
      <c r="R147">
        <f t="shared" ca="1" si="105"/>
        <v>112199.24132510257</v>
      </c>
      <c r="S147">
        <f t="shared" ca="1" si="106"/>
        <v>36026.865902473277</v>
      </c>
      <c r="T147">
        <f t="shared" ca="1" si="107"/>
        <v>290784.76101445773</v>
      </c>
      <c r="U147">
        <f t="shared" ca="1" si="108"/>
        <v>245237.9458836882</v>
      </c>
      <c r="V147">
        <f t="shared" ca="1" si="109"/>
        <v>45546.815130769537</v>
      </c>
      <c r="AR147" s="1">
        <f ca="1">IF(Table1[[#This Row],[Gender]]="men",1,0)</f>
        <v>1</v>
      </c>
      <c r="AS147" s="2">
        <f ca="1">IF(Table1[[#This Row],[Gender]]="Women",1,0)</f>
        <v>0</v>
      </c>
      <c r="AT147" s="2"/>
      <c r="AU147" s="2"/>
      <c r="AV147" s="3"/>
      <c r="AX147" s="1">
        <f t="shared" ca="1" si="82"/>
        <v>0</v>
      </c>
      <c r="AY147" s="2">
        <f t="shared" ca="1" si="83"/>
        <v>1</v>
      </c>
      <c r="AZ147" s="2">
        <f t="shared" ca="1" si="84"/>
        <v>0</v>
      </c>
      <c r="BA147" s="2">
        <f t="shared" ca="1" si="85"/>
        <v>0</v>
      </c>
      <c r="BB147" s="2">
        <f t="shared" ca="1" si="86"/>
        <v>0</v>
      </c>
      <c r="BC147" s="2">
        <f t="shared" ca="1" si="87"/>
        <v>0</v>
      </c>
      <c r="BD147" s="2"/>
      <c r="BE147" s="2"/>
      <c r="BF147" s="2"/>
      <c r="BG147" s="2"/>
      <c r="BH147" s="2"/>
      <c r="BI147" s="2"/>
      <c r="BJ147" s="3"/>
      <c r="BL147" s="1">
        <f t="shared" ca="1" si="102"/>
        <v>41327.031541367214</v>
      </c>
      <c r="BM147" s="3"/>
      <c r="BN147" s="1">
        <f t="shared" ca="1" si="88"/>
        <v>0</v>
      </c>
      <c r="BO147" s="2"/>
      <c r="BP147" s="2"/>
      <c r="BQ147" s="3"/>
      <c r="BR147" s="15">
        <f t="shared" ca="1" si="89"/>
        <v>0.40523175184189097</v>
      </c>
      <c r="BS147" s="16">
        <f t="shared" ca="1" si="90"/>
        <v>0</v>
      </c>
      <c r="BT147" s="2"/>
      <c r="BU147" s="2"/>
      <c r="BV147" s="1">
        <f ca="1">IF(Table1[[#This Row],[Area]]="Raozan",Table1[[#This Row],[Income]],0)</f>
        <v>0</v>
      </c>
      <c r="BW147" s="2">
        <f ca="1">IF(Table1[[#This Row],[Area]]="Rangunia",Table1[[#This Row],[Income]],0)</f>
        <v>74961</v>
      </c>
      <c r="BX147" s="2">
        <f ca="1">IF(Table1[[#This Row],[Area]]="Hathazari",Table1[[#This Row],[Income]],0)</f>
        <v>0</v>
      </c>
      <c r="BY147" s="2">
        <f ca="1">IF(Table1[[#This Row],[Area]]="Nazirhat",Table1[[#This Row],[Income]],0)</f>
        <v>0</v>
      </c>
      <c r="BZ147" s="2">
        <f ca="1">IF(Table1[[#This Row],[Area]]="Rangamati",Table1[[#This Row],[Income]],0)</f>
        <v>0</v>
      </c>
      <c r="CA147" s="2">
        <f ca="1">IF(Table1[[#This Row],[Area]]="Kumilla",Table1[[#This Row],[Income]],0)</f>
        <v>0</v>
      </c>
      <c r="CB147" s="2">
        <f ca="1">IF(Table1[[#This Row],[Area]]="Notun para",Table1[[#This Row],[Income]],0)</f>
        <v>0</v>
      </c>
      <c r="CC147" s="2">
        <f ca="1">IF(Table1[[#This Row],[Area]]="Fotikchori",Table1[[#This Row],[Income]],0)</f>
        <v>0</v>
      </c>
      <c r="CD147" s="2">
        <f ca="1">IF(Table1[[#This Row],[Area]]="Feni",Table1[[#This Row],[Income]],0)</f>
        <v>0</v>
      </c>
      <c r="CE147" s="2">
        <f ca="1">IF(Table1[[#This Row],[Area]]="Chattogram mohonogori",Table1[[#This Row],[Income]],0)</f>
        <v>0</v>
      </c>
      <c r="CF147" s="2">
        <f ca="1">IF(Table1[[#This Row],[Area]]="Potia",Table1[[#This Row],[Income]],0)</f>
        <v>0</v>
      </c>
      <c r="CG147" s="3">
        <f ca="1">IF(Table1[[#This Row],[Area]]="Kaptai",Table1[[#This Row],[Income]],0)</f>
        <v>0</v>
      </c>
      <c r="CH147" s="1">
        <f ca="1">IF(Table1[[#This Row],[Field of work]]="Health",Table1[[#This Row],[Income]],0)</f>
        <v>74961</v>
      </c>
      <c r="CI147" s="2">
        <f ca="1">IF(Table1[[#This Row],[Field of work]]="Teaching",Table1[[#This Row],[Income]],0)</f>
        <v>0</v>
      </c>
      <c r="CJ147" s="2">
        <f ca="1">IF(Table1[[#This Row],[Field of work]]="Construction",Table1[[#This Row],[Income]],0)</f>
        <v>0</v>
      </c>
      <c r="CK147" s="2">
        <f ca="1">IF(Table1[[#This Row],[Field of work]]="IT",Table1[[#This Row],[Income]],0)</f>
        <v>0</v>
      </c>
      <c r="CL147" s="2">
        <f ca="1">IF(Table1[[#This Row],[Field of work]]="General work",Table1[[#This Row],[Income]],0)</f>
        <v>0</v>
      </c>
      <c r="CM147" s="3">
        <f ca="1">IF(Table1[[#This Row],[Field of work]]="Agriculture",Table1[[#This Row],[Income]],0)</f>
        <v>0</v>
      </c>
      <c r="CN147" s="1">
        <f t="shared" ca="1" si="77"/>
        <v>1</v>
      </c>
      <c r="CO147" s="3"/>
      <c r="CP147" s="1">
        <f t="shared" ca="1" si="91"/>
        <v>39</v>
      </c>
      <c r="CQ147" s="3"/>
    </row>
    <row r="148" spans="2:95" x14ac:dyDescent="0.25">
      <c r="B148">
        <f t="shared" ca="1" si="92"/>
        <v>2</v>
      </c>
      <c r="C148" t="str">
        <f t="shared" ca="1" si="78"/>
        <v>Women</v>
      </c>
      <c r="D148">
        <f t="shared" ca="1" si="93"/>
        <v>39</v>
      </c>
      <c r="E148">
        <f t="shared" ca="1" si="94"/>
        <v>3</v>
      </c>
      <c r="F148" t="str">
        <f t="shared" ca="1" si="79"/>
        <v>Teaching</v>
      </c>
      <c r="G148">
        <f t="shared" ca="1" si="95"/>
        <v>2</v>
      </c>
      <c r="H148" t="str">
        <f t="shared" ca="1" si="80"/>
        <v>College</v>
      </c>
      <c r="I148">
        <f t="shared" ca="1" si="96"/>
        <v>1</v>
      </c>
      <c r="J148">
        <f t="shared" ca="1" si="97"/>
        <v>1</v>
      </c>
      <c r="K148">
        <f t="shared" ca="1" si="98"/>
        <v>56049</v>
      </c>
      <c r="L148">
        <f t="shared" ca="1" si="99"/>
        <v>1</v>
      </c>
      <c r="M148" t="str">
        <f t="shared" ca="1" si="81"/>
        <v>Raozan</v>
      </c>
      <c r="N148">
        <f t="shared" ca="1" si="103"/>
        <v>336294</v>
      </c>
      <c r="O148">
        <f t="shared" ca="1" si="100"/>
        <v>136277.00675391688</v>
      </c>
      <c r="P148">
        <f t="shared" ca="1" si="104"/>
        <v>39419.780800249428</v>
      </c>
      <c r="Q148">
        <f t="shared" ca="1" si="101"/>
        <v>1544</v>
      </c>
      <c r="R148">
        <f t="shared" ca="1" si="105"/>
        <v>55586.821936395485</v>
      </c>
      <c r="S148">
        <f t="shared" ca="1" si="106"/>
        <v>59961.107786903391</v>
      </c>
      <c r="T148">
        <f t="shared" ca="1" si="107"/>
        <v>435674.88858715282</v>
      </c>
      <c r="U148">
        <f t="shared" ca="1" si="108"/>
        <v>193407.82869031237</v>
      </c>
      <c r="V148">
        <f t="shared" ca="1" si="109"/>
        <v>242267.05989684045</v>
      </c>
      <c r="AR148" s="1">
        <f ca="1">IF(Table1[[#This Row],[Gender]]="men",1,0)</f>
        <v>0</v>
      </c>
      <c r="AS148" s="2">
        <f ca="1">IF(Table1[[#This Row],[Gender]]="Women",1,0)</f>
        <v>1</v>
      </c>
      <c r="AT148" s="2"/>
      <c r="AU148" s="2"/>
      <c r="AV148" s="3"/>
      <c r="AX148" s="1">
        <f t="shared" ca="1" si="82"/>
        <v>0</v>
      </c>
      <c r="AY148" s="2">
        <f t="shared" ca="1" si="83"/>
        <v>0</v>
      </c>
      <c r="AZ148" s="2">
        <f t="shared" ca="1" si="84"/>
        <v>0</v>
      </c>
      <c r="BA148" s="2">
        <f t="shared" ca="1" si="85"/>
        <v>0</v>
      </c>
      <c r="BB148" s="2">
        <f t="shared" ca="1" si="86"/>
        <v>1</v>
      </c>
      <c r="BC148" s="2">
        <f t="shared" ca="1" si="87"/>
        <v>0</v>
      </c>
      <c r="BD148" s="2"/>
      <c r="BE148" s="2"/>
      <c r="BF148" s="2"/>
      <c r="BG148" s="2"/>
      <c r="BH148" s="2"/>
      <c r="BI148" s="2"/>
      <c r="BJ148" s="3"/>
      <c r="BL148" s="1">
        <f t="shared" ca="1" si="102"/>
        <v>84677.448838473138</v>
      </c>
      <c r="BM148" s="3"/>
      <c r="BN148" s="1">
        <f t="shared" ca="1" si="88"/>
        <v>1</v>
      </c>
      <c r="BO148" s="2"/>
      <c r="BP148" s="2"/>
      <c r="BQ148" s="3"/>
      <c r="BR148" s="15">
        <f t="shared" ca="1" si="89"/>
        <v>0.57844366229492294</v>
      </c>
      <c r="BS148" s="16">
        <f t="shared" ca="1" si="90"/>
        <v>0</v>
      </c>
      <c r="BT148" s="2"/>
      <c r="BU148" s="2"/>
      <c r="BV148" s="1">
        <f ca="1">IF(Table1[[#This Row],[Area]]="Raozan",Table1[[#This Row],[Income]],0)</f>
        <v>56049</v>
      </c>
      <c r="BW148" s="2">
        <f ca="1">IF(Table1[[#This Row],[Area]]="Rangunia",Table1[[#This Row],[Income]],0)</f>
        <v>0</v>
      </c>
      <c r="BX148" s="2">
        <f ca="1">IF(Table1[[#This Row],[Area]]="Hathazari",Table1[[#This Row],[Income]],0)</f>
        <v>0</v>
      </c>
      <c r="BY148" s="2">
        <f ca="1">IF(Table1[[#This Row],[Area]]="Nazirhat",Table1[[#This Row],[Income]],0)</f>
        <v>0</v>
      </c>
      <c r="BZ148" s="2">
        <f ca="1">IF(Table1[[#This Row],[Area]]="Rangamati",Table1[[#This Row],[Income]],0)</f>
        <v>0</v>
      </c>
      <c r="CA148" s="2">
        <f ca="1">IF(Table1[[#This Row],[Area]]="Kumilla",Table1[[#This Row],[Income]],0)</f>
        <v>0</v>
      </c>
      <c r="CB148" s="2">
        <f ca="1">IF(Table1[[#This Row],[Area]]="Notun para",Table1[[#This Row],[Income]],0)</f>
        <v>0</v>
      </c>
      <c r="CC148" s="2">
        <f ca="1">IF(Table1[[#This Row],[Area]]="Fotikchori",Table1[[#This Row],[Income]],0)</f>
        <v>0</v>
      </c>
      <c r="CD148" s="2">
        <f ca="1">IF(Table1[[#This Row],[Area]]="Feni",Table1[[#This Row],[Income]],0)</f>
        <v>0</v>
      </c>
      <c r="CE148" s="2">
        <f ca="1">IF(Table1[[#This Row],[Area]]="Chattogram mohonogori",Table1[[#This Row],[Income]],0)</f>
        <v>0</v>
      </c>
      <c r="CF148" s="2">
        <f ca="1">IF(Table1[[#This Row],[Area]]="Potia",Table1[[#This Row],[Income]],0)</f>
        <v>0</v>
      </c>
      <c r="CG148" s="3">
        <f ca="1">IF(Table1[[#This Row],[Area]]="Kaptai",Table1[[#This Row],[Income]],0)</f>
        <v>0</v>
      </c>
      <c r="CH148" s="1">
        <f ca="1">IF(Table1[[#This Row],[Field of work]]="Health",Table1[[#This Row],[Income]],0)</f>
        <v>0</v>
      </c>
      <c r="CI148" s="2">
        <f ca="1">IF(Table1[[#This Row],[Field of work]]="Teaching",Table1[[#This Row],[Income]],0)</f>
        <v>56049</v>
      </c>
      <c r="CJ148" s="2">
        <f ca="1">IF(Table1[[#This Row],[Field of work]]="Construction",Table1[[#This Row],[Income]],0)</f>
        <v>0</v>
      </c>
      <c r="CK148" s="2">
        <f ca="1">IF(Table1[[#This Row],[Field of work]]="IT",Table1[[#This Row],[Income]],0)</f>
        <v>0</v>
      </c>
      <c r="CL148" s="2">
        <f ca="1">IF(Table1[[#This Row],[Field of work]]="General work",Table1[[#This Row],[Income]],0)</f>
        <v>0</v>
      </c>
      <c r="CM148" s="3">
        <f ca="1">IF(Table1[[#This Row],[Field of work]]="Agriculture",Table1[[#This Row],[Income]],0)</f>
        <v>0</v>
      </c>
      <c r="CN148" s="1">
        <f t="shared" ca="1" si="77"/>
        <v>1</v>
      </c>
      <c r="CO148" s="3"/>
      <c r="CP148" s="1">
        <f t="shared" ca="1" si="91"/>
        <v>45</v>
      </c>
      <c r="CQ148" s="3"/>
    </row>
    <row r="149" spans="2:95" x14ac:dyDescent="0.25">
      <c r="B149">
        <f t="shared" ca="1" si="92"/>
        <v>2</v>
      </c>
      <c r="C149" t="str">
        <f t="shared" ca="1" si="78"/>
        <v>Women</v>
      </c>
      <c r="D149">
        <f t="shared" ca="1" si="93"/>
        <v>45</v>
      </c>
      <c r="E149">
        <f t="shared" ca="1" si="94"/>
        <v>5</v>
      </c>
      <c r="F149" t="str">
        <f t="shared" ca="1" si="79"/>
        <v>General work</v>
      </c>
      <c r="G149">
        <f t="shared" ca="1" si="95"/>
        <v>1</v>
      </c>
      <c r="H149" t="str">
        <f t="shared" ca="1" si="80"/>
        <v>High school</v>
      </c>
      <c r="I149">
        <f t="shared" ca="1" si="96"/>
        <v>2</v>
      </c>
      <c r="J149">
        <f t="shared" ca="1" si="97"/>
        <v>1</v>
      </c>
      <c r="K149">
        <f t="shared" ca="1" si="98"/>
        <v>67332</v>
      </c>
      <c r="L149">
        <f t="shared" ca="1" si="99"/>
        <v>12</v>
      </c>
      <c r="M149" t="str">
        <f t="shared" ca="1" si="81"/>
        <v>Kaptai</v>
      </c>
      <c r="N149">
        <f t="shared" ca="1" si="103"/>
        <v>336660</v>
      </c>
      <c r="O149">
        <f t="shared" ca="1" si="100"/>
        <v>194738.84334820876</v>
      </c>
      <c r="P149">
        <f t="shared" ca="1" si="104"/>
        <v>41327.031541367214</v>
      </c>
      <c r="Q149">
        <f t="shared" ca="1" si="101"/>
        <v>35402</v>
      </c>
      <c r="R149">
        <f t="shared" ca="1" si="105"/>
        <v>61490.236648205144</v>
      </c>
      <c r="S149">
        <f t="shared" ca="1" si="106"/>
        <v>84253.947158901457</v>
      </c>
      <c r="T149">
        <f t="shared" ca="1" si="107"/>
        <v>462240.97870026866</v>
      </c>
      <c r="U149">
        <f t="shared" ca="1" si="108"/>
        <v>291631.0799964139</v>
      </c>
      <c r="V149">
        <f t="shared" ca="1" si="109"/>
        <v>170609.89870385476</v>
      </c>
      <c r="AR149" s="1">
        <f ca="1">IF(Table1[[#This Row],[Gender]]="men",1,0)</f>
        <v>0</v>
      </c>
      <c r="AS149" s="2">
        <f ca="1">IF(Table1[[#This Row],[Gender]]="Women",1,0)</f>
        <v>1</v>
      </c>
      <c r="AT149" s="2"/>
      <c r="AU149" s="2"/>
      <c r="AV149" s="3"/>
      <c r="AX149" s="1">
        <f t="shared" ca="1" si="82"/>
        <v>0</v>
      </c>
      <c r="AY149" s="2">
        <f t="shared" ca="1" si="83"/>
        <v>0</v>
      </c>
      <c r="AZ149" s="2">
        <f t="shared" ca="1" si="84"/>
        <v>1</v>
      </c>
      <c r="BA149" s="2">
        <f t="shared" ca="1" si="85"/>
        <v>0</v>
      </c>
      <c r="BB149" s="2">
        <f t="shared" ca="1" si="86"/>
        <v>0</v>
      </c>
      <c r="BC149" s="2">
        <f t="shared" ca="1" si="87"/>
        <v>0</v>
      </c>
      <c r="BD149" s="2"/>
      <c r="BE149" s="2"/>
      <c r="BF149" s="2"/>
      <c r="BG149" s="2"/>
      <c r="BH149" s="2"/>
      <c r="BI149" s="2"/>
      <c r="BJ149" s="3"/>
      <c r="BL149" s="1">
        <f t="shared" ca="1" si="102"/>
        <v>56667.352692927729</v>
      </c>
      <c r="BM149" s="3"/>
      <c r="BN149" s="1">
        <f t="shared" ca="1" si="88"/>
        <v>1</v>
      </c>
      <c r="BO149" s="2"/>
      <c r="BP149" s="2"/>
      <c r="BQ149" s="3"/>
      <c r="BR149" s="15">
        <f t="shared" ca="1" si="89"/>
        <v>0.85082688238031401</v>
      </c>
      <c r="BS149" s="16">
        <f t="shared" ca="1" si="90"/>
        <v>0</v>
      </c>
      <c r="BT149" s="2"/>
      <c r="BU149" s="2"/>
      <c r="BV149" s="1">
        <f ca="1">IF(Table1[[#This Row],[Area]]="Raozan",Table1[[#This Row],[Income]],0)</f>
        <v>0</v>
      </c>
      <c r="BW149" s="2">
        <f ca="1">IF(Table1[[#This Row],[Area]]="Rangunia",Table1[[#This Row],[Income]],0)</f>
        <v>0</v>
      </c>
      <c r="BX149" s="2">
        <f ca="1">IF(Table1[[#This Row],[Area]]="Hathazari",Table1[[#This Row],[Income]],0)</f>
        <v>0</v>
      </c>
      <c r="BY149" s="2">
        <f ca="1">IF(Table1[[#This Row],[Area]]="Nazirhat",Table1[[#This Row],[Income]],0)</f>
        <v>0</v>
      </c>
      <c r="BZ149" s="2">
        <f ca="1">IF(Table1[[#This Row],[Area]]="Rangamati",Table1[[#This Row],[Income]],0)</f>
        <v>0</v>
      </c>
      <c r="CA149" s="2">
        <f ca="1">IF(Table1[[#This Row],[Area]]="Kumilla",Table1[[#This Row],[Income]],0)</f>
        <v>0</v>
      </c>
      <c r="CB149" s="2">
        <f ca="1">IF(Table1[[#This Row],[Area]]="Notun para",Table1[[#This Row],[Income]],0)</f>
        <v>0</v>
      </c>
      <c r="CC149" s="2">
        <f ca="1">IF(Table1[[#This Row],[Area]]="Fotikchori",Table1[[#This Row],[Income]],0)</f>
        <v>0</v>
      </c>
      <c r="CD149" s="2">
        <f ca="1">IF(Table1[[#This Row],[Area]]="Feni",Table1[[#This Row],[Income]],0)</f>
        <v>0</v>
      </c>
      <c r="CE149" s="2">
        <f ca="1">IF(Table1[[#This Row],[Area]]="Chattogram mohonogori",Table1[[#This Row],[Income]],0)</f>
        <v>0</v>
      </c>
      <c r="CF149" s="2">
        <f ca="1">IF(Table1[[#This Row],[Area]]="Potia",Table1[[#This Row],[Income]],0)</f>
        <v>0</v>
      </c>
      <c r="CG149" s="3">
        <f ca="1">IF(Table1[[#This Row],[Area]]="Kaptai",Table1[[#This Row],[Income]],0)</f>
        <v>67332</v>
      </c>
      <c r="CH149" s="1">
        <f ca="1">IF(Table1[[#This Row],[Field of work]]="Health",Table1[[#This Row],[Income]],0)</f>
        <v>0</v>
      </c>
      <c r="CI149" s="2">
        <f ca="1">IF(Table1[[#This Row],[Field of work]]="Teaching",Table1[[#This Row],[Income]],0)</f>
        <v>0</v>
      </c>
      <c r="CJ149" s="2">
        <f ca="1">IF(Table1[[#This Row],[Field of work]]="Construction",Table1[[#This Row],[Income]],0)</f>
        <v>0</v>
      </c>
      <c r="CK149" s="2">
        <f ca="1">IF(Table1[[#This Row],[Field of work]]="IT",Table1[[#This Row],[Income]],0)</f>
        <v>0</v>
      </c>
      <c r="CL149" s="2">
        <f ca="1">IF(Table1[[#This Row],[Field of work]]="General work",Table1[[#This Row],[Income]],0)</f>
        <v>67332</v>
      </c>
      <c r="CM149" s="3">
        <f ca="1">IF(Table1[[#This Row],[Field of work]]="Agriculture",Table1[[#This Row],[Income]],0)</f>
        <v>0</v>
      </c>
      <c r="CN149" s="1">
        <f t="shared" ca="1" si="77"/>
        <v>1</v>
      </c>
      <c r="CO149" s="3"/>
      <c r="CP149" s="1">
        <f t="shared" ca="1" si="91"/>
        <v>32</v>
      </c>
      <c r="CQ149" s="3"/>
    </row>
    <row r="150" spans="2:95" x14ac:dyDescent="0.25">
      <c r="B150">
        <f t="shared" ca="1" si="92"/>
        <v>1</v>
      </c>
      <c r="C150" t="str">
        <f t="shared" ca="1" si="78"/>
        <v>Men</v>
      </c>
      <c r="D150">
        <f t="shared" ca="1" si="93"/>
        <v>32</v>
      </c>
      <c r="E150">
        <f t="shared" ca="1" si="94"/>
        <v>2</v>
      </c>
      <c r="F150" t="str">
        <f t="shared" ca="1" si="79"/>
        <v>Construction</v>
      </c>
      <c r="G150">
        <f t="shared" ca="1" si="95"/>
        <v>2</v>
      </c>
      <c r="H150" t="str">
        <f t="shared" ca="1" si="80"/>
        <v>College</v>
      </c>
      <c r="I150">
        <f t="shared" ca="1" si="96"/>
        <v>1</v>
      </c>
      <c r="J150">
        <f t="shared" ca="1" si="97"/>
        <v>1</v>
      </c>
      <c r="K150">
        <f t="shared" ca="1" si="98"/>
        <v>86975</v>
      </c>
      <c r="L150">
        <f t="shared" ca="1" si="99"/>
        <v>2</v>
      </c>
      <c r="M150" t="str">
        <f t="shared" ca="1" si="81"/>
        <v>Hathazari</v>
      </c>
      <c r="N150">
        <f t="shared" ca="1" si="103"/>
        <v>260925</v>
      </c>
      <c r="O150">
        <f t="shared" ca="1" si="100"/>
        <v>222002.00428508344</v>
      </c>
      <c r="P150">
        <f t="shared" ca="1" si="104"/>
        <v>84677.448838473138</v>
      </c>
      <c r="Q150">
        <f t="shared" ca="1" si="101"/>
        <v>55772</v>
      </c>
      <c r="R150">
        <f t="shared" ca="1" si="105"/>
        <v>31015.584636043386</v>
      </c>
      <c r="S150">
        <f t="shared" ca="1" si="106"/>
        <v>32609.798569992709</v>
      </c>
      <c r="T150">
        <f t="shared" ca="1" si="107"/>
        <v>378212.24740846583</v>
      </c>
      <c r="U150">
        <f t="shared" ca="1" si="108"/>
        <v>308789.58892112685</v>
      </c>
      <c r="V150">
        <f t="shared" ca="1" si="109"/>
        <v>69422.65848733898</v>
      </c>
      <c r="AR150" s="1">
        <f ca="1">IF(Table1[[#This Row],[Gender]]="men",1,0)</f>
        <v>1</v>
      </c>
      <c r="AS150" s="2">
        <f ca="1">IF(Table1[[#This Row],[Gender]]="Women",1,0)</f>
        <v>0</v>
      </c>
      <c r="AT150" s="2"/>
      <c r="AU150" s="2"/>
      <c r="AV150" s="3"/>
      <c r="AX150" s="1">
        <f t="shared" ca="1" si="82"/>
        <v>0</v>
      </c>
      <c r="AY150" s="2">
        <f t="shared" ca="1" si="83"/>
        <v>0</v>
      </c>
      <c r="AZ150" s="2">
        <f t="shared" ca="1" si="84"/>
        <v>0</v>
      </c>
      <c r="BA150" s="2">
        <f t="shared" ca="1" si="85"/>
        <v>0</v>
      </c>
      <c r="BB150" s="2">
        <f t="shared" ca="1" si="86"/>
        <v>0</v>
      </c>
      <c r="BC150" s="2">
        <f t="shared" ca="1" si="87"/>
        <v>1</v>
      </c>
      <c r="BD150" s="2"/>
      <c r="BE150" s="2"/>
      <c r="BF150" s="2"/>
      <c r="BG150" s="2"/>
      <c r="BH150" s="2"/>
      <c r="BI150" s="2"/>
      <c r="BJ150" s="3"/>
      <c r="BL150" s="1">
        <f t="shared" ca="1" si="102"/>
        <v>17574.9691632176</v>
      </c>
      <c r="BM150" s="3"/>
      <c r="BN150" s="1">
        <f t="shared" ca="1" si="88"/>
        <v>1</v>
      </c>
      <c r="BO150" s="2"/>
      <c r="BP150" s="2"/>
      <c r="BQ150" s="3"/>
      <c r="BR150" s="15">
        <f t="shared" ca="1" si="89"/>
        <v>0.95217573265131761</v>
      </c>
      <c r="BS150" s="16">
        <f t="shared" ca="1" si="90"/>
        <v>0</v>
      </c>
      <c r="BT150" s="2"/>
      <c r="BU150" s="2"/>
      <c r="BV150" s="1">
        <f ca="1">IF(Table1[[#This Row],[Area]]="Raozan",Table1[[#This Row],[Income]],0)</f>
        <v>0</v>
      </c>
      <c r="BW150" s="2">
        <f ca="1">IF(Table1[[#This Row],[Area]]="Rangunia",Table1[[#This Row],[Income]],0)</f>
        <v>0</v>
      </c>
      <c r="BX150" s="2">
        <f ca="1">IF(Table1[[#This Row],[Area]]="Hathazari",Table1[[#This Row],[Income]],0)</f>
        <v>86975</v>
      </c>
      <c r="BY150" s="2">
        <f ca="1">IF(Table1[[#This Row],[Area]]="Nazirhat",Table1[[#This Row],[Income]],0)</f>
        <v>0</v>
      </c>
      <c r="BZ150" s="2">
        <f ca="1">IF(Table1[[#This Row],[Area]]="Rangamati",Table1[[#This Row],[Income]],0)</f>
        <v>0</v>
      </c>
      <c r="CA150" s="2">
        <f ca="1">IF(Table1[[#This Row],[Area]]="Kumilla",Table1[[#This Row],[Income]],0)</f>
        <v>0</v>
      </c>
      <c r="CB150" s="2">
        <f ca="1">IF(Table1[[#This Row],[Area]]="Notun para",Table1[[#This Row],[Income]],0)</f>
        <v>0</v>
      </c>
      <c r="CC150" s="2">
        <f ca="1">IF(Table1[[#This Row],[Area]]="Fotikchori",Table1[[#This Row],[Income]],0)</f>
        <v>0</v>
      </c>
      <c r="CD150" s="2">
        <f ca="1">IF(Table1[[#This Row],[Area]]="Feni",Table1[[#This Row],[Income]],0)</f>
        <v>0</v>
      </c>
      <c r="CE150" s="2">
        <f ca="1">IF(Table1[[#This Row],[Area]]="Chattogram mohonogori",Table1[[#This Row],[Income]],0)</f>
        <v>0</v>
      </c>
      <c r="CF150" s="2">
        <f ca="1">IF(Table1[[#This Row],[Area]]="Potia",Table1[[#This Row],[Income]],0)</f>
        <v>0</v>
      </c>
      <c r="CG150" s="3">
        <f ca="1">IF(Table1[[#This Row],[Area]]="Kaptai",Table1[[#This Row],[Income]],0)</f>
        <v>0</v>
      </c>
      <c r="CH150" s="1">
        <f ca="1">IF(Table1[[#This Row],[Field of work]]="Health",Table1[[#This Row],[Income]],0)</f>
        <v>0</v>
      </c>
      <c r="CI150" s="2">
        <f ca="1">IF(Table1[[#This Row],[Field of work]]="Teaching",Table1[[#This Row],[Income]],0)</f>
        <v>0</v>
      </c>
      <c r="CJ150" s="2">
        <f ca="1">IF(Table1[[#This Row],[Field of work]]="Construction",Table1[[#This Row],[Income]],0)</f>
        <v>86975</v>
      </c>
      <c r="CK150" s="2">
        <f ca="1">IF(Table1[[#This Row],[Field of work]]="IT",Table1[[#This Row],[Income]],0)</f>
        <v>0</v>
      </c>
      <c r="CL150" s="2">
        <f ca="1">IF(Table1[[#This Row],[Field of work]]="General work",Table1[[#This Row],[Income]],0)</f>
        <v>0</v>
      </c>
      <c r="CM150" s="3">
        <f ca="1">IF(Table1[[#This Row],[Field of work]]="Agriculture",Table1[[#This Row],[Income]],0)</f>
        <v>0</v>
      </c>
      <c r="CN150" s="1">
        <f t="shared" ca="1" si="77"/>
        <v>1</v>
      </c>
      <c r="CO150" s="3"/>
      <c r="CP150" s="1">
        <f t="shared" ca="1" si="91"/>
        <v>42</v>
      </c>
      <c r="CQ150" s="3"/>
    </row>
    <row r="151" spans="2:95" x14ac:dyDescent="0.25">
      <c r="B151">
        <f t="shared" ca="1" si="92"/>
        <v>1</v>
      </c>
      <c r="C151" t="str">
        <f t="shared" ca="1" si="78"/>
        <v>Men</v>
      </c>
      <c r="D151">
        <f t="shared" ca="1" si="93"/>
        <v>42</v>
      </c>
      <c r="E151">
        <f t="shared" ca="1" si="94"/>
        <v>6</v>
      </c>
      <c r="F151" t="str">
        <f t="shared" ca="1" si="79"/>
        <v>Agriculture</v>
      </c>
      <c r="G151">
        <f t="shared" ca="1" si="95"/>
        <v>1</v>
      </c>
      <c r="H151" t="str">
        <f t="shared" ca="1" si="80"/>
        <v>High school</v>
      </c>
      <c r="I151">
        <f t="shared" ca="1" si="96"/>
        <v>0</v>
      </c>
      <c r="J151">
        <f t="shared" ca="1" si="97"/>
        <v>1</v>
      </c>
      <c r="K151">
        <f t="shared" ca="1" si="98"/>
        <v>63918</v>
      </c>
      <c r="L151">
        <f t="shared" ca="1" si="99"/>
        <v>6</v>
      </c>
      <c r="M151" t="str">
        <f t="shared" ca="1" si="81"/>
        <v>Kumilla</v>
      </c>
      <c r="N151">
        <f t="shared" ca="1" si="103"/>
        <v>319590</v>
      </c>
      <c r="O151">
        <f t="shared" ca="1" si="100"/>
        <v>304305.84239803458</v>
      </c>
      <c r="P151">
        <f t="shared" ca="1" si="104"/>
        <v>56667.352692927729</v>
      </c>
      <c r="Q151">
        <f t="shared" ca="1" si="101"/>
        <v>46483</v>
      </c>
      <c r="R151">
        <f t="shared" ca="1" si="105"/>
        <v>36762.110992186717</v>
      </c>
      <c r="S151">
        <f t="shared" ca="1" si="106"/>
        <v>33119.197106465603</v>
      </c>
      <c r="T151">
        <f t="shared" ca="1" si="107"/>
        <v>409376.54979939328</v>
      </c>
      <c r="U151">
        <f t="shared" ca="1" si="108"/>
        <v>387550.95339022129</v>
      </c>
      <c r="V151">
        <f t="shared" ca="1" si="109"/>
        <v>21825.596409171994</v>
      </c>
      <c r="AR151" s="1">
        <f ca="1">IF(Table1[[#This Row],[Gender]]="men",1,0)</f>
        <v>1</v>
      </c>
      <c r="AS151" s="2">
        <f ca="1">IF(Table1[[#This Row],[Gender]]="Women",1,0)</f>
        <v>0</v>
      </c>
      <c r="AT151" s="2"/>
      <c r="AU151" s="2"/>
      <c r="AV151" s="3"/>
      <c r="AX151" s="1">
        <f t="shared" ca="1" si="82"/>
        <v>1</v>
      </c>
      <c r="AY151" s="2">
        <f t="shared" ca="1" si="83"/>
        <v>0</v>
      </c>
      <c r="AZ151" s="2">
        <f t="shared" ca="1" si="84"/>
        <v>0</v>
      </c>
      <c r="BA151" s="2">
        <f t="shared" ca="1" si="85"/>
        <v>0</v>
      </c>
      <c r="BB151" s="2">
        <f t="shared" ca="1" si="86"/>
        <v>0</v>
      </c>
      <c r="BC151" s="2">
        <f t="shared" ca="1" si="87"/>
        <v>0</v>
      </c>
      <c r="BD151" s="2"/>
      <c r="BE151" s="2"/>
      <c r="BF151" s="2"/>
      <c r="BG151" s="2"/>
      <c r="BH151" s="2"/>
      <c r="BI151" s="2"/>
      <c r="BJ151" s="3"/>
      <c r="BL151" s="1">
        <f t="shared" ca="1" si="102"/>
        <v>12569.955496673139</v>
      </c>
      <c r="BM151" s="3"/>
      <c r="BN151" s="1">
        <f t="shared" ca="1" si="88"/>
        <v>1</v>
      </c>
      <c r="BO151" s="2"/>
      <c r="BP151" s="2"/>
      <c r="BQ151" s="3"/>
      <c r="BR151" s="15">
        <f t="shared" ca="1" si="89"/>
        <v>0.97401971650995756</v>
      </c>
      <c r="BS151" s="16">
        <f t="shared" ca="1" si="90"/>
        <v>0</v>
      </c>
      <c r="BT151" s="2"/>
      <c r="BU151" s="2"/>
      <c r="BV151" s="1">
        <f ca="1">IF(Table1[[#This Row],[Area]]="Raozan",Table1[[#This Row],[Income]],0)</f>
        <v>0</v>
      </c>
      <c r="BW151" s="2">
        <f ca="1">IF(Table1[[#This Row],[Area]]="Rangunia",Table1[[#This Row],[Income]],0)</f>
        <v>0</v>
      </c>
      <c r="BX151" s="2">
        <f ca="1">IF(Table1[[#This Row],[Area]]="Hathazari",Table1[[#This Row],[Income]],0)</f>
        <v>0</v>
      </c>
      <c r="BY151" s="2">
        <f ca="1">IF(Table1[[#This Row],[Area]]="Nazirhat",Table1[[#This Row],[Income]],0)</f>
        <v>0</v>
      </c>
      <c r="BZ151" s="2">
        <f ca="1">IF(Table1[[#This Row],[Area]]="Rangamati",Table1[[#This Row],[Income]],0)</f>
        <v>0</v>
      </c>
      <c r="CA151" s="2">
        <f ca="1">IF(Table1[[#This Row],[Area]]="Kumilla",Table1[[#This Row],[Income]],0)</f>
        <v>63918</v>
      </c>
      <c r="CB151" s="2">
        <f ca="1">IF(Table1[[#This Row],[Area]]="Notun para",Table1[[#This Row],[Income]],0)</f>
        <v>0</v>
      </c>
      <c r="CC151" s="2">
        <f ca="1">IF(Table1[[#This Row],[Area]]="Fotikchori",Table1[[#This Row],[Income]],0)</f>
        <v>0</v>
      </c>
      <c r="CD151" s="2">
        <f ca="1">IF(Table1[[#This Row],[Area]]="Feni",Table1[[#This Row],[Income]],0)</f>
        <v>0</v>
      </c>
      <c r="CE151" s="2">
        <f ca="1">IF(Table1[[#This Row],[Area]]="Chattogram mohonogori",Table1[[#This Row],[Income]],0)</f>
        <v>0</v>
      </c>
      <c r="CF151" s="2">
        <f ca="1">IF(Table1[[#This Row],[Area]]="Potia",Table1[[#This Row],[Income]],0)</f>
        <v>0</v>
      </c>
      <c r="CG151" s="3">
        <f ca="1">IF(Table1[[#This Row],[Area]]="Kaptai",Table1[[#This Row],[Income]],0)</f>
        <v>0</v>
      </c>
      <c r="CH151" s="1">
        <f ca="1">IF(Table1[[#This Row],[Field of work]]="Health",Table1[[#This Row],[Income]],0)</f>
        <v>0</v>
      </c>
      <c r="CI151" s="2">
        <f ca="1">IF(Table1[[#This Row],[Field of work]]="Teaching",Table1[[#This Row],[Income]],0)</f>
        <v>0</v>
      </c>
      <c r="CJ151" s="2">
        <f ca="1">IF(Table1[[#This Row],[Field of work]]="Construction",Table1[[#This Row],[Income]],0)</f>
        <v>0</v>
      </c>
      <c r="CK151" s="2">
        <f ca="1">IF(Table1[[#This Row],[Field of work]]="IT",Table1[[#This Row],[Income]],0)</f>
        <v>0</v>
      </c>
      <c r="CL151" s="2">
        <f ca="1">IF(Table1[[#This Row],[Field of work]]="General work",Table1[[#This Row],[Income]],0)</f>
        <v>0</v>
      </c>
      <c r="CM151" s="3">
        <f ca="1">IF(Table1[[#This Row],[Field of work]]="Agriculture",Table1[[#This Row],[Income]],0)</f>
        <v>63918</v>
      </c>
      <c r="CN151" s="1">
        <f t="shared" ca="1" si="77"/>
        <v>1</v>
      </c>
      <c r="CO151" s="3"/>
      <c r="CP151" s="1">
        <f t="shared" ca="1" si="91"/>
        <v>0</v>
      </c>
      <c r="CQ151" s="3"/>
    </row>
    <row r="152" spans="2:95" x14ac:dyDescent="0.25">
      <c r="B152">
        <f t="shared" ca="1" si="92"/>
        <v>2</v>
      </c>
      <c r="C152" t="str">
        <f t="shared" ca="1" si="78"/>
        <v>Women</v>
      </c>
      <c r="D152">
        <f t="shared" ca="1" si="93"/>
        <v>34</v>
      </c>
      <c r="E152">
        <f t="shared" ca="1" si="94"/>
        <v>1</v>
      </c>
      <c r="F152" t="str">
        <f t="shared" ca="1" si="79"/>
        <v>Health</v>
      </c>
      <c r="G152">
        <f t="shared" ca="1" si="95"/>
        <v>1</v>
      </c>
      <c r="H152" t="str">
        <f t="shared" ca="1" si="80"/>
        <v>High school</v>
      </c>
      <c r="I152">
        <f t="shared" ca="1" si="96"/>
        <v>3</v>
      </c>
      <c r="J152">
        <f t="shared" ca="1" si="97"/>
        <v>1</v>
      </c>
      <c r="K152">
        <f t="shared" ca="1" si="98"/>
        <v>60186</v>
      </c>
      <c r="L152">
        <f t="shared" ca="1" si="99"/>
        <v>2</v>
      </c>
      <c r="M152" t="str">
        <f t="shared" ca="1" si="81"/>
        <v>Hathazari</v>
      </c>
      <c r="N152">
        <f t="shared" ca="1" si="103"/>
        <v>180558</v>
      </c>
      <c r="O152">
        <f t="shared" ca="1" si="100"/>
        <v>175867.05197360492</v>
      </c>
      <c r="P152">
        <f t="shared" ca="1" si="104"/>
        <v>17574.9691632176</v>
      </c>
      <c r="Q152">
        <f t="shared" ca="1" si="101"/>
        <v>3005</v>
      </c>
      <c r="R152">
        <f t="shared" ca="1" si="105"/>
        <v>96777.881852841456</v>
      </c>
      <c r="S152">
        <f t="shared" ca="1" si="106"/>
        <v>47224.825449893331</v>
      </c>
      <c r="T152">
        <f t="shared" ca="1" si="107"/>
        <v>245357.79461311095</v>
      </c>
      <c r="U152">
        <f t="shared" ca="1" si="108"/>
        <v>275649.93382644636</v>
      </c>
      <c r="V152">
        <f t="shared" ca="1" si="109"/>
        <v>-30292.139213335409</v>
      </c>
      <c r="AR152" s="1">
        <f ca="1">IF(Table1[[#This Row],[Gender]]="men",1,0)</f>
        <v>0</v>
      </c>
      <c r="AS152" s="2">
        <f ca="1">IF(Table1[[#This Row],[Gender]]="Women",1,0)</f>
        <v>1</v>
      </c>
      <c r="AT152" s="2"/>
      <c r="AU152" s="2"/>
      <c r="AV152" s="3"/>
      <c r="AX152" s="1">
        <f t="shared" ca="1" si="82"/>
        <v>1</v>
      </c>
      <c r="AY152" s="2">
        <f t="shared" ca="1" si="83"/>
        <v>0</v>
      </c>
      <c r="AZ152" s="2">
        <f t="shared" ca="1" si="84"/>
        <v>0</v>
      </c>
      <c r="BA152" s="2">
        <f t="shared" ca="1" si="85"/>
        <v>0</v>
      </c>
      <c r="BB152" s="2">
        <f t="shared" ca="1" si="86"/>
        <v>0</v>
      </c>
      <c r="BC152" s="2">
        <f t="shared" ca="1" si="87"/>
        <v>0</v>
      </c>
      <c r="BD152" s="2"/>
      <c r="BE152" s="2"/>
      <c r="BF152" s="2"/>
      <c r="BG152" s="2"/>
      <c r="BH152" s="2"/>
      <c r="BI152" s="2"/>
      <c r="BJ152" s="3"/>
      <c r="BL152" s="1">
        <f t="shared" ca="1" si="102"/>
        <v>45857.853683499823</v>
      </c>
      <c r="BM152" s="3"/>
      <c r="BN152" s="1">
        <f t="shared" ca="1" si="88"/>
        <v>1</v>
      </c>
      <c r="BO152" s="2"/>
      <c r="BP152" s="2"/>
      <c r="BQ152" s="3"/>
      <c r="BR152" s="15">
        <f t="shared" ca="1" si="89"/>
        <v>0.91511697110823642</v>
      </c>
      <c r="BS152" s="16">
        <f t="shared" ca="1" si="90"/>
        <v>0</v>
      </c>
      <c r="BT152" s="2"/>
      <c r="BU152" s="2"/>
      <c r="BV152" s="1">
        <f ca="1">IF(Table1[[#This Row],[Area]]="Raozan",Table1[[#This Row],[Income]],0)</f>
        <v>0</v>
      </c>
      <c r="BW152" s="2">
        <f ca="1">IF(Table1[[#This Row],[Area]]="Rangunia",Table1[[#This Row],[Income]],0)</f>
        <v>0</v>
      </c>
      <c r="BX152" s="2">
        <f ca="1">IF(Table1[[#This Row],[Area]]="Hathazari",Table1[[#This Row],[Income]],0)</f>
        <v>60186</v>
      </c>
      <c r="BY152" s="2">
        <f ca="1">IF(Table1[[#This Row],[Area]]="Nazirhat",Table1[[#This Row],[Income]],0)</f>
        <v>0</v>
      </c>
      <c r="BZ152" s="2">
        <f ca="1">IF(Table1[[#This Row],[Area]]="Rangamati",Table1[[#This Row],[Income]],0)</f>
        <v>0</v>
      </c>
      <c r="CA152" s="2">
        <f ca="1">IF(Table1[[#This Row],[Area]]="Kumilla",Table1[[#This Row],[Income]],0)</f>
        <v>0</v>
      </c>
      <c r="CB152" s="2">
        <f ca="1">IF(Table1[[#This Row],[Area]]="Notun para",Table1[[#This Row],[Income]],0)</f>
        <v>0</v>
      </c>
      <c r="CC152" s="2">
        <f ca="1">IF(Table1[[#This Row],[Area]]="Fotikchori",Table1[[#This Row],[Income]],0)</f>
        <v>0</v>
      </c>
      <c r="CD152" s="2">
        <f ca="1">IF(Table1[[#This Row],[Area]]="Feni",Table1[[#This Row],[Income]],0)</f>
        <v>0</v>
      </c>
      <c r="CE152" s="2">
        <f ca="1">IF(Table1[[#This Row],[Area]]="Chattogram mohonogori",Table1[[#This Row],[Income]],0)</f>
        <v>0</v>
      </c>
      <c r="CF152" s="2">
        <f ca="1">IF(Table1[[#This Row],[Area]]="Potia",Table1[[#This Row],[Income]],0)</f>
        <v>0</v>
      </c>
      <c r="CG152" s="3">
        <f ca="1">IF(Table1[[#This Row],[Area]]="Kaptai",Table1[[#This Row],[Income]],0)</f>
        <v>0</v>
      </c>
      <c r="CH152" s="1">
        <f ca="1">IF(Table1[[#This Row],[Field of work]]="Health",Table1[[#This Row],[Income]],0)</f>
        <v>60186</v>
      </c>
      <c r="CI152" s="2">
        <f ca="1">IF(Table1[[#This Row],[Field of work]]="Teaching",Table1[[#This Row],[Income]],0)</f>
        <v>0</v>
      </c>
      <c r="CJ152" s="2">
        <f ca="1">IF(Table1[[#This Row],[Field of work]]="Construction",Table1[[#This Row],[Income]],0)</f>
        <v>0</v>
      </c>
      <c r="CK152" s="2">
        <f ca="1">IF(Table1[[#This Row],[Field of work]]="IT",Table1[[#This Row],[Income]],0)</f>
        <v>0</v>
      </c>
      <c r="CL152" s="2">
        <f ca="1">IF(Table1[[#This Row],[Field of work]]="General work",Table1[[#This Row],[Income]],0)</f>
        <v>0</v>
      </c>
      <c r="CM152" s="3">
        <f ca="1">IF(Table1[[#This Row],[Field of work]]="Agriculture",Table1[[#This Row],[Income]],0)</f>
        <v>0</v>
      </c>
      <c r="CN152" s="1">
        <f t="shared" ca="1" si="77"/>
        <v>1</v>
      </c>
      <c r="CO152" s="3"/>
      <c r="CP152" s="1">
        <f t="shared" ca="1" si="91"/>
        <v>29</v>
      </c>
      <c r="CQ152" s="3"/>
    </row>
    <row r="153" spans="2:95" x14ac:dyDescent="0.25">
      <c r="B153">
        <f t="shared" ca="1" si="92"/>
        <v>2</v>
      </c>
      <c r="C153" t="str">
        <f t="shared" ca="1" si="78"/>
        <v>Women</v>
      </c>
      <c r="D153">
        <f t="shared" ca="1" si="93"/>
        <v>29</v>
      </c>
      <c r="E153">
        <f t="shared" ca="1" si="94"/>
        <v>1</v>
      </c>
      <c r="F153" t="str">
        <f t="shared" ca="1" si="79"/>
        <v>Health</v>
      </c>
      <c r="G153">
        <f t="shared" ca="1" si="95"/>
        <v>3</v>
      </c>
      <c r="H153" t="str">
        <f t="shared" ca="1" si="80"/>
        <v>University</v>
      </c>
      <c r="I153">
        <f t="shared" ca="1" si="96"/>
        <v>3</v>
      </c>
      <c r="J153">
        <f t="shared" ca="1" si="97"/>
        <v>1</v>
      </c>
      <c r="K153">
        <f t="shared" ca="1" si="98"/>
        <v>62797</v>
      </c>
      <c r="L153">
        <f t="shared" ca="1" si="99"/>
        <v>11</v>
      </c>
      <c r="M153" t="str">
        <f t="shared" ca="1" si="81"/>
        <v>Nazirhat</v>
      </c>
      <c r="N153">
        <f t="shared" ca="1" si="103"/>
        <v>188391</v>
      </c>
      <c r="O153">
        <f t="shared" ca="1" si="100"/>
        <v>172399.80130405177</v>
      </c>
      <c r="P153">
        <f t="shared" ca="1" si="104"/>
        <v>12569.955496673139</v>
      </c>
      <c r="Q153">
        <f t="shared" ca="1" si="101"/>
        <v>1633</v>
      </c>
      <c r="R153">
        <f t="shared" ca="1" si="105"/>
        <v>68206.244789618271</v>
      </c>
      <c r="S153">
        <f t="shared" ca="1" si="106"/>
        <v>63987.07586028707</v>
      </c>
      <c r="T153">
        <f t="shared" ca="1" si="107"/>
        <v>264948.03135696024</v>
      </c>
      <c r="U153">
        <f t="shared" ca="1" si="108"/>
        <v>242239.04609367004</v>
      </c>
      <c r="V153">
        <f t="shared" ca="1" si="109"/>
        <v>22708.985263290204</v>
      </c>
      <c r="AR153" s="1">
        <f ca="1">IF(Table1[[#This Row],[Gender]]="men",1,0)</f>
        <v>0</v>
      </c>
      <c r="AS153" s="2">
        <f ca="1">IF(Table1[[#This Row],[Gender]]="Women",1,0)</f>
        <v>1</v>
      </c>
      <c r="AT153" s="2"/>
      <c r="AU153" s="2"/>
      <c r="AV153" s="3"/>
      <c r="AX153" s="1">
        <f t="shared" ca="1" si="82"/>
        <v>0</v>
      </c>
      <c r="AY153" s="2">
        <f t="shared" ca="1" si="83"/>
        <v>1</v>
      </c>
      <c r="AZ153" s="2">
        <f t="shared" ca="1" si="84"/>
        <v>0</v>
      </c>
      <c r="BA153" s="2">
        <f t="shared" ca="1" si="85"/>
        <v>0</v>
      </c>
      <c r="BB153" s="2">
        <f t="shared" ca="1" si="86"/>
        <v>0</v>
      </c>
      <c r="BC153" s="2">
        <f t="shared" ca="1" si="87"/>
        <v>0</v>
      </c>
      <c r="BD153" s="2"/>
      <c r="BE153" s="2"/>
      <c r="BF153" s="2"/>
      <c r="BG153" s="2"/>
      <c r="BH153" s="2"/>
      <c r="BI153" s="2"/>
      <c r="BJ153" s="3"/>
      <c r="BL153" s="1">
        <f t="shared" ca="1" si="102"/>
        <v>43269.133434401745</v>
      </c>
      <c r="BM153" s="3"/>
      <c r="BN153" s="1">
        <f t="shared" ca="1" si="88"/>
        <v>0</v>
      </c>
      <c r="BO153" s="2"/>
      <c r="BP153" s="2"/>
      <c r="BQ153" s="3"/>
      <c r="BR153" s="15">
        <f t="shared" ca="1" si="89"/>
        <v>6.3086515741509475E-2</v>
      </c>
      <c r="BS153" s="16">
        <f t="shared" ca="1" si="90"/>
        <v>1</v>
      </c>
      <c r="BT153" s="2"/>
      <c r="BU153" s="2"/>
      <c r="BV153" s="1">
        <f ca="1">IF(Table1[[#This Row],[Area]]="Raozan",Table1[[#This Row],[Income]],0)</f>
        <v>0</v>
      </c>
      <c r="BW153" s="2">
        <f ca="1">IF(Table1[[#This Row],[Area]]="Rangunia",Table1[[#This Row],[Income]],0)</f>
        <v>0</v>
      </c>
      <c r="BX153" s="2">
        <f ca="1">IF(Table1[[#This Row],[Area]]="Hathazari",Table1[[#This Row],[Income]],0)</f>
        <v>0</v>
      </c>
      <c r="BY153" s="2">
        <f ca="1">IF(Table1[[#This Row],[Area]]="Nazirhat",Table1[[#This Row],[Income]],0)</f>
        <v>62797</v>
      </c>
      <c r="BZ153" s="2">
        <f ca="1">IF(Table1[[#This Row],[Area]]="Rangamati",Table1[[#This Row],[Income]],0)</f>
        <v>0</v>
      </c>
      <c r="CA153" s="2">
        <f ca="1">IF(Table1[[#This Row],[Area]]="Kumilla",Table1[[#This Row],[Income]],0)</f>
        <v>0</v>
      </c>
      <c r="CB153" s="2">
        <f ca="1">IF(Table1[[#This Row],[Area]]="Notun para",Table1[[#This Row],[Income]],0)</f>
        <v>0</v>
      </c>
      <c r="CC153" s="2">
        <f ca="1">IF(Table1[[#This Row],[Area]]="Fotikchori",Table1[[#This Row],[Income]],0)</f>
        <v>0</v>
      </c>
      <c r="CD153" s="2">
        <f ca="1">IF(Table1[[#This Row],[Area]]="Feni",Table1[[#This Row],[Income]],0)</f>
        <v>0</v>
      </c>
      <c r="CE153" s="2">
        <f ca="1">IF(Table1[[#This Row],[Area]]="Chattogram mohonogori",Table1[[#This Row],[Income]],0)</f>
        <v>0</v>
      </c>
      <c r="CF153" s="2">
        <f ca="1">IF(Table1[[#This Row],[Area]]="Potia",Table1[[#This Row],[Income]],0)</f>
        <v>0</v>
      </c>
      <c r="CG153" s="3">
        <f ca="1">IF(Table1[[#This Row],[Area]]="Kaptai",Table1[[#This Row],[Income]],0)</f>
        <v>0</v>
      </c>
      <c r="CH153" s="1">
        <f ca="1">IF(Table1[[#This Row],[Field of work]]="Health",Table1[[#This Row],[Income]],0)</f>
        <v>62797</v>
      </c>
      <c r="CI153" s="2">
        <f ca="1">IF(Table1[[#This Row],[Field of work]]="Teaching",Table1[[#This Row],[Income]],0)</f>
        <v>0</v>
      </c>
      <c r="CJ153" s="2">
        <f ca="1">IF(Table1[[#This Row],[Field of work]]="Construction",Table1[[#This Row],[Income]],0)</f>
        <v>0</v>
      </c>
      <c r="CK153" s="2">
        <f ca="1">IF(Table1[[#This Row],[Field of work]]="IT",Table1[[#This Row],[Income]],0)</f>
        <v>0</v>
      </c>
      <c r="CL153" s="2">
        <f ca="1">IF(Table1[[#This Row],[Field of work]]="General work",Table1[[#This Row],[Income]],0)</f>
        <v>0</v>
      </c>
      <c r="CM153" s="3">
        <f ca="1">IF(Table1[[#This Row],[Field of work]]="Agriculture",Table1[[#This Row],[Income]],0)</f>
        <v>0</v>
      </c>
      <c r="CN153" s="1">
        <f t="shared" ca="1" si="77"/>
        <v>1</v>
      </c>
      <c r="CO153" s="3"/>
      <c r="CP153" s="1">
        <f t="shared" ca="1" si="91"/>
        <v>31</v>
      </c>
      <c r="CQ153" s="3"/>
    </row>
    <row r="154" spans="2:95" x14ac:dyDescent="0.25">
      <c r="B154">
        <f t="shared" ca="1" si="92"/>
        <v>1</v>
      </c>
      <c r="C154" t="str">
        <f t="shared" ca="1" si="78"/>
        <v>Men</v>
      </c>
      <c r="D154">
        <f t="shared" ca="1" si="93"/>
        <v>31</v>
      </c>
      <c r="E154">
        <f t="shared" ca="1" si="94"/>
        <v>3</v>
      </c>
      <c r="F154" t="str">
        <f t="shared" ca="1" si="79"/>
        <v>Teaching</v>
      </c>
      <c r="G154">
        <f t="shared" ca="1" si="95"/>
        <v>4</v>
      </c>
      <c r="H154" t="str">
        <f t="shared" ca="1" si="80"/>
        <v>Technical</v>
      </c>
      <c r="I154">
        <f t="shared" ca="1" si="96"/>
        <v>3</v>
      </c>
      <c r="J154">
        <f t="shared" ca="1" si="97"/>
        <v>1</v>
      </c>
      <c r="K154">
        <f t="shared" ca="1" si="98"/>
        <v>51926</v>
      </c>
      <c r="L154">
        <f t="shared" ca="1" si="99"/>
        <v>11</v>
      </c>
      <c r="M154" t="str">
        <f t="shared" ca="1" si="81"/>
        <v>Nazirhat</v>
      </c>
      <c r="N154">
        <f t="shared" ca="1" si="103"/>
        <v>311556</v>
      </c>
      <c r="O154">
        <f t="shared" ca="1" si="100"/>
        <v>19654.982498361725</v>
      </c>
      <c r="P154">
        <f t="shared" ca="1" si="104"/>
        <v>45857.853683499823</v>
      </c>
      <c r="Q154">
        <f t="shared" ca="1" si="101"/>
        <v>14627</v>
      </c>
      <c r="R154">
        <f t="shared" ca="1" si="105"/>
        <v>81451.428541417161</v>
      </c>
      <c r="S154">
        <f t="shared" ca="1" si="106"/>
        <v>15018.580883661929</v>
      </c>
      <c r="T154">
        <f t="shared" ca="1" si="107"/>
        <v>372432.43456716178</v>
      </c>
      <c r="U154">
        <f t="shared" ca="1" si="108"/>
        <v>115733.41103977889</v>
      </c>
      <c r="V154">
        <f t="shared" ca="1" si="109"/>
        <v>256699.02352738287</v>
      </c>
      <c r="AR154" s="1">
        <f ca="1">IF(Table1[[#This Row],[Gender]]="men",1,0)</f>
        <v>1</v>
      </c>
      <c r="AS154" s="2">
        <f ca="1">IF(Table1[[#This Row],[Gender]]="Women",1,0)</f>
        <v>0</v>
      </c>
      <c r="AT154" s="2"/>
      <c r="AU154" s="2"/>
      <c r="AV154" s="3"/>
      <c r="AX154" s="1">
        <f t="shared" ca="1" si="82"/>
        <v>0</v>
      </c>
      <c r="AY154" s="2">
        <f t="shared" ca="1" si="83"/>
        <v>0</v>
      </c>
      <c r="AZ154" s="2">
        <f t="shared" ca="1" si="84"/>
        <v>0</v>
      </c>
      <c r="BA154" s="2">
        <f t="shared" ca="1" si="85"/>
        <v>0</v>
      </c>
      <c r="BB154" s="2">
        <f t="shared" ca="1" si="86"/>
        <v>1</v>
      </c>
      <c r="BC154" s="2">
        <f t="shared" ca="1" si="87"/>
        <v>0</v>
      </c>
      <c r="BD154" s="2"/>
      <c r="BE154" s="2"/>
      <c r="BF154" s="2"/>
      <c r="BG154" s="2"/>
      <c r="BH154" s="2"/>
      <c r="BI154" s="2"/>
      <c r="BJ154" s="3"/>
      <c r="BL154" s="1">
        <f t="shared" ca="1" si="102"/>
        <v>19313.691888795442</v>
      </c>
      <c r="BM154" s="3"/>
      <c r="BN154" s="1">
        <f t="shared" ca="1" si="88"/>
        <v>0</v>
      </c>
      <c r="BO154" s="2"/>
      <c r="BP154" s="2"/>
      <c r="BQ154" s="3"/>
      <c r="BR154" s="15">
        <f t="shared" ca="1" si="89"/>
        <v>0.73987170550630232</v>
      </c>
      <c r="BS154" s="16">
        <f t="shared" ca="1" si="90"/>
        <v>0</v>
      </c>
      <c r="BT154" s="2"/>
      <c r="BU154" s="2"/>
      <c r="BV154" s="1">
        <f ca="1">IF(Table1[[#This Row],[Area]]="Raozan",Table1[[#This Row],[Income]],0)</f>
        <v>0</v>
      </c>
      <c r="BW154" s="2">
        <f ca="1">IF(Table1[[#This Row],[Area]]="Rangunia",Table1[[#This Row],[Income]],0)</f>
        <v>0</v>
      </c>
      <c r="BX154" s="2">
        <f ca="1">IF(Table1[[#This Row],[Area]]="Hathazari",Table1[[#This Row],[Income]],0)</f>
        <v>0</v>
      </c>
      <c r="BY154" s="2">
        <f ca="1">IF(Table1[[#This Row],[Area]]="Nazirhat",Table1[[#This Row],[Income]],0)</f>
        <v>51926</v>
      </c>
      <c r="BZ154" s="2">
        <f ca="1">IF(Table1[[#This Row],[Area]]="Rangamati",Table1[[#This Row],[Income]],0)</f>
        <v>0</v>
      </c>
      <c r="CA154" s="2">
        <f ca="1">IF(Table1[[#This Row],[Area]]="Kumilla",Table1[[#This Row],[Income]],0)</f>
        <v>0</v>
      </c>
      <c r="CB154" s="2">
        <f ca="1">IF(Table1[[#This Row],[Area]]="Notun para",Table1[[#This Row],[Income]],0)</f>
        <v>0</v>
      </c>
      <c r="CC154" s="2">
        <f ca="1">IF(Table1[[#This Row],[Area]]="Fotikchori",Table1[[#This Row],[Income]],0)</f>
        <v>0</v>
      </c>
      <c r="CD154" s="2">
        <f ca="1">IF(Table1[[#This Row],[Area]]="Feni",Table1[[#This Row],[Income]],0)</f>
        <v>0</v>
      </c>
      <c r="CE154" s="2">
        <f ca="1">IF(Table1[[#This Row],[Area]]="Chattogram mohonogori",Table1[[#This Row],[Income]],0)</f>
        <v>0</v>
      </c>
      <c r="CF154" s="2">
        <f ca="1">IF(Table1[[#This Row],[Area]]="Potia",Table1[[#This Row],[Income]],0)</f>
        <v>0</v>
      </c>
      <c r="CG154" s="3">
        <f ca="1">IF(Table1[[#This Row],[Area]]="Kaptai",Table1[[#This Row],[Income]],0)</f>
        <v>0</v>
      </c>
      <c r="CH154" s="1">
        <f ca="1">IF(Table1[[#This Row],[Field of work]]="Health",Table1[[#This Row],[Income]],0)</f>
        <v>0</v>
      </c>
      <c r="CI154" s="2">
        <f ca="1">IF(Table1[[#This Row],[Field of work]]="Teaching",Table1[[#This Row],[Income]],0)</f>
        <v>51926</v>
      </c>
      <c r="CJ154" s="2">
        <f ca="1">IF(Table1[[#This Row],[Field of work]]="Construction",Table1[[#This Row],[Income]],0)</f>
        <v>0</v>
      </c>
      <c r="CK154" s="2">
        <f ca="1">IF(Table1[[#This Row],[Field of work]]="IT",Table1[[#This Row],[Income]],0)</f>
        <v>0</v>
      </c>
      <c r="CL154" s="2">
        <f ca="1">IF(Table1[[#This Row],[Field of work]]="General work",Table1[[#This Row],[Income]],0)</f>
        <v>0</v>
      </c>
      <c r="CM154" s="3">
        <f ca="1">IF(Table1[[#This Row],[Field of work]]="Agriculture",Table1[[#This Row],[Income]],0)</f>
        <v>0</v>
      </c>
      <c r="CN154" s="1">
        <f t="shared" ca="1" si="77"/>
        <v>1</v>
      </c>
      <c r="CO154" s="3"/>
      <c r="CP154" s="1">
        <f t="shared" ca="1" si="91"/>
        <v>32</v>
      </c>
      <c r="CQ154" s="3"/>
    </row>
    <row r="155" spans="2:95" x14ac:dyDescent="0.25">
      <c r="B155">
        <f t="shared" ca="1" si="92"/>
        <v>1</v>
      </c>
      <c r="C155" t="str">
        <f t="shared" ca="1" si="78"/>
        <v>Men</v>
      </c>
      <c r="D155">
        <f t="shared" ca="1" si="93"/>
        <v>32</v>
      </c>
      <c r="E155">
        <f t="shared" ca="1" si="94"/>
        <v>5</v>
      </c>
      <c r="F155" t="str">
        <f t="shared" ca="1" si="79"/>
        <v>General work</v>
      </c>
      <c r="G155">
        <f t="shared" ca="1" si="95"/>
        <v>1</v>
      </c>
      <c r="H155" t="str">
        <f t="shared" ca="1" si="80"/>
        <v>High school</v>
      </c>
      <c r="I155">
        <f t="shared" ca="1" si="96"/>
        <v>3</v>
      </c>
      <c r="J155">
        <f t="shared" ca="1" si="97"/>
        <v>1</v>
      </c>
      <c r="K155">
        <f t="shared" ca="1" si="98"/>
        <v>78136</v>
      </c>
      <c r="L155">
        <f t="shared" ca="1" si="99"/>
        <v>2</v>
      </c>
      <c r="M155" t="str">
        <f t="shared" ca="1" si="81"/>
        <v>Hathazari</v>
      </c>
      <c r="N155">
        <f t="shared" ca="1" si="103"/>
        <v>234408</v>
      </c>
      <c r="O155">
        <f t="shared" ca="1" si="100"/>
        <v>173431.84674432132</v>
      </c>
      <c r="P155">
        <f t="shared" ca="1" si="104"/>
        <v>43269.133434401745</v>
      </c>
      <c r="Q155">
        <f t="shared" ca="1" si="101"/>
        <v>5796</v>
      </c>
      <c r="R155">
        <f t="shared" ca="1" si="105"/>
        <v>14781.534105200355</v>
      </c>
      <c r="S155">
        <f t="shared" ca="1" si="106"/>
        <v>76533.083826079324</v>
      </c>
      <c r="T155">
        <f t="shared" ca="1" si="107"/>
        <v>354210.21726048109</v>
      </c>
      <c r="U155">
        <f t="shared" ca="1" si="108"/>
        <v>194009.38084952167</v>
      </c>
      <c r="V155">
        <f t="shared" ca="1" si="109"/>
        <v>160200.83641095943</v>
      </c>
      <c r="AR155" s="1">
        <f ca="1">IF(Table1[[#This Row],[Gender]]="men",1,0)</f>
        <v>1</v>
      </c>
      <c r="AS155" s="2">
        <f ca="1">IF(Table1[[#This Row],[Gender]]="Women",1,0)</f>
        <v>0</v>
      </c>
      <c r="AT155" s="2"/>
      <c r="AU155" s="2"/>
      <c r="AV155" s="3"/>
      <c r="AX155" s="1">
        <f t="shared" ca="1" si="82"/>
        <v>1</v>
      </c>
      <c r="AY155" s="2">
        <f t="shared" ca="1" si="83"/>
        <v>0</v>
      </c>
      <c r="AZ155" s="2">
        <f t="shared" ca="1" si="84"/>
        <v>0</v>
      </c>
      <c r="BA155" s="2">
        <f t="shared" ca="1" si="85"/>
        <v>0</v>
      </c>
      <c r="BB155" s="2">
        <f t="shared" ca="1" si="86"/>
        <v>0</v>
      </c>
      <c r="BC155" s="2">
        <f t="shared" ca="1" si="87"/>
        <v>0</v>
      </c>
      <c r="BD155" s="2"/>
      <c r="BE155" s="2"/>
      <c r="BF155" s="2"/>
      <c r="BG155" s="2"/>
      <c r="BH155" s="2"/>
      <c r="BI155" s="2"/>
      <c r="BJ155" s="3"/>
      <c r="BL155" s="1">
        <f t="shared" ca="1" si="102"/>
        <v>68733.884316328738</v>
      </c>
      <c r="BM155" s="3"/>
      <c r="BN155" s="1">
        <f t="shared" ca="1" si="88"/>
        <v>0</v>
      </c>
      <c r="BO155" s="2"/>
      <c r="BP155" s="2"/>
      <c r="BQ155" s="3"/>
      <c r="BR155" s="15">
        <f t="shared" ca="1" si="89"/>
        <v>0.18158698100512594</v>
      </c>
      <c r="BS155" s="16">
        <f t="shared" ca="1" si="90"/>
        <v>1</v>
      </c>
      <c r="BT155" s="2"/>
      <c r="BU155" s="2"/>
      <c r="BV155" s="1">
        <f ca="1">IF(Table1[[#This Row],[Area]]="Raozan",Table1[[#This Row],[Income]],0)</f>
        <v>0</v>
      </c>
      <c r="BW155" s="2">
        <f ca="1">IF(Table1[[#This Row],[Area]]="Rangunia",Table1[[#This Row],[Income]],0)</f>
        <v>0</v>
      </c>
      <c r="BX155" s="2">
        <f ca="1">IF(Table1[[#This Row],[Area]]="Hathazari",Table1[[#This Row],[Income]],0)</f>
        <v>78136</v>
      </c>
      <c r="BY155" s="2">
        <f ca="1">IF(Table1[[#This Row],[Area]]="Nazirhat",Table1[[#This Row],[Income]],0)</f>
        <v>0</v>
      </c>
      <c r="BZ155" s="2">
        <f ca="1">IF(Table1[[#This Row],[Area]]="Rangamati",Table1[[#This Row],[Income]],0)</f>
        <v>0</v>
      </c>
      <c r="CA155" s="2">
        <f ca="1">IF(Table1[[#This Row],[Area]]="Kumilla",Table1[[#This Row],[Income]],0)</f>
        <v>0</v>
      </c>
      <c r="CB155" s="2">
        <f ca="1">IF(Table1[[#This Row],[Area]]="Notun para",Table1[[#This Row],[Income]],0)</f>
        <v>0</v>
      </c>
      <c r="CC155" s="2">
        <f ca="1">IF(Table1[[#This Row],[Area]]="Fotikchori",Table1[[#This Row],[Income]],0)</f>
        <v>0</v>
      </c>
      <c r="CD155" s="2">
        <f ca="1">IF(Table1[[#This Row],[Area]]="Feni",Table1[[#This Row],[Income]],0)</f>
        <v>0</v>
      </c>
      <c r="CE155" s="2">
        <f ca="1">IF(Table1[[#This Row],[Area]]="Chattogram mohonogori",Table1[[#This Row],[Income]],0)</f>
        <v>0</v>
      </c>
      <c r="CF155" s="2">
        <f ca="1">IF(Table1[[#This Row],[Area]]="Potia",Table1[[#This Row],[Income]],0)</f>
        <v>0</v>
      </c>
      <c r="CG155" s="3">
        <f ca="1">IF(Table1[[#This Row],[Area]]="Kaptai",Table1[[#This Row],[Income]],0)</f>
        <v>0</v>
      </c>
      <c r="CH155" s="1">
        <f ca="1">IF(Table1[[#This Row],[Field of work]]="Health",Table1[[#This Row],[Income]],0)</f>
        <v>0</v>
      </c>
      <c r="CI155" s="2">
        <f ca="1">IF(Table1[[#This Row],[Field of work]]="Teaching",Table1[[#This Row],[Income]],0)</f>
        <v>0</v>
      </c>
      <c r="CJ155" s="2">
        <f ca="1">IF(Table1[[#This Row],[Field of work]]="Construction",Table1[[#This Row],[Income]],0)</f>
        <v>0</v>
      </c>
      <c r="CK155" s="2">
        <f ca="1">IF(Table1[[#This Row],[Field of work]]="IT",Table1[[#This Row],[Income]],0)</f>
        <v>0</v>
      </c>
      <c r="CL155" s="2">
        <f ca="1">IF(Table1[[#This Row],[Field of work]]="General work",Table1[[#This Row],[Income]],0)</f>
        <v>78136</v>
      </c>
      <c r="CM155" s="3">
        <f ca="1">IF(Table1[[#This Row],[Field of work]]="Agriculture",Table1[[#This Row],[Income]],0)</f>
        <v>0</v>
      </c>
      <c r="CN155" s="1">
        <f t="shared" ca="1" si="77"/>
        <v>1</v>
      </c>
      <c r="CO155" s="3"/>
      <c r="CP155" s="1">
        <f t="shared" ca="1" si="91"/>
        <v>35</v>
      </c>
      <c r="CQ155" s="3"/>
    </row>
    <row r="156" spans="2:95" x14ac:dyDescent="0.25">
      <c r="B156">
        <f t="shared" ca="1" si="92"/>
        <v>1</v>
      </c>
      <c r="C156" t="str">
        <f t="shared" ca="1" si="78"/>
        <v>Men</v>
      </c>
      <c r="D156">
        <f t="shared" ca="1" si="93"/>
        <v>35</v>
      </c>
      <c r="E156">
        <f t="shared" ca="1" si="94"/>
        <v>1</v>
      </c>
      <c r="F156" t="str">
        <f t="shared" ca="1" si="79"/>
        <v>Health</v>
      </c>
      <c r="G156">
        <f t="shared" ca="1" si="95"/>
        <v>1</v>
      </c>
      <c r="H156" t="str">
        <f t="shared" ca="1" si="80"/>
        <v>High school</v>
      </c>
      <c r="I156">
        <f t="shared" ca="1" si="96"/>
        <v>4</v>
      </c>
      <c r="J156">
        <f t="shared" ca="1" si="97"/>
        <v>2</v>
      </c>
      <c r="K156">
        <f t="shared" ca="1" si="98"/>
        <v>62070</v>
      </c>
      <c r="L156">
        <f t="shared" ca="1" si="99"/>
        <v>4</v>
      </c>
      <c r="M156" t="str">
        <f t="shared" ca="1" si="81"/>
        <v>Rangamati</v>
      </c>
      <c r="N156">
        <f t="shared" ca="1" si="103"/>
        <v>248280</v>
      </c>
      <c r="O156">
        <f t="shared" ca="1" si="100"/>
        <v>45084.415643952671</v>
      </c>
      <c r="P156">
        <f t="shared" ca="1" si="104"/>
        <v>38627.383777590883</v>
      </c>
      <c r="Q156">
        <f t="shared" ca="1" si="101"/>
        <v>30440</v>
      </c>
      <c r="R156">
        <f t="shared" ca="1" si="105"/>
        <v>117994.61979886555</v>
      </c>
      <c r="S156">
        <f t="shared" ca="1" si="106"/>
        <v>21200.515664464692</v>
      </c>
      <c r="T156">
        <f t="shared" ca="1" si="107"/>
        <v>308107.89944205555</v>
      </c>
      <c r="U156">
        <f t="shared" ca="1" si="108"/>
        <v>193519.03544281822</v>
      </c>
      <c r="V156">
        <f t="shared" ca="1" si="109"/>
        <v>114588.86399923734</v>
      </c>
      <c r="AR156" s="1">
        <f ca="1">IF(Table1[[#This Row],[Gender]]="men",1,0)</f>
        <v>1</v>
      </c>
      <c r="AS156" s="2">
        <f ca="1">IF(Table1[[#This Row],[Gender]]="Women",1,0)</f>
        <v>0</v>
      </c>
      <c r="AT156" s="2"/>
      <c r="AU156" s="2"/>
      <c r="AV156" s="3"/>
      <c r="AX156" s="1">
        <f t="shared" ca="1" si="82"/>
        <v>0</v>
      </c>
      <c r="AY156" s="2">
        <f t="shared" ca="1" si="83"/>
        <v>0</v>
      </c>
      <c r="AZ156" s="2">
        <f t="shared" ca="1" si="84"/>
        <v>0</v>
      </c>
      <c r="BA156" s="2">
        <f t="shared" ca="1" si="85"/>
        <v>0</v>
      </c>
      <c r="BB156" s="2">
        <f t="shared" ca="1" si="86"/>
        <v>1</v>
      </c>
      <c r="BC156" s="2">
        <f t="shared" ca="1" si="87"/>
        <v>0</v>
      </c>
      <c r="BD156" s="2"/>
      <c r="BE156" s="2"/>
      <c r="BF156" s="2"/>
      <c r="BG156" s="2"/>
      <c r="BH156" s="2"/>
      <c r="BI156" s="2"/>
      <c r="BJ156" s="3"/>
      <c r="BL156" s="1">
        <f t="shared" ca="1" si="102"/>
        <v>52033.716877434978</v>
      </c>
      <c r="BM156" s="3"/>
      <c r="BN156" s="1">
        <f t="shared" ca="1" si="88"/>
        <v>0</v>
      </c>
      <c r="BO156" s="2"/>
      <c r="BP156" s="2"/>
      <c r="BQ156" s="3"/>
      <c r="BR156" s="15">
        <f t="shared" ca="1" si="89"/>
        <v>0.33723258887185414</v>
      </c>
      <c r="BS156" s="16">
        <f t="shared" ca="1" si="90"/>
        <v>0</v>
      </c>
      <c r="BT156" s="2"/>
      <c r="BU156" s="2"/>
      <c r="BV156" s="1">
        <f ca="1">IF(Table1[[#This Row],[Area]]="Raozan",Table1[[#This Row],[Income]],0)</f>
        <v>0</v>
      </c>
      <c r="BW156" s="2">
        <f ca="1">IF(Table1[[#This Row],[Area]]="Rangunia",Table1[[#This Row],[Income]],0)</f>
        <v>0</v>
      </c>
      <c r="BX156" s="2">
        <f ca="1">IF(Table1[[#This Row],[Area]]="Hathazari",Table1[[#This Row],[Income]],0)</f>
        <v>0</v>
      </c>
      <c r="BY156" s="2">
        <f ca="1">IF(Table1[[#This Row],[Area]]="Nazirhat",Table1[[#This Row],[Income]],0)</f>
        <v>0</v>
      </c>
      <c r="BZ156" s="2">
        <f ca="1">IF(Table1[[#This Row],[Area]]="Rangamati",Table1[[#This Row],[Income]],0)</f>
        <v>62070</v>
      </c>
      <c r="CA156" s="2">
        <f ca="1">IF(Table1[[#This Row],[Area]]="Kumilla",Table1[[#This Row],[Income]],0)</f>
        <v>0</v>
      </c>
      <c r="CB156" s="2">
        <f ca="1">IF(Table1[[#This Row],[Area]]="Notun para",Table1[[#This Row],[Income]],0)</f>
        <v>0</v>
      </c>
      <c r="CC156" s="2">
        <f ca="1">IF(Table1[[#This Row],[Area]]="Fotikchori",Table1[[#This Row],[Income]],0)</f>
        <v>0</v>
      </c>
      <c r="CD156" s="2">
        <f ca="1">IF(Table1[[#This Row],[Area]]="Feni",Table1[[#This Row],[Income]],0)</f>
        <v>0</v>
      </c>
      <c r="CE156" s="2">
        <f ca="1">IF(Table1[[#This Row],[Area]]="Chattogram mohonogori",Table1[[#This Row],[Income]],0)</f>
        <v>0</v>
      </c>
      <c r="CF156" s="2">
        <f ca="1">IF(Table1[[#This Row],[Area]]="Potia",Table1[[#This Row],[Income]],0)</f>
        <v>0</v>
      </c>
      <c r="CG156" s="3">
        <f ca="1">IF(Table1[[#This Row],[Area]]="Kaptai",Table1[[#This Row],[Income]],0)</f>
        <v>0</v>
      </c>
      <c r="CH156" s="1">
        <f ca="1">IF(Table1[[#This Row],[Field of work]]="Health",Table1[[#This Row],[Income]],0)</f>
        <v>62070</v>
      </c>
      <c r="CI156" s="2">
        <f ca="1">IF(Table1[[#This Row],[Field of work]]="Teaching",Table1[[#This Row],[Income]],0)</f>
        <v>0</v>
      </c>
      <c r="CJ156" s="2">
        <f ca="1">IF(Table1[[#This Row],[Field of work]]="Construction",Table1[[#This Row],[Income]],0)</f>
        <v>0</v>
      </c>
      <c r="CK156" s="2">
        <f ca="1">IF(Table1[[#This Row],[Field of work]]="IT",Table1[[#This Row],[Income]],0)</f>
        <v>0</v>
      </c>
      <c r="CL156" s="2">
        <f ca="1">IF(Table1[[#This Row],[Field of work]]="General work",Table1[[#This Row],[Income]],0)</f>
        <v>0</v>
      </c>
      <c r="CM156" s="3">
        <f ca="1">IF(Table1[[#This Row],[Field of work]]="Agriculture",Table1[[#This Row],[Income]],0)</f>
        <v>0</v>
      </c>
      <c r="CN156" s="1">
        <f t="shared" ca="1" si="77"/>
        <v>1</v>
      </c>
      <c r="CO156" s="3"/>
      <c r="CP156" s="1">
        <f t="shared" ca="1" si="91"/>
        <v>28</v>
      </c>
      <c r="CQ156" s="3"/>
    </row>
    <row r="157" spans="2:95" x14ac:dyDescent="0.25">
      <c r="B157">
        <f t="shared" ca="1" si="92"/>
        <v>1</v>
      </c>
      <c r="C157" t="str">
        <f t="shared" ca="1" si="78"/>
        <v>Men</v>
      </c>
      <c r="D157">
        <f t="shared" ca="1" si="93"/>
        <v>28</v>
      </c>
      <c r="E157">
        <f t="shared" ca="1" si="94"/>
        <v>5</v>
      </c>
      <c r="F157" t="str">
        <f t="shared" ca="1" si="79"/>
        <v>General work</v>
      </c>
      <c r="G157">
        <f t="shared" ca="1" si="95"/>
        <v>2</v>
      </c>
      <c r="H157" t="str">
        <f t="shared" ca="1" si="80"/>
        <v>College</v>
      </c>
      <c r="I157">
        <f t="shared" ca="1" si="96"/>
        <v>2</v>
      </c>
      <c r="J157">
        <f t="shared" ca="1" si="97"/>
        <v>3</v>
      </c>
      <c r="K157">
        <f t="shared" ca="1" si="98"/>
        <v>75848</v>
      </c>
      <c r="L157">
        <f t="shared" ca="1" si="99"/>
        <v>7</v>
      </c>
      <c r="M157" t="str">
        <f t="shared" ca="1" si="81"/>
        <v>Feni</v>
      </c>
      <c r="N157">
        <f t="shared" ca="1" si="103"/>
        <v>379240</v>
      </c>
      <c r="O157">
        <f t="shared" ca="1" si="100"/>
        <v>127892.08700376196</v>
      </c>
      <c r="P157">
        <f t="shared" ca="1" si="104"/>
        <v>206201.65294898622</v>
      </c>
      <c r="Q157">
        <f t="shared" ca="1" si="101"/>
        <v>43294</v>
      </c>
      <c r="R157">
        <f t="shared" ca="1" si="105"/>
        <v>18321.617728797632</v>
      </c>
      <c r="S157">
        <f t="shared" ca="1" si="106"/>
        <v>413.93909871233302</v>
      </c>
      <c r="T157">
        <f t="shared" ca="1" si="107"/>
        <v>585855.59204769856</v>
      </c>
      <c r="U157">
        <f t="shared" ca="1" si="108"/>
        <v>189507.70473255959</v>
      </c>
      <c r="V157">
        <f t="shared" ca="1" si="109"/>
        <v>396347.88731513894</v>
      </c>
      <c r="AR157" s="1">
        <f ca="1">IF(Table1[[#This Row],[Gender]]="men",1,0)</f>
        <v>1</v>
      </c>
      <c r="AS157" s="2">
        <f ca="1">IF(Table1[[#This Row],[Gender]]="Women",1,0)</f>
        <v>0</v>
      </c>
      <c r="AT157" s="2"/>
      <c r="AU157" s="2"/>
      <c r="AV157" s="3"/>
      <c r="AX157" s="1">
        <f t="shared" ca="1" si="82"/>
        <v>0</v>
      </c>
      <c r="AY157" s="2">
        <f t="shared" ca="1" si="83"/>
        <v>0</v>
      </c>
      <c r="AZ157" s="2">
        <f t="shared" ca="1" si="84"/>
        <v>1</v>
      </c>
      <c r="BA157" s="2">
        <f t="shared" ca="1" si="85"/>
        <v>0</v>
      </c>
      <c r="BB157" s="2">
        <f t="shared" ca="1" si="86"/>
        <v>0</v>
      </c>
      <c r="BC157" s="2">
        <f t="shared" ca="1" si="87"/>
        <v>0</v>
      </c>
      <c r="BD157" s="2"/>
      <c r="BE157" s="2"/>
      <c r="BF157" s="2"/>
      <c r="BG157" s="2"/>
      <c r="BH157" s="2"/>
      <c r="BI157" s="2"/>
      <c r="BJ157" s="3"/>
      <c r="BL157" s="1">
        <f t="shared" ca="1" si="102"/>
        <v>54256.007315131028</v>
      </c>
      <c r="BM157" s="3"/>
      <c r="BN157" s="1">
        <f t="shared" ca="1" si="88"/>
        <v>0</v>
      </c>
      <c r="BO157" s="2"/>
      <c r="BP157" s="2"/>
      <c r="BQ157" s="3"/>
      <c r="BR157" s="15">
        <f t="shared" ca="1" si="89"/>
        <v>5.6561844514432802E-2</v>
      </c>
      <c r="BS157" s="16">
        <f t="shared" ca="1" si="90"/>
        <v>1</v>
      </c>
      <c r="BT157" s="2"/>
      <c r="BU157" s="2"/>
      <c r="BV157" s="1">
        <f ca="1">IF(Table1[[#This Row],[Area]]="Raozan",Table1[[#This Row],[Income]],0)</f>
        <v>0</v>
      </c>
      <c r="BW157" s="2">
        <f ca="1">IF(Table1[[#This Row],[Area]]="Rangunia",Table1[[#This Row],[Income]],0)</f>
        <v>0</v>
      </c>
      <c r="BX157" s="2">
        <f ca="1">IF(Table1[[#This Row],[Area]]="Hathazari",Table1[[#This Row],[Income]],0)</f>
        <v>0</v>
      </c>
      <c r="BY157" s="2">
        <f ca="1">IF(Table1[[#This Row],[Area]]="Nazirhat",Table1[[#This Row],[Income]],0)</f>
        <v>0</v>
      </c>
      <c r="BZ157" s="2">
        <f ca="1">IF(Table1[[#This Row],[Area]]="Rangamati",Table1[[#This Row],[Income]],0)</f>
        <v>0</v>
      </c>
      <c r="CA157" s="2">
        <f ca="1">IF(Table1[[#This Row],[Area]]="Kumilla",Table1[[#This Row],[Income]],0)</f>
        <v>0</v>
      </c>
      <c r="CB157" s="2">
        <f ca="1">IF(Table1[[#This Row],[Area]]="Notun para",Table1[[#This Row],[Income]],0)</f>
        <v>0</v>
      </c>
      <c r="CC157" s="2">
        <f ca="1">IF(Table1[[#This Row],[Area]]="Fotikchori",Table1[[#This Row],[Income]],0)</f>
        <v>0</v>
      </c>
      <c r="CD157" s="2">
        <f ca="1">IF(Table1[[#This Row],[Area]]="Feni",Table1[[#This Row],[Income]],0)</f>
        <v>75848</v>
      </c>
      <c r="CE157" s="2">
        <f ca="1">IF(Table1[[#This Row],[Area]]="Chattogram mohonogori",Table1[[#This Row],[Income]],0)</f>
        <v>0</v>
      </c>
      <c r="CF157" s="2">
        <f ca="1">IF(Table1[[#This Row],[Area]]="Potia",Table1[[#This Row],[Income]],0)</f>
        <v>0</v>
      </c>
      <c r="CG157" s="3">
        <f ca="1">IF(Table1[[#This Row],[Area]]="Kaptai",Table1[[#This Row],[Income]],0)</f>
        <v>0</v>
      </c>
      <c r="CH157" s="1">
        <f ca="1">IF(Table1[[#This Row],[Field of work]]="Health",Table1[[#This Row],[Income]],0)</f>
        <v>0</v>
      </c>
      <c r="CI157" s="2">
        <f ca="1">IF(Table1[[#This Row],[Field of work]]="Teaching",Table1[[#This Row],[Income]],0)</f>
        <v>0</v>
      </c>
      <c r="CJ157" s="2">
        <f ca="1">IF(Table1[[#This Row],[Field of work]]="Construction",Table1[[#This Row],[Income]],0)</f>
        <v>0</v>
      </c>
      <c r="CK157" s="2">
        <f ca="1">IF(Table1[[#This Row],[Field of work]]="IT",Table1[[#This Row],[Income]],0)</f>
        <v>0</v>
      </c>
      <c r="CL157" s="2">
        <f ca="1">IF(Table1[[#This Row],[Field of work]]="General work",Table1[[#This Row],[Income]],0)</f>
        <v>75848</v>
      </c>
      <c r="CM157" s="3">
        <f ca="1">IF(Table1[[#This Row],[Field of work]]="Agriculture",Table1[[#This Row],[Income]],0)</f>
        <v>0</v>
      </c>
      <c r="CN157" s="1">
        <f t="shared" ca="1" si="77"/>
        <v>1</v>
      </c>
      <c r="CO157" s="3"/>
      <c r="CP157" s="1">
        <f t="shared" ca="1" si="91"/>
        <v>32</v>
      </c>
      <c r="CQ157" s="3"/>
    </row>
    <row r="158" spans="2:95" x14ac:dyDescent="0.25">
      <c r="B158">
        <f t="shared" ca="1" si="92"/>
        <v>1</v>
      </c>
      <c r="C158" t="str">
        <f t="shared" ca="1" si="78"/>
        <v>Men</v>
      </c>
      <c r="D158">
        <f t="shared" ca="1" si="93"/>
        <v>32</v>
      </c>
      <c r="E158">
        <f t="shared" ca="1" si="94"/>
        <v>2</v>
      </c>
      <c r="F158" t="str">
        <f t="shared" ca="1" si="79"/>
        <v>Construction</v>
      </c>
      <c r="G158">
        <f t="shared" ca="1" si="95"/>
        <v>3</v>
      </c>
      <c r="H158" t="str">
        <f t="shared" ca="1" si="80"/>
        <v>University</v>
      </c>
      <c r="I158">
        <f t="shared" ca="1" si="96"/>
        <v>3</v>
      </c>
      <c r="J158">
        <f t="shared" ca="1" si="97"/>
        <v>1</v>
      </c>
      <c r="K158">
        <f t="shared" ca="1" si="98"/>
        <v>57710</v>
      </c>
      <c r="L158">
        <f t="shared" ca="1" si="99"/>
        <v>2</v>
      </c>
      <c r="M158" t="str">
        <f t="shared" ca="1" si="81"/>
        <v>Hathazari</v>
      </c>
      <c r="N158">
        <f t="shared" ca="1" si="103"/>
        <v>230840</v>
      </c>
      <c r="O158">
        <f t="shared" ca="1" si="100"/>
        <v>13056.736187711667</v>
      </c>
      <c r="P158">
        <f t="shared" ca="1" si="104"/>
        <v>52033.716877434978</v>
      </c>
      <c r="Q158">
        <f t="shared" ca="1" si="101"/>
        <v>10008</v>
      </c>
      <c r="R158">
        <f t="shared" ca="1" si="105"/>
        <v>113263.68174759562</v>
      </c>
      <c r="S158">
        <f t="shared" ca="1" si="106"/>
        <v>48693.236286064195</v>
      </c>
      <c r="T158">
        <f t="shared" ca="1" si="107"/>
        <v>331566.95316349919</v>
      </c>
      <c r="U158">
        <f t="shared" ca="1" si="108"/>
        <v>136328.41793530728</v>
      </c>
      <c r="V158">
        <f t="shared" ca="1" si="109"/>
        <v>195238.5352281919</v>
      </c>
      <c r="AR158" s="1">
        <f ca="1">IF(Table1[[#This Row],[Gender]]="men",1,0)</f>
        <v>1</v>
      </c>
      <c r="AS158" s="2">
        <f ca="1">IF(Table1[[#This Row],[Gender]]="Women",1,0)</f>
        <v>0</v>
      </c>
      <c r="AT158" s="2"/>
      <c r="AU158" s="2"/>
      <c r="AV158" s="3"/>
      <c r="AX158" s="1">
        <f t="shared" ca="1" si="82"/>
        <v>0</v>
      </c>
      <c r="AY158" s="2">
        <f t="shared" ca="1" si="83"/>
        <v>0</v>
      </c>
      <c r="AZ158" s="2">
        <f t="shared" ca="1" si="84"/>
        <v>1</v>
      </c>
      <c r="BA158" s="2">
        <f t="shared" ca="1" si="85"/>
        <v>0</v>
      </c>
      <c r="BB158" s="2">
        <f t="shared" ca="1" si="86"/>
        <v>0</v>
      </c>
      <c r="BC158" s="2">
        <f t="shared" ca="1" si="87"/>
        <v>0</v>
      </c>
      <c r="BD158" s="2"/>
      <c r="BE158" s="2"/>
      <c r="BF158" s="2"/>
      <c r="BG158" s="2"/>
      <c r="BH158" s="2"/>
      <c r="BI158" s="2"/>
      <c r="BJ158" s="3"/>
      <c r="BL158" s="1">
        <f t="shared" ca="1" si="102"/>
        <v>53294.866757487798</v>
      </c>
      <c r="BM158" s="3"/>
      <c r="BN158" s="1">
        <f t="shared" ca="1" si="88"/>
        <v>0</v>
      </c>
      <c r="BO158" s="2"/>
      <c r="BP158" s="2"/>
      <c r="BQ158" s="3"/>
      <c r="BR158" s="15">
        <f t="shared" ca="1" si="89"/>
        <v>0.50926134305663517</v>
      </c>
      <c r="BS158" s="16">
        <f t="shared" ca="1" si="90"/>
        <v>0</v>
      </c>
      <c r="BT158" s="2"/>
      <c r="BU158" s="2"/>
      <c r="BV158" s="1">
        <f ca="1">IF(Table1[[#This Row],[Area]]="Raozan",Table1[[#This Row],[Income]],0)</f>
        <v>0</v>
      </c>
      <c r="BW158" s="2">
        <f ca="1">IF(Table1[[#This Row],[Area]]="Rangunia",Table1[[#This Row],[Income]],0)</f>
        <v>0</v>
      </c>
      <c r="BX158" s="2">
        <f ca="1">IF(Table1[[#This Row],[Area]]="Hathazari",Table1[[#This Row],[Income]],0)</f>
        <v>57710</v>
      </c>
      <c r="BY158" s="2">
        <f ca="1">IF(Table1[[#This Row],[Area]]="Nazirhat",Table1[[#This Row],[Income]],0)</f>
        <v>0</v>
      </c>
      <c r="BZ158" s="2">
        <f ca="1">IF(Table1[[#This Row],[Area]]="Rangamati",Table1[[#This Row],[Income]],0)</f>
        <v>0</v>
      </c>
      <c r="CA158" s="2">
        <f ca="1">IF(Table1[[#This Row],[Area]]="Kumilla",Table1[[#This Row],[Income]],0)</f>
        <v>0</v>
      </c>
      <c r="CB158" s="2">
        <f ca="1">IF(Table1[[#This Row],[Area]]="Notun para",Table1[[#This Row],[Income]],0)</f>
        <v>0</v>
      </c>
      <c r="CC158" s="2">
        <f ca="1">IF(Table1[[#This Row],[Area]]="Fotikchori",Table1[[#This Row],[Income]],0)</f>
        <v>0</v>
      </c>
      <c r="CD158" s="2">
        <f ca="1">IF(Table1[[#This Row],[Area]]="Feni",Table1[[#This Row],[Income]],0)</f>
        <v>0</v>
      </c>
      <c r="CE158" s="2">
        <f ca="1">IF(Table1[[#This Row],[Area]]="Chattogram mohonogori",Table1[[#This Row],[Income]],0)</f>
        <v>0</v>
      </c>
      <c r="CF158" s="2">
        <f ca="1">IF(Table1[[#This Row],[Area]]="Potia",Table1[[#This Row],[Income]],0)</f>
        <v>0</v>
      </c>
      <c r="CG158" s="3">
        <f ca="1">IF(Table1[[#This Row],[Area]]="Kaptai",Table1[[#This Row],[Income]],0)</f>
        <v>0</v>
      </c>
      <c r="CH158" s="1">
        <f ca="1">IF(Table1[[#This Row],[Field of work]]="Health",Table1[[#This Row],[Income]],0)</f>
        <v>0</v>
      </c>
      <c r="CI158" s="2">
        <f ca="1">IF(Table1[[#This Row],[Field of work]]="Teaching",Table1[[#This Row],[Income]],0)</f>
        <v>0</v>
      </c>
      <c r="CJ158" s="2">
        <f ca="1">IF(Table1[[#This Row],[Field of work]]="Construction",Table1[[#This Row],[Income]],0)</f>
        <v>57710</v>
      </c>
      <c r="CK158" s="2">
        <f ca="1">IF(Table1[[#This Row],[Field of work]]="IT",Table1[[#This Row],[Income]],0)</f>
        <v>0</v>
      </c>
      <c r="CL158" s="2">
        <f ca="1">IF(Table1[[#This Row],[Field of work]]="General work",Table1[[#This Row],[Income]],0)</f>
        <v>0</v>
      </c>
      <c r="CM158" s="3">
        <f ca="1">IF(Table1[[#This Row],[Field of work]]="Agriculture",Table1[[#This Row],[Income]],0)</f>
        <v>0</v>
      </c>
      <c r="CN158" s="1">
        <f t="shared" ca="1" si="77"/>
        <v>1</v>
      </c>
      <c r="CO158" s="3"/>
      <c r="CP158" s="1">
        <f t="shared" ca="1" si="91"/>
        <v>37</v>
      </c>
      <c r="CQ158" s="3"/>
    </row>
    <row r="159" spans="2:95" x14ac:dyDescent="0.25">
      <c r="B159">
        <f t="shared" ca="1" si="92"/>
        <v>1</v>
      </c>
      <c r="C159" t="str">
        <f t="shared" ca="1" si="78"/>
        <v>Men</v>
      </c>
      <c r="D159">
        <f t="shared" ca="1" si="93"/>
        <v>37</v>
      </c>
      <c r="E159">
        <f t="shared" ca="1" si="94"/>
        <v>2</v>
      </c>
      <c r="F159" t="str">
        <f t="shared" ca="1" si="79"/>
        <v>Construction</v>
      </c>
      <c r="G159">
        <f t="shared" ca="1" si="95"/>
        <v>5</v>
      </c>
      <c r="H159" t="str">
        <f t="shared" ca="1" si="80"/>
        <v>Other</v>
      </c>
      <c r="I159">
        <f t="shared" ca="1" si="96"/>
        <v>3</v>
      </c>
      <c r="J159">
        <f t="shared" ca="1" si="97"/>
        <v>1</v>
      </c>
      <c r="K159">
        <f t="shared" ca="1" si="98"/>
        <v>88019</v>
      </c>
      <c r="L159">
        <f t="shared" ca="1" si="99"/>
        <v>9</v>
      </c>
      <c r="M159" t="str">
        <f t="shared" ca="1" si="81"/>
        <v>Rangunia</v>
      </c>
      <c r="N159">
        <f t="shared" ca="1" si="103"/>
        <v>264057</v>
      </c>
      <c r="O159">
        <f t="shared" ca="1" si="100"/>
        <v>134474.02246350591</v>
      </c>
      <c r="P159">
        <f t="shared" ca="1" si="104"/>
        <v>54256.007315131028</v>
      </c>
      <c r="Q159">
        <f t="shared" ca="1" si="101"/>
        <v>42612</v>
      </c>
      <c r="R159">
        <f t="shared" ca="1" si="105"/>
        <v>1035.2321443672038</v>
      </c>
      <c r="S159">
        <f t="shared" ca="1" si="106"/>
        <v>120784.04762844725</v>
      </c>
      <c r="T159">
        <f t="shared" ca="1" si="107"/>
        <v>439097.05494357826</v>
      </c>
      <c r="U159">
        <f t="shared" ca="1" si="108"/>
        <v>178121.25460787312</v>
      </c>
      <c r="V159">
        <f t="shared" ca="1" si="109"/>
        <v>260975.80033570513</v>
      </c>
      <c r="AR159" s="1">
        <f ca="1">IF(Table1[[#This Row],[Gender]]="men",1,0)</f>
        <v>1</v>
      </c>
      <c r="AS159" s="2">
        <f ca="1">IF(Table1[[#This Row],[Gender]]="Women",1,0)</f>
        <v>0</v>
      </c>
      <c r="AT159" s="2"/>
      <c r="AU159" s="2"/>
      <c r="AV159" s="3"/>
      <c r="AX159" s="1">
        <f t="shared" ca="1" si="82"/>
        <v>0</v>
      </c>
      <c r="AY159" s="2">
        <f t="shared" ca="1" si="83"/>
        <v>0</v>
      </c>
      <c r="AZ159" s="2">
        <f t="shared" ca="1" si="84"/>
        <v>1</v>
      </c>
      <c r="BA159" s="2">
        <f t="shared" ca="1" si="85"/>
        <v>0</v>
      </c>
      <c r="BB159" s="2">
        <f t="shared" ca="1" si="86"/>
        <v>0</v>
      </c>
      <c r="BC159" s="2">
        <f t="shared" ca="1" si="87"/>
        <v>0</v>
      </c>
      <c r="BD159" s="2"/>
      <c r="BE159" s="2"/>
      <c r="BF159" s="2"/>
      <c r="BG159" s="2"/>
      <c r="BH159" s="2"/>
      <c r="BI159" s="2"/>
      <c r="BJ159" s="3"/>
      <c r="BL159" s="1">
        <f t="shared" ca="1" si="102"/>
        <v>20982.39250731275</v>
      </c>
      <c r="BM159" s="3"/>
      <c r="BN159" s="1">
        <f t="shared" ca="1" si="88"/>
        <v>0</v>
      </c>
      <c r="BO159" s="2"/>
      <c r="BP159" s="2"/>
      <c r="BQ159" s="3"/>
      <c r="BR159" s="15">
        <f t="shared" ca="1" si="89"/>
        <v>9.7101914504367559E-2</v>
      </c>
      <c r="BS159" s="16">
        <f t="shared" ca="1" si="90"/>
        <v>1</v>
      </c>
      <c r="BT159" s="2"/>
      <c r="BU159" s="2"/>
      <c r="BV159" s="1">
        <f ca="1">IF(Table1[[#This Row],[Area]]="Raozan",Table1[[#This Row],[Income]],0)</f>
        <v>0</v>
      </c>
      <c r="BW159" s="2">
        <f ca="1">IF(Table1[[#This Row],[Area]]="Rangunia",Table1[[#This Row],[Income]],0)</f>
        <v>88019</v>
      </c>
      <c r="BX159" s="2">
        <f ca="1">IF(Table1[[#This Row],[Area]]="Hathazari",Table1[[#This Row],[Income]],0)</f>
        <v>0</v>
      </c>
      <c r="BY159" s="2">
        <f ca="1">IF(Table1[[#This Row],[Area]]="Nazirhat",Table1[[#This Row],[Income]],0)</f>
        <v>0</v>
      </c>
      <c r="BZ159" s="2">
        <f ca="1">IF(Table1[[#This Row],[Area]]="Rangamati",Table1[[#This Row],[Income]],0)</f>
        <v>0</v>
      </c>
      <c r="CA159" s="2">
        <f ca="1">IF(Table1[[#This Row],[Area]]="Kumilla",Table1[[#This Row],[Income]],0)</f>
        <v>0</v>
      </c>
      <c r="CB159" s="2">
        <f ca="1">IF(Table1[[#This Row],[Area]]="Notun para",Table1[[#This Row],[Income]],0)</f>
        <v>0</v>
      </c>
      <c r="CC159" s="2">
        <f ca="1">IF(Table1[[#This Row],[Area]]="Fotikchori",Table1[[#This Row],[Income]],0)</f>
        <v>0</v>
      </c>
      <c r="CD159" s="2">
        <f ca="1">IF(Table1[[#This Row],[Area]]="Feni",Table1[[#This Row],[Income]],0)</f>
        <v>0</v>
      </c>
      <c r="CE159" s="2">
        <f ca="1">IF(Table1[[#This Row],[Area]]="Chattogram mohonogori",Table1[[#This Row],[Income]],0)</f>
        <v>0</v>
      </c>
      <c r="CF159" s="2">
        <f ca="1">IF(Table1[[#This Row],[Area]]="Potia",Table1[[#This Row],[Income]],0)</f>
        <v>0</v>
      </c>
      <c r="CG159" s="3">
        <f ca="1">IF(Table1[[#This Row],[Area]]="Kaptai",Table1[[#This Row],[Income]],0)</f>
        <v>0</v>
      </c>
      <c r="CH159" s="1">
        <f ca="1">IF(Table1[[#This Row],[Field of work]]="Health",Table1[[#This Row],[Income]],0)</f>
        <v>0</v>
      </c>
      <c r="CI159" s="2">
        <f ca="1">IF(Table1[[#This Row],[Field of work]]="Teaching",Table1[[#This Row],[Income]],0)</f>
        <v>0</v>
      </c>
      <c r="CJ159" s="2">
        <f ca="1">IF(Table1[[#This Row],[Field of work]]="Construction",Table1[[#This Row],[Income]],0)</f>
        <v>88019</v>
      </c>
      <c r="CK159" s="2">
        <f ca="1">IF(Table1[[#This Row],[Field of work]]="IT",Table1[[#This Row],[Income]],0)</f>
        <v>0</v>
      </c>
      <c r="CL159" s="2">
        <f ca="1">IF(Table1[[#This Row],[Field of work]]="General work",Table1[[#This Row],[Income]],0)</f>
        <v>0</v>
      </c>
      <c r="CM159" s="3">
        <f ca="1">IF(Table1[[#This Row],[Field of work]]="Agriculture",Table1[[#This Row],[Income]],0)</f>
        <v>0</v>
      </c>
      <c r="CN159" s="1">
        <f t="shared" ca="1" si="77"/>
        <v>1</v>
      </c>
      <c r="CO159" s="3"/>
      <c r="CP159" s="1">
        <f t="shared" ca="1" si="91"/>
        <v>44</v>
      </c>
      <c r="CQ159" s="3"/>
    </row>
    <row r="160" spans="2:95" x14ac:dyDescent="0.25">
      <c r="B160">
        <f t="shared" ca="1" si="92"/>
        <v>2</v>
      </c>
      <c r="C160" t="str">
        <f t="shared" ca="1" si="78"/>
        <v>Women</v>
      </c>
      <c r="D160">
        <f t="shared" ca="1" si="93"/>
        <v>44</v>
      </c>
      <c r="E160">
        <f t="shared" ca="1" si="94"/>
        <v>2</v>
      </c>
      <c r="F160" t="str">
        <f t="shared" ca="1" si="79"/>
        <v>Construction</v>
      </c>
      <c r="G160">
        <f t="shared" ca="1" si="95"/>
        <v>1</v>
      </c>
      <c r="H160" t="str">
        <f t="shared" ca="1" si="80"/>
        <v>High school</v>
      </c>
      <c r="I160">
        <f t="shared" ca="1" si="96"/>
        <v>4</v>
      </c>
      <c r="J160">
        <f t="shared" ca="1" si="97"/>
        <v>2</v>
      </c>
      <c r="K160">
        <f t="shared" ca="1" si="98"/>
        <v>61897</v>
      </c>
      <c r="L160">
        <f t="shared" ca="1" si="99"/>
        <v>5</v>
      </c>
      <c r="M160" t="str">
        <f t="shared" ca="1" si="81"/>
        <v>Chattogram mohonogori</v>
      </c>
      <c r="N160">
        <f t="shared" ca="1" si="103"/>
        <v>185691</v>
      </c>
      <c r="O160">
        <f t="shared" ca="1" si="100"/>
        <v>18030.951606230516</v>
      </c>
      <c r="P160">
        <f t="shared" ca="1" si="104"/>
        <v>106589.7335149756</v>
      </c>
      <c r="Q160">
        <f t="shared" ca="1" si="101"/>
        <v>64577</v>
      </c>
      <c r="R160">
        <f t="shared" ca="1" si="105"/>
        <v>116045.70724047703</v>
      </c>
      <c r="S160">
        <f t="shared" ca="1" si="106"/>
        <v>30767.236896041795</v>
      </c>
      <c r="T160">
        <f t="shared" ca="1" si="107"/>
        <v>323047.97041101736</v>
      </c>
      <c r="U160">
        <f t="shared" ca="1" si="108"/>
        <v>198653.65884670755</v>
      </c>
      <c r="V160">
        <f t="shared" ca="1" si="109"/>
        <v>124394.31156430981</v>
      </c>
      <c r="AR160" s="1">
        <f ca="1">IF(Table1[[#This Row],[Gender]]="men",1,0)</f>
        <v>0</v>
      </c>
      <c r="AS160" s="2">
        <f ca="1">IF(Table1[[#This Row],[Gender]]="Women",1,0)</f>
        <v>1</v>
      </c>
      <c r="AT160" s="2"/>
      <c r="AU160" s="2"/>
      <c r="AV160" s="3"/>
      <c r="AX160" s="1">
        <f t="shared" ca="1" si="82"/>
        <v>0</v>
      </c>
      <c r="AY160" s="2">
        <f t="shared" ca="1" si="83"/>
        <v>0</v>
      </c>
      <c r="AZ160" s="2">
        <f t="shared" ca="1" si="84"/>
        <v>0</v>
      </c>
      <c r="BA160" s="2">
        <f t="shared" ca="1" si="85"/>
        <v>0</v>
      </c>
      <c r="BB160" s="2">
        <f t="shared" ca="1" si="86"/>
        <v>0</v>
      </c>
      <c r="BC160" s="2">
        <f t="shared" ca="1" si="87"/>
        <v>1</v>
      </c>
      <c r="BD160" s="2"/>
      <c r="BE160" s="2"/>
      <c r="BF160" s="2"/>
      <c r="BG160" s="2"/>
      <c r="BH160" s="2"/>
      <c r="BI160" s="2"/>
      <c r="BJ160" s="3"/>
      <c r="BL160" s="1">
        <f t="shared" ca="1" si="102"/>
        <v>48868.210307570596</v>
      </c>
      <c r="BM160" s="3"/>
      <c r="BN160" s="1">
        <f t="shared" ca="1" si="88"/>
        <v>1</v>
      </c>
      <c r="BO160" s="2"/>
      <c r="BP160" s="2"/>
      <c r="BQ160" s="3"/>
      <c r="BR160" s="15">
        <f t="shared" ca="1" si="89"/>
        <v>0.70983138267908152</v>
      </c>
      <c r="BS160" s="16">
        <f t="shared" ca="1" si="90"/>
        <v>0</v>
      </c>
      <c r="BT160" s="2"/>
      <c r="BU160" s="2"/>
      <c r="BV160" s="1">
        <f ca="1">IF(Table1[[#This Row],[Area]]="Raozan",Table1[[#This Row],[Income]],0)</f>
        <v>0</v>
      </c>
      <c r="BW160" s="2">
        <f ca="1">IF(Table1[[#This Row],[Area]]="Rangunia",Table1[[#This Row],[Income]],0)</f>
        <v>0</v>
      </c>
      <c r="BX160" s="2">
        <f ca="1">IF(Table1[[#This Row],[Area]]="Hathazari",Table1[[#This Row],[Income]],0)</f>
        <v>0</v>
      </c>
      <c r="BY160" s="2">
        <f ca="1">IF(Table1[[#This Row],[Area]]="Nazirhat",Table1[[#This Row],[Income]],0)</f>
        <v>0</v>
      </c>
      <c r="BZ160" s="2">
        <f ca="1">IF(Table1[[#This Row],[Area]]="Rangamati",Table1[[#This Row],[Income]],0)</f>
        <v>0</v>
      </c>
      <c r="CA160" s="2">
        <f ca="1">IF(Table1[[#This Row],[Area]]="Kumilla",Table1[[#This Row],[Income]],0)</f>
        <v>0</v>
      </c>
      <c r="CB160" s="2">
        <f ca="1">IF(Table1[[#This Row],[Area]]="Notun para",Table1[[#This Row],[Income]],0)</f>
        <v>0</v>
      </c>
      <c r="CC160" s="2">
        <f ca="1">IF(Table1[[#This Row],[Area]]="Fotikchori",Table1[[#This Row],[Income]],0)</f>
        <v>0</v>
      </c>
      <c r="CD160" s="2">
        <f ca="1">IF(Table1[[#This Row],[Area]]="Feni",Table1[[#This Row],[Income]],0)</f>
        <v>0</v>
      </c>
      <c r="CE160" s="2">
        <f ca="1">IF(Table1[[#This Row],[Area]]="Chattogram mohonogori",Table1[[#This Row],[Income]],0)</f>
        <v>61897</v>
      </c>
      <c r="CF160" s="2">
        <f ca="1">IF(Table1[[#This Row],[Area]]="Potia",Table1[[#This Row],[Income]],0)</f>
        <v>0</v>
      </c>
      <c r="CG160" s="3">
        <f ca="1">IF(Table1[[#This Row],[Area]]="Kaptai",Table1[[#This Row],[Income]],0)</f>
        <v>0</v>
      </c>
      <c r="CH160" s="1">
        <f ca="1">IF(Table1[[#This Row],[Field of work]]="Health",Table1[[#This Row],[Income]],0)</f>
        <v>0</v>
      </c>
      <c r="CI160" s="2">
        <f ca="1">IF(Table1[[#This Row],[Field of work]]="Teaching",Table1[[#This Row],[Income]],0)</f>
        <v>0</v>
      </c>
      <c r="CJ160" s="2">
        <f ca="1">IF(Table1[[#This Row],[Field of work]]="Construction",Table1[[#This Row],[Income]],0)</f>
        <v>61897</v>
      </c>
      <c r="CK160" s="2">
        <f ca="1">IF(Table1[[#This Row],[Field of work]]="IT",Table1[[#This Row],[Income]],0)</f>
        <v>0</v>
      </c>
      <c r="CL160" s="2">
        <f ca="1">IF(Table1[[#This Row],[Field of work]]="General work",Table1[[#This Row],[Income]],0)</f>
        <v>0</v>
      </c>
      <c r="CM160" s="3">
        <f ca="1">IF(Table1[[#This Row],[Field of work]]="Agriculture",Table1[[#This Row],[Income]],0)</f>
        <v>0</v>
      </c>
      <c r="CN160" s="1">
        <f t="shared" ca="1" si="77"/>
        <v>1</v>
      </c>
      <c r="CO160" s="3"/>
      <c r="CP160" s="1">
        <f t="shared" ca="1" si="91"/>
        <v>35</v>
      </c>
      <c r="CQ160" s="3"/>
    </row>
    <row r="161" spans="2:95" x14ac:dyDescent="0.25">
      <c r="B161">
        <f t="shared" ca="1" si="92"/>
        <v>2</v>
      </c>
      <c r="C161" t="str">
        <f t="shared" ca="1" si="78"/>
        <v>Women</v>
      </c>
      <c r="D161">
        <f t="shared" ca="1" si="93"/>
        <v>35</v>
      </c>
      <c r="E161">
        <f t="shared" ca="1" si="94"/>
        <v>6</v>
      </c>
      <c r="F161" t="str">
        <f t="shared" ca="1" si="79"/>
        <v>Agriculture</v>
      </c>
      <c r="G161">
        <f t="shared" ca="1" si="95"/>
        <v>5</v>
      </c>
      <c r="H161" t="str">
        <f t="shared" ca="1" si="80"/>
        <v>Other</v>
      </c>
      <c r="I161">
        <f t="shared" ca="1" si="96"/>
        <v>4</v>
      </c>
      <c r="J161">
        <f t="shared" ca="1" si="97"/>
        <v>2</v>
      </c>
      <c r="K161">
        <f t="shared" ca="1" si="98"/>
        <v>68757</v>
      </c>
      <c r="L161">
        <f t="shared" ca="1" si="99"/>
        <v>8</v>
      </c>
      <c r="M161" t="str">
        <f t="shared" ca="1" si="81"/>
        <v>Potia</v>
      </c>
      <c r="N161">
        <f t="shared" ca="1" si="103"/>
        <v>343785</v>
      </c>
      <c r="O161">
        <f t="shared" ca="1" si="100"/>
        <v>244029.38189432805</v>
      </c>
      <c r="P161">
        <f t="shared" ca="1" si="104"/>
        <v>41964.7850146255</v>
      </c>
      <c r="Q161">
        <f t="shared" ca="1" si="101"/>
        <v>18500</v>
      </c>
      <c r="R161">
        <f t="shared" ca="1" si="105"/>
        <v>16718.018947982509</v>
      </c>
      <c r="S161">
        <f t="shared" ca="1" si="106"/>
        <v>16442.1683219021</v>
      </c>
      <c r="T161">
        <f t="shared" ca="1" si="107"/>
        <v>402191.95333652763</v>
      </c>
      <c r="U161">
        <f t="shared" ca="1" si="108"/>
        <v>279247.40084231057</v>
      </c>
      <c r="V161">
        <f t="shared" ca="1" si="109"/>
        <v>122944.55249421706</v>
      </c>
      <c r="AR161" s="1">
        <f ca="1">IF(Table1[[#This Row],[Gender]]="men",1,0)</f>
        <v>0</v>
      </c>
      <c r="AS161" s="2">
        <f ca="1">IF(Table1[[#This Row],[Gender]]="Women",1,0)</f>
        <v>1</v>
      </c>
      <c r="AT161" s="2"/>
      <c r="AU161" s="2"/>
      <c r="AV161" s="3"/>
      <c r="AX161" s="1">
        <f t="shared" ca="1" si="82"/>
        <v>0</v>
      </c>
      <c r="AY161" s="2">
        <f t="shared" ca="1" si="83"/>
        <v>0</v>
      </c>
      <c r="AZ161" s="2">
        <f t="shared" ca="1" si="84"/>
        <v>0</v>
      </c>
      <c r="BA161" s="2">
        <f t="shared" ca="1" si="85"/>
        <v>0</v>
      </c>
      <c r="BB161" s="2">
        <f t="shared" ca="1" si="86"/>
        <v>1</v>
      </c>
      <c r="BC161" s="2">
        <f t="shared" ca="1" si="87"/>
        <v>0</v>
      </c>
      <c r="BD161" s="2"/>
      <c r="BE161" s="2"/>
      <c r="BF161" s="2"/>
      <c r="BG161" s="2"/>
      <c r="BH161" s="2"/>
      <c r="BI161" s="2"/>
      <c r="BJ161" s="3"/>
      <c r="BL161" s="1">
        <f t="shared" ca="1" si="102"/>
        <v>6583.9280965964845</v>
      </c>
      <c r="BM161" s="3"/>
      <c r="BN161" s="1">
        <f t="shared" ca="1" si="88"/>
        <v>1</v>
      </c>
      <c r="BO161" s="2"/>
      <c r="BP161" s="2"/>
      <c r="BQ161" s="3"/>
      <c r="BR161" s="15">
        <f t="shared" ca="1" si="89"/>
        <v>0.54548884212249715</v>
      </c>
      <c r="BS161" s="16">
        <f t="shared" ca="1" si="90"/>
        <v>0</v>
      </c>
      <c r="BT161" s="2"/>
      <c r="BU161" s="2"/>
      <c r="BV161" s="1">
        <f ca="1">IF(Table1[[#This Row],[Area]]="Raozan",Table1[[#This Row],[Income]],0)</f>
        <v>0</v>
      </c>
      <c r="BW161" s="2">
        <f ca="1">IF(Table1[[#This Row],[Area]]="Rangunia",Table1[[#This Row],[Income]],0)</f>
        <v>0</v>
      </c>
      <c r="BX161" s="2">
        <f ca="1">IF(Table1[[#This Row],[Area]]="Hathazari",Table1[[#This Row],[Income]],0)</f>
        <v>0</v>
      </c>
      <c r="BY161" s="2">
        <f ca="1">IF(Table1[[#This Row],[Area]]="Nazirhat",Table1[[#This Row],[Income]],0)</f>
        <v>0</v>
      </c>
      <c r="BZ161" s="2">
        <f ca="1">IF(Table1[[#This Row],[Area]]="Rangamati",Table1[[#This Row],[Income]],0)</f>
        <v>0</v>
      </c>
      <c r="CA161" s="2">
        <f ca="1">IF(Table1[[#This Row],[Area]]="Kumilla",Table1[[#This Row],[Income]],0)</f>
        <v>0</v>
      </c>
      <c r="CB161" s="2">
        <f ca="1">IF(Table1[[#This Row],[Area]]="Notun para",Table1[[#This Row],[Income]],0)</f>
        <v>0</v>
      </c>
      <c r="CC161" s="2">
        <f ca="1">IF(Table1[[#This Row],[Area]]="Fotikchori",Table1[[#This Row],[Income]],0)</f>
        <v>0</v>
      </c>
      <c r="CD161" s="2">
        <f ca="1">IF(Table1[[#This Row],[Area]]="Feni",Table1[[#This Row],[Income]],0)</f>
        <v>0</v>
      </c>
      <c r="CE161" s="2">
        <f ca="1">IF(Table1[[#This Row],[Area]]="Chattogram mohonogori",Table1[[#This Row],[Income]],0)</f>
        <v>0</v>
      </c>
      <c r="CF161" s="2">
        <f ca="1">IF(Table1[[#This Row],[Area]]="Potia",Table1[[#This Row],[Income]],0)</f>
        <v>68757</v>
      </c>
      <c r="CG161" s="3">
        <f ca="1">IF(Table1[[#This Row],[Area]]="Kaptai",Table1[[#This Row],[Income]],0)</f>
        <v>0</v>
      </c>
      <c r="CH161" s="1">
        <f ca="1">IF(Table1[[#This Row],[Field of work]]="Health",Table1[[#This Row],[Income]],0)</f>
        <v>0</v>
      </c>
      <c r="CI161" s="2">
        <f ca="1">IF(Table1[[#This Row],[Field of work]]="Teaching",Table1[[#This Row],[Income]],0)</f>
        <v>0</v>
      </c>
      <c r="CJ161" s="2">
        <f ca="1">IF(Table1[[#This Row],[Field of work]]="Construction",Table1[[#This Row],[Income]],0)</f>
        <v>0</v>
      </c>
      <c r="CK161" s="2">
        <f ca="1">IF(Table1[[#This Row],[Field of work]]="IT",Table1[[#This Row],[Income]],0)</f>
        <v>0</v>
      </c>
      <c r="CL161" s="2">
        <f ca="1">IF(Table1[[#This Row],[Field of work]]="General work",Table1[[#This Row],[Income]],0)</f>
        <v>0</v>
      </c>
      <c r="CM161" s="3">
        <f ca="1">IF(Table1[[#This Row],[Field of work]]="Agriculture",Table1[[#This Row],[Income]],0)</f>
        <v>68757</v>
      </c>
      <c r="CN161" s="1">
        <f t="shared" ca="1" si="77"/>
        <v>1</v>
      </c>
      <c r="CO161" s="3"/>
      <c r="CP161" s="1">
        <f t="shared" ca="1" si="91"/>
        <v>28</v>
      </c>
      <c r="CQ161" s="3"/>
    </row>
    <row r="162" spans="2:95" x14ac:dyDescent="0.25">
      <c r="B162">
        <f t="shared" ca="1" si="92"/>
        <v>1</v>
      </c>
      <c r="C162" t="str">
        <f t="shared" ca="1" si="78"/>
        <v>Men</v>
      </c>
      <c r="D162">
        <f t="shared" ca="1" si="93"/>
        <v>28</v>
      </c>
      <c r="E162">
        <f t="shared" ca="1" si="94"/>
        <v>5</v>
      </c>
      <c r="F162" t="str">
        <f t="shared" ca="1" si="79"/>
        <v>General work</v>
      </c>
      <c r="G162">
        <f t="shared" ca="1" si="95"/>
        <v>2</v>
      </c>
      <c r="H162" t="str">
        <f t="shared" ca="1" si="80"/>
        <v>College</v>
      </c>
      <c r="I162">
        <f t="shared" ca="1" si="96"/>
        <v>0</v>
      </c>
      <c r="J162">
        <f t="shared" ca="1" si="97"/>
        <v>2</v>
      </c>
      <c r="K162">
        <f t="shared" ca="1" si="98"/>
        <v>84981</v>
      </c>
      <c r="L162">
        <f t="shared" ca="1" si="99"/>
        <v>6</v>
      </c>
      <c r="M162" t="str">
        <f t="shared" ca="1" si="81"/>
        <v>Kumilla</v>
      </c>
      <c r="N162">
        <f t="shared" ca="1" si="103"/>
        <v>424905</v>
      </c>
      <c r="O162">
        <f t="shared" ca="1" si="100"/>
        <v>231780.93646205965</v>
      </c>
      <c r="P162">
        <f t="shared" ca="1" si="104"/>
        <v>97736.420615141193</v>
      </c>
      <c r="Q162">
        <f t="shared" ca="1" si="101"/>
        <v>61750</v>
      </c>
      <c r="R162">
        <f t="shared" ca="1" si="105"/>
        <v>164965.6759090884</v>
      </c>
      <c r="S162">
        <f t="shared" ca="1" si="106"/>
        <v>37445.497299410345</v>
      </c>
      <c r="T162">
        <f t="shared" ca="1" si="107"/>
        <v>560086.91791455145</v>
      </c>
      <c r="U162">
        <f t="shared" ca="1" si="108"/>
        <v>458496.61237114802</v>
      </c>
      <c r="V162">
        <f t="shared" ca="1" si="109"/>
        <v>101590.30554340343</v>
      </c>
      <c r="AR162" s="1">
        <f ca="1">IF(Table1[[#This Row],[Gender]]="men",1,0)</f>
        <v>1</v>
      </c>
      <c r="AS162" s="2">
        <f ca="1">IF(Table1[[#This Row],[Gender]]="Women",1,0)</f>
        <v>0</v>
      </c>
      <c r="AT162" s="2"/>
      <c r="AU162" s="2"/>
      <c r="AV162" s="3"/>
      <c r="AX162" s="1">
        <f t="shared" ca="1" si="82"/>
        <v>0</v>
      </c>
      <c r="AY162" s="2">
        <f t="shared" ca="1" si="83"/>
        <v>0</v>
      </c>
      <c r="AZ162" s="2">
        <f t="shared" ca="1" si="84"/>
        <v>1</v>
      </c>
      <c r="BA162" s="2">
        <f t="shared" ca="1" si="85"/>
        <v>0</v>
      </c>
      <c r="BB162" s="2">
        <f t="shared" ca="1" si="86"/>
        <v>0</v>
      </c>
      <c r="BC162" s="2">
        <f t="shared" ca="1" si="87"/>
        <v>0</v>
      </c>
      <c r="BD162" s="2"/>
      <c r="BE162" s="2"/>
      <c r="BF162" s="2"/>
      <c r="BG162" s="2"/>
      <c r="BH162" s="2"/>
      <c r="BI162" s="2"/>
      <c r="BJ162" s="3"/>
      <c r="BL162" s="1">
        <f t="shared" ca="1" si="102"/>
        <v>1715.4430190778955</v>
      </c>
      <c r="BM162" s="3"/>
      <c r="BN162" s="1">
        <f t="shared" ca="1" si="88"/>
        <v>0</v>
      </c>
      <c r="BO162" s="2"/>
      <c r="BP162" s="2"/>
      <c r="BQ162" s="3"/>
      <c r="BR162" s="15">
        <f t="shared" ca="1" si="89"/>
        <v>4.9154297156335902E-2</v>
      </c>
      <c r="BS162" s="16">
        <f t="shared" ca="1" si="90"/>
        <v>1</v>
      </c>
      <c r="BT162" s="2"/>
      <c r="BU162" s="2"/>
      <c r="BV162" s="1">
        <f ca="1">IF(Table1[[#This Row],[Area]]="Raozan",Table1[[#This Row],[Income]],0)</f>
        <v>0</v>
      </c>
      <c r="BW162" s="2">
        <f ca="1">IF(Table1[[#This Row],[Area]]="Rangunia",Table1[[#This Row],[Income]],0)</f>
        <v>0</v>
      </c>
      <c r="BX162" s="2">
        <f ca="1">IF(Table1[[#This Row],[Area]]="Hathazari",Table1[[#This Row],[Income]],0)</f>
        <v>0</v>
      </c>
      <c r="BY162" s="2">
        <f ca="1">IF(Table1[[#This Row],[Area]]="Nazirhat",Table1[[#This Row],[Income]],0)</f>
        <v>0</v>
      </c>
      <c r="BZ162" s="2">
        <f ca="1">IF(Table1[[#This Row],[Area]]="Rangamati",Table1[[#This Row],[Income]],0)</f>
        <v>0</v>
      </c>
      <c r="CA162" s="2">
        <f ca="1">IF(Table1[[#This Row],[Area]]="Kumilla",Table1[[#This Row],[Income]],0)</f>
        <v>84981</v>
      </c>
      <c r="CB162" s="2">
        <f ca="1">IF(Table1[[#This Row],[Area]]="Notun para",Table1[[#This Row],[Income]],0)</f>
        <v>0</v>
      </c>
      <c r="CC162" s="2">
        <f ca="1">IF(Table1[[#This Row],[Area]]="Fotikchori",Table1[[#This Row],[Income]],0)</f>
        <v>0</v>
      </c>
      <c r="CD162" s="2">
        <f ca="1">IF(Table1[[#This Row],[Area]]="Feni",Table1[[#This Row],[Income]],0)</f>
        <v>0</v>
      </c>
      <c r="CE162" s="2">
        <f ca="1">IF(Table1[[#This Row],[Area]]="Chattogram mohonogori",Table1[[#This Row],[Income]],0)</f>
        <v>0</v>
      </c>
      <c r="CF162" s="2">
        <f ca="1">IF(Table1[[#This Row],[Area]]="Potia",Table1[[#This Row],[Income]],0)</f>
        <v>0</v>
      </c>
      <c r="CG162" s="3">
        <f ca="1">IF(Table1[[#This Row],[Area]]="Kaptai",Table1[[#This Row],[Income]],0)</f>
        <v>0</v>
      </c>
      <c r="CH162" s="1">
        <f ca="1">IF(Table1[[#This Row],[Field of work]]="Health",Table1[[#This Row],[Income]],0)</f>
        <v>0</v>
      </c>
      <c r="CI162" s="2">
        <f ca="1">IF(Table1[[#This Row],[Field of work]]="Teaching",Table1[[#This Row],[Income]],0)</f>
        <v>0</v>
      </c>
      <c r="CJ162" s="2">
        <f ca="1">IF(Table1[[#This Row],[Field of work]]="Construction",Table1[[#This Row],[Income]],0)</f>
        <v>0</v>
      </c>
      <c r="CK162" s="2">
        <f ca="1">IF(Table1[[#This Row],[Field of work]]="IT",Table1[[#This Row],[Income]],0)</f>
        <v>0</v>
      </c>
      <c r="CL162" s="2">
        <f ca="1">IF(Table1[[#This Row],[Field of work]]="General work",Table1[[#This Row],[Income]],0)</f>
        <v>84981</v>
      </c>
      <c r="CM162" s="3">
        <f ca="1">IF(Table1[[#This Row],[Field of work]]="Agriculture",Table1[[#This Row],[Income]],0)</f>
        <v>0</v>
      </c>
      <c r="CN162" s="1">
        <f t="shared" ca="1" si="77"/>
        <v>0</v>
      </c>
      <c r="CO162" s="3"/>
      <c r="CP162" s="1">
        <f t="shared" ca="1" si="91"/>
        <v>29</v>
      </c>
      <c r="CQ162" s="3"/>
    </row>
    <row r="163" spans="2:95" x14ac:dyDescent="0.25">
      <c r="B163">
        <f t="shared" ca="1" si="92"/>
        <v>1</v>
      </c>
      <c r="C163" t="str">
        <f t="shared" ca="1" si="78"/>
        <v>Men</v>
      </c>
      <c r="D163">
        <f t="shared" ca="1" si="93"/>
        <v>29</v>
      </c>
      <c r="E163">
        <f t="shared" ca="1" si="94"/>
        <v>2</v>
      </c>
      <c r="F163" t="str">
        <f t="shared" ca="1" si="79"/>
        <v>Construction</v>
      </c>
      <c r="G163">
        <f t="shared" ca="1" si="95"/>
        <v>5</v>
      </c>
      <c r="H163" t="str">
        <f t="shared" ca="1" si="80"/>
        <v>Other</v>
      </c>
      <c r="I163">
        <f t="shared" ca="1" si="96"/>
        <v>1</v>
      </c>
      <c r="J163">
        <f t="shared" ca="1" si="97"/>
        <v>2</v>
      </c>
      <c r="K163">
        <f t="shared" ca="1" si="98"/>
        <v>72987</v>
      </c>
      <c r="L163">
        <f t="shared" ca="1" si="99"/>
        <v>4</v>
      </c>
      <c r="M163" t="str">
        <f t="shared" ca="1" si="81"/>
        <v>Rangamati</v>
      </c>
      <c r="N163">
        <f t="shared" ca="1" si="103"/>
        <v>218961</v>
      </c>
      <c r="O163">
        <f t="shared" ca="1" si="100"/>
        <v>10762.874059648466</v>
      </c>
      <c r="P163">
        <f t="shared" ca="1" si="104"/>
        <v>13167.856193192969</v>
      </c>
      <c r="Q163">
        <f t="shared" ca="1" si="101"/>
        <v>200</v>
      </c>
      <c r="R163">
        <f t="shared" ca="1" si="105"/>
        <v>33144.29849977354</v>
      </c>
      <c r="S163">
        <f t="shared" ca="1" si="106"/>
        <v>65400.776455217856</v>
      </c>
      <c r="T163">
        <f t="shared" ca="1" si="107"/>
        <v>297529.63264841086</v>
      </c>
      <c r="U163">
        <f t="shared" ca="1" si="108"/>
        <v>44107.172559422004</v>
      </c>
      <c r="V163">
        <f t="shared" ca="1" si="109"/>
        <v>253422.46008898885</v>
      </c>
      <c r="AR163" s="1">
        <f ca="1">IF(Table1[[#This Row],[Gender]]="men",1,0)</f>
        <v>1</v>
      </c>
      <c r="AS163" s="2">
        <f ca="1">IF(Table1[[#This Row],[Gender]]="Women",1,0)</f>
        <v>0</v>
      </c>
      <c r="AT163" s="2"/>
      <c r="AU163" s="2"/>
      <c r="AV163" s="3"/>
      <c r="AX163" s="1">
        <f t="shared" ca="1" si="82"/>
        <v>0</v>
      </c>
      <c r="AY163" s="2">
        <f t="shared" ca="1" si="83"/>
        <v>0</v>
      </c>
      <c r="AZ163" s="2">
        <f t="shared" ca="1" si="84"/>
        <v>1</v>
      </c>
      <c r="BA163" s="2">
        <f t="shared" ca="1" si="85"/>
        <v>0</v>
      </c>
      <c r="BB163" s="2">
        <f t="shared" ca="1" si="86"/>
        <v>0</v>
      </c>
      <c r="BC163" s="2">
        <f t="shared" ca="1" si="87"/>
        <v>0</v>
      </c>
      <c r="BD163" s="2"/>
      <c r="BE163" s="2"/>
      <c r="BF163" s="2"/>
      <c r="BG163" s="2"/>
      <c r="BH163" s="2"/>
      <c r="BI163" s="2"/>
      <c r="BJ163" s="3"/>
      <c r="BL163" s="1">
        <f t="shared" ca="1" si="102"/>
        <v>45214.022070885294</v>
      </c>
      <c r="BM163" s="3"/>
      <c r="BN163" s="1">
        <f t="shared" ca="1" si="88"/>
        <v>1</v>
      </c>
      <c r="BO163" s="2"/>
      <c r="BP163" s="2"/>
      <c r="BQ163" s="3"/>
      <c r="BR163" s="15">
        <f t="shared" ca="1" si="89"/>
        <v>0.9542861721142033</v>
      </c>
      <c r="BS163" s="16">
        <f t="shared" ca="1" si="90"/>
        <v>0</v>
      </c>
      <c r="BT163" s="2"/>
      <c r="BU163" s="2"/>
      <c r="BV163" s="1">
        <f ca="1">IF(Table1[[#This Row],[Area]]="Raozan",Table1[[#This Row],[Income]],0)</f>
        <v>0</v>
      </c>
      <c r="BW163" s="2">
        <f ca="1">IF(Table1[[#This Row],[Area]]="Rangunia",Table1[[#This Row],[Income]],0)</f>
        <v>0</v>
      </c>
      <c r="BX163" s="2">
        <f ca="1">IF(Table1[[#This Row],[Area]]="Hathazari",Table1[[#This Row],[Income]],0)</f>
        <v>0</v>
      </c>
      <c r="BY163" s="2">
        <f ca="1">IF(Table1[[#This Row],[Area]]="Nazirhat",Table1[[#This Row],[Income]],0)</f>
        <v>0</v>
      </c>
      <c r="BZ163" s="2">
        <f ca="1">IF(Table1[[#This Row],[Area]]="Rangamati",Table1[[#This Row],[Income]],0)</f>
        <v>72987</v>
      </c>
      <c r="CA163" s="2">
        <f ca="1">IF(Table1[[#This Row],[Area]]="Kumilla",Table1[[#This Row],[Income]],0)</f>
        <v>0</v>
      </c>
      <c r="CB163" s="2">
        <f ca="1">IF(Table1[[#This Row],[Area]]="Notun para",Table1[[#This Row],[Income]],0)</f>
        <v>0</v>
      </c>
      <c r="CC163" s="2">
        <f ca="1">IF(Table1[[#This Row],[Area]]="Fotikchori",Table1[[#This Row],[Income]],0)</f>
        <v>0</v>
      </c>
      <c r="CD163" s="2">
        <f ca="1">IF(Table1[[#This Row],[Area]]="Feni",Table1[[#This Row],[Income]],0)</f>
        <v>0</v>
      </c>
      <c r="CE163" s="2">
        <f ca="1">IF(Table1[[#This Row],[Area]]="Chattogram mohonogori",Table1[[#This Row],[Income]],0)</f>
        <v>0</v>
      </c>
      <c r="CF163" s="2">
        <f ca="1">IF(Table1[[#This Row],[Area]]="Potia",Table1[[#This Row],[Income]],0)</f>
        <v>0</v>
      </c>
      <c r="CG163" s="3">
        <f ca="1">IF(Table1[[#This Row],[Area]]="Kaptai",Table1[[#This Row],[Income]],0)</f>
        <v>0</v>
      </c>
      <c r="CH163" s="1">
        <f ca="1">IF(Table1[[#This Row],[Field of work]]="Health",Table1[[#This Row],[Income]],0)</f>
        <v>0</v>
      </c>
      <c r="CI163" s="2">
        <f ca="1">IF(Table1[[#This Row],[Field of work]]="Teaching",Table1[[#This Row],[Income]],0)</f>
        <v>0</v>
      </c>
      <c r="CJ163" s="2">
        <f ca="1">IF(Table1[[#This Row],[Field of work]]="Construction",Table1[[#This Row],[Income]],0)</f>
        <v>72987</v>
      </c>
      <c r="CK163" s="2">
        <f ca="1">IF(Table1[[#This Row],[Field of work]]="IT",Table1[[#This Row],[Income]],0)</f>
        <v>0</v>
      </c>
      <c r="CL163" s="2">
        <f ca="1">IF(Table1[[#This Row],[Field of work]]="General work",Table1[[#This Row],[Income]],0)</f>
        <v>0</v>
      </c>
      <c r="CM163" s="3">
        <f ca="1">IF(Table1[[#This Row],[Field of work]]="Agriculture",Table1[[#This Row],[Income]],0)</f>
        <v>0</v>
      </c>
      <c r="CN163" s="1">
        <f t="shared" ca="1" si="77"/>
        <v>1</v>
      </c>
      <c r="CO163" s="3"/>
      <c r="CP163" s="1">
        <f t="shared" ca="1" si="91"/>
        <v>41</v>
      </c>
      <c r="CQ163" s="3"/>
    </row>
    <row r="164" spans="2:95" x14ac:dyDescent="0.25">
      <c r="B164">
        <f t="shared" ca="1" si="92"/>
        <v>1</v>
      </c>
      <c r="C164" t="str">
        <f t="shared" ca="1" si="78"/>
        <v>Men</v>
      </c>
      <c r="D164">
        <f t="shared" ca="1" si="93"/>
        <v>41</v>
      </c>
      <c r="E164">
        <f t="shared" ca="1" si="94"/>
        <v>2</v>
      </c>
      <c r="F164" t="str">
        <f t="shared" ca="1" si="79"/>
        <v>Construction</v>
      </c>
      <c r="G164">
        <f t="shared" ca="1" si="95"/>
        <v>3</v>
      </c>
      <c r="H164" t="str">
        <f t="shared" ca="1" si="80"/>
        <v>University</v>
      </c>
      <c r="I164">
        <f t="shared" ca="1" si="96"/>
        <v>1</v>
      </c>
      <c r="J164">
        <f t="shared" ca="1" si="97"/>
        <v>3</v>
      </c>
      <c r="K164">
        <f t="shared" ca="1" si="98"/>
        <v>51262</v>
      </c>
      <c r="L164">
        <f t="shared" ca="1" si="99"/>
        <v>9</v>
      </c>
      <c r="M164" t="str">
        <f t="shared" ca="1" si="81"/>
        <v>Rangunia</v>
      </c>
      <c r="N164">
        <f t="shared" ca="1" si="103"/>
        <v>205048</v>
      </c>
      <c r="O164">
        <f t="shared" ca="1" si="100"/>
        <v>195674.47101967316</v>
      </c>
      <c r="P164">
        <f t="shared" ca="1" si="104"/>
        <v>5146.3290572336864</v>
      </c>
      <c r="Q164">
        <f t="shared" ca="1" si="101"/>
        <v>3371</v>
      </c>
      <c r="R164">
        <f t="shared" ca="1" si="105"/>
        <v>20486.740582730723</v>
      </c>
      <c r="S164">
        <f t="shared" ca="1" si="106"/>
        <v>16269.119758852972</v>
      </c>
      <c r="T164">
        <f t="shared" ca="1" si="107"/>
        <v>226463.44881608666</v>
      </c>
      <c r="U164">
        <f t="shared" ca="1" si="108"/>
        <v>219532.2116024039</v>
      </c>
      <c r="V164">
        <f t="shared" ca="1" si="109"/>
        <v>6931.2372136827616</v>
      </c>
      <c r="AR164" s="1">
        <f ca="1">IF(Table1[[#This Row],[Gender]]="men",1,0)</f>
        <v>1</v>
      </c>
      <c r="AS164" s="2">
        <f ca="1">IF(Table1[[#This Row],[Gender]]="Women",1,0)</f>
        <v>0</v>
      </c>
      <c r="AT164" s="2"/>
      <c r="AU164" s="2"/>
      <c r="AV164" s="3"/>
      <c r="AX164" s="1">
        <f t="shared" ca="1" si="82"/>
        <v>0</v>
      </c>
      <c r="AY164" s="2">
        <f t="shared" ca="1" si="83"/>
        <v>0</v>
      </c>
      <c r="AZ164" s="2">
        <f t="shared" ca="1" si="84"/>
        <v>0</v>
      </c>
      <c r="BA164" s="2">
        <f t="shared" ca="1" si="85"/>
        <v>0</v>
      </c>
      <c r="BB164" s="2">
        <f t="shared" ca="1" si="86"/>
        <v>0</v>
      </c>
      <c r="BC164" s="2">
        <f t="shared" ca="1" si="87"/>
        <v>1</v>
      </c>
      <c r="BD164" s="2"/>
      <c r="BE164" s="2"/>
      <c r="BF164" s="2"/>
      <c r="BG164" s="2"/>
      <c r="BH164" s="2"/>
      <c r="BI164" s="2"/>
      <c r="BJ164" s="3"/>
      <c r="BL164" s="1">
        <f t="shared" ca="1" si="102"/>
        <v>66948.272266420056</v>
      </c>
      <c r="BM164" s="3"/>
      <c r="BN164" s="1">
        <f t="shared" ca="1" si="88"/>
        <v>0</v>
      </c>
      <c r="BO164" s="2"/>
      <c r="BP164" s="2"/>
      <c r="BQ164" s="3"/>
      <c r="BR164" s="15">
        <f t="shared" ca="1" si="89"/>
        <v>0.39637397452791523</v>
      </c>
      <c r="BS164" s="16">
        <f t="shared" ca="1" si="90"/>
        <v>0</v>
      </c>
      <c r="BT164" s="2"/>
      <c r="BU164" s="2"/>
      <c r="BV164" s="1">
        <f ca="1">IF(Table1[[#This Row],[Area]]="Raozan",Table1[[#This Row],[Income]],0)</f>
        <v>0</v>
      </c>
      <c r="BW164" s="2">
        <f ca="1">IF(Table1[[#This Row],[Area]]="Rangunia",Table1[[#This Row],[Income]],0)</f>
        <v>51262</v>
      </c>
      <c r="BX164" s="2">
        <f ca="1">IF(Table1[[#This Row],[Area]]="Hathazari",Table1[[#This Row],[Income]],0)</f>
        <v>0</v>
      </c>
      <c r="BY164" s="2">
        <f ca="1">IF(Table1[[#This Row],[Area]]="Nazirhat",Table1[[#This Row],[Income]],0)</f>
        <v>0</v>
      </c>
      <c r="BZ164" s="2">
        <f ca="1">IF(Table1[[#This Row],[Area]]="Rangamati",Table1[[#This Row],[Income]],0)</f>
        <v>0</v>
      </c>
      <c r="CA164" s="2">
        <f ca="1">IF(Table1[[#This Row],[Area]]="Kumilla",Table1[[#This Row],[Income]],0)</f>
        <v>0</v>
      </c>
      <c r="CB164" s="2">
        <f ca="1">IF(Table1[[#This Row],[Area]]="Notun para",Table1[[#This Row],[Income]],0)</f>
        <v>0</v>
      </c>
      <c r="CC164" s="2">
        <f ca="1">IF(Table1[[#This Row],[Area]]="Fotikchori",Table1[[#This Row],[Income]],0)</f>
        <v>0</v>
      </c>
      <c r="CD164" s="2">
        <f ca="1">IF(Table1[[#This Row],[Area]]="Feni",Table1[[#This Row],[Income]],0)</f>
        <v>0</v>
      </c>
      <c r="CE164" s="2">
        <f ca="1">IF(Table1[[#This Row],[Area]]="Chattogram mohonogori",Table1[[#This Row],[Income]],0)</f>
        <v>0</v>
      </c>
      <c r="CF164" s="2">
        <f ca="1">IF(Table1[[#This Row],[Area]]="Potia",Table1[[#This Row],[Income]],0)</f>
        <v>0</v>
      </c>
      <c r="CG164" s="3">
        <f ca="1">IF(Table1[[#This Row],[Area]]="Kaptai",Table1[[#This Row],[Income]],0)</f>
        <v>0</v>
      </c>
      <c r="CH164" s="1">
        <f ca="1">IF(Table1[[#This Row],[Field of work]]="Health",Table1[[#This Row],[Income]],0)</f>
        <v>0</v>
      </c>
      <c r="CI164" s="2">
        <f ca="1">IF(Table1[[#This Row],[Field of work]]="Teaching",Table1[[#This Row],[Income]],0)</f>
        <v>0</v>
      </c>
      <c r="CJ164" s="2">
        <f ca="1">IF(Table1[[#This Row],[Field of work]]="Construction",Table1[[#This Row],[Income]],0)</f>
        <v>51262</v>
      </c>
      <c r="CK164" s="2">
        <f ca="1">IF(Table1[[#This Row],[Field of work]]="IT",Table1[[#This Row],[Income]],0)</f>
        <v>0</v>
      </c>
      <c r="CL164" s="2">
        <f ca="1">IF(Table1[[#This Row],[Field of work]]="General work",Table1[[#This Row],[Income]],0)</f>
        <v>0</v>
      </c>
      <c r="CM164" s="3">
        <f ca="1">IF(Table1[[#This Row],[Field of work]]="Agriculture",Table1[[#This Row],[Income]],0)</f>
        <v>0</v>
      </c>
      <c r="CN164" s="1">
        <f t="shared" ca="1" si="77"/>
        <v>1</v>
      </c>
      <c r="CO164" s="3"/>
      <c r="CP164" s="1">
        <f t="shared" ca="1" si="91"/>
        <v>30</v>
      </c>
      <c r="CQ164" s="3"/>
    </row>
    <row r="165" spans="2:95" x14ac:dyDescent="0.25">
      <c r="B165">
        <f t="shared" ca="1" si="92"/>
        <v>2</v>
      </c>
      <c r="C165" t="str">
        <f t="shared" ca="1" si="78"/>
        <v>Women</v>
      </c>
      <c r="D165">
        <f t="shared" ca="1" si="93"/>
        <v>30</v>
      </c>
      <c r="E165">
        <f t="shared" ca="1" si="94"/>
        <v>6</v>
      </c>
      <c r="F165" t="str">
        <f t="shared" ca="1" si="79"/>
        <v>Agriculture</v>
      </c>
      <c r="G165">
        <f t="shared" ca="1" si="95"/>
        <v>1</v>
      </c>
      <c r="H165" t="str">
        <f t="shared" ca="1" si="80"/>
        <v>High school</v>
      </c>
      <c r="I165">
        <f t="shared" ca="1" si="96"/>
        <v>0</v>
      </c>
      <c r="J165">
        <f t="shared" ca="1" si="97"/>
        <v>3</v>
      </c>
      <c r="K165">
        <f t="shared" ca="1" si="98"/>
        <v>53821</v>
      </c>
      <c r="L165">
        <f t="shared" ca="1" si="99"/>
        <v>5</v>
      </c>
      <c r="M165" t="str">
        <f t="shared" ca="1" si="81"/>
        <v>Chattogram mohonogori</v>
      </c>
      <c r="N165">
        <f t="shared" ca="1" si="103"/>
        <v>269105</v>
      </c>
      <c r="O165">
        <f t="shared" ca="1" si="100"/>
        <v>106666.21841533463</v>
      </c>
      <c r="P165">
        <f t="shared" ca="1" si="104"/>
        <v>135642.06621265589</v>
      </c>
      <c r="Q165">
        <f t="shared" ca="1" si="101"/>
        <v>22913</v>
      </c>
      <c r="R165">
        <f t="shared" ca="1" si="105"/>
        <v>25620.58696489146</v>
      </c>
      <c r="S165">
        <f t="shared" ca="1" si="106"/>
        <v>21168.739684772052</v>
      </c>
      <c r="T165">
        <f t="shared" ca="1" si="107"/>
        <v>425915.8058974279</v>
      </c>
      <c r="U165">
        <f t="shared" ca="1" si="108"/>
        <v>155199.80538022608</v>
      </c>
      <c r="V165">
        <f t="shared" ca="1" si="109"/>
        <v>270716.00051720184</v>
      </c>
      <c r="AR165" s="1">
        <f ca="1">IF(Table1[[#This Row],[Gender]]="men",1,0)</f>
        <v>0</v>
      </c>
      <c r="AS165" s="2">
        <f ca="1">IF(Table1[[#This Row],[Gender]]="Women",1,0)</f>
        <v>1</v>
      </c>
      <c r="AT165" s="2"/>
      <c r="AU165" s="2"/>
      <c r="AV165" s="3"/>
      <c r="AX165" s="1">
        <f t="shared" ca="1" si="82"/>
        <v>0</v>
      </c>
      <c r="AY165" s="2">
        <f t="shared" ca="1" si="83"/>
        <v>0</v>
      </c>
      <c r="AZ165" s="2">
        <f t="shared" ca="1" si="84"/>
        <v>1</v>
      </c>
      <c r="BA165" s="2">
        <f t="shared" ca="1" si="85"/>
        <v>0</v>
      </c>
      <c r="BB165" s="2">
        <f t="shared" ca="1" si="86"/>
        <v>0</v>
      </c>
      <c r="BC165" s="2">
        <f t="shared" ca="1" si="87"/>
        <v>0</v>
      </c>
      <c r="BD165" s="2"/>
      <c r="BE165" s="2"/>
      <c r="BF165" s="2"/>
      <c r="BG165" s="2"/>
      <c r="BH165" s="2"/>
      <c r="BI165" s="2"/>
      <c r="BJ165" s="3"/>
      <c r="BL165" s="1">
        <f t="shared" ca="1" si="102"/>
        <v>23478.785537513158</v>
      </c>
      <c r="BM165" s="3"/>
      <c r="BN165" s="1">
        <f t="shared" ca="1" si="88"/>
        <v>1</v>
      </c>
      <c r="BO165" s="2"/>
      <c r="BP165" s="2"/>
      <c r="BQ165" s="3"/>
      <c r="BR165" s="15">
        <f t="shared" ca="1" si="89"/>
        <v>0.37177497115760239</v>
      </c>
      <c r="BS165" s="16">
        <f t="shared" ca="1" si="90"/>
        <v>0</v>
      </c>
      <c r="BT165" s="2"/>
      <c r="BU165" s="2"/>
      <c r="BV165" s="1">
        <f ca="1">IF(Table1[[#This Row],[Area]]="Raozan",Table1[[#This Row],[Income]],0)</f>
        <v>0</v>
      </c>
      <c r="BW165" s="2">
        <f ca="1">IF(Table1[[#This Row],[Area]]="Rangunia",Table1[[#This Row],[Income]],0)</f>
        <v>0</v>
      </c>
      <c r="BX165" s="2">
        <f ca="1">IF(Table1[[#This Row],[Area]]="Hathazari",Table1[[#This Row],[Income]],0)</f>
        <v>0</v>
      </c>
      <c r="BY165" s="2">
        <f ca="1">IF(Table1[[#This Row],[Area]]="Nazirhat",Table1[[#This Row],[Income]],0)</f>
        <v>0</v>
      </c>
      <c r="BZ165" s="2">
        <f ca="1">IF(Table1[[#This Row],[Area]]="Rangamati",Table1[[#This Row],[Income]],0)</f>
        <v>0</v>
      </c>
      <c r="CA165" s="2">
        <f ca="1">IF(Table1[[#This Row],[Area]]="Kumilla",Table1[[#This Row],[Income]],0)</f>
        <v>0</v>
      </c>
      <c r="CB165" s="2">
        <f ca="1">IF(Table1[[#This Row],[Area]]="Notun para",Table1[[#This Row],[Income]],0)</f>
        <v>0</v>
      </c>
      <c r="CC165" s="2">
        <f ca="1">IF(Table1[[#This Row],[Area]]="Fotikchori",Table1[[#This Row],[Income]],0)</f>
        <v>0</v>
      </c>
      <c r="CD165" s="2">
        <f ca="1">IF(Table1[[#This Row],[Area]]="Feni",Table1[[#This Row],[Income]],0)</f>
        <v>0</v>
      </c>
      <c r="CE165" s="2">
        <f ca="1">IF(Table1[[#This Row],[Area]]="Chattogram mohonogori",Table1[[#This Row],[Income]],0)</f>
        <v>53821</v>
      </c>
      <c r="CF165" s="2">
        <f ca="1">IF(Table1[[#This Row],[Area]]="Potia",Table1[[#This Row],[Income]],0)</f>
        <v>0</v>
      </c>
      <c r="CG165" s="3">
        <f ca="1">IF(Table1[[#This Row],[Area]]="Kaptai",Table1[[#This Row],[Income]],0)</f>
        <v>0</v>
      </c>
      <c r="CH165" s="1">
        <f ca="1">IF(Table1[[#This Row],[Field of work]]="Health",Table1[[#This Row],[Income]],0)</f>
        <v>0</v>
      </c>
      <c r="CI165" s="2">
        <f ca="1">IF(Table1[[#This Row],[Field of work]]="Teaching",Table1[[#This Row],[Income]],0)</f>
        <v>0</v>
      </c>
      <c r="CJ165" s="2">
        <f ca="1">IF(Table1[[#This Row],[Field of work]]="Construction",Table1[[#This Row],[Income]],0)</f>
        <v>0</v>
      </c>
      <c r="CK165" s="2">
        <f ca="1">IF(Table1[[#This Row],[Field of work]]="IT",Table1[[#This Row],[Income]],0)</f>
        <v>0</v>
      </c>
      <c r="CL165" s="2">
        <f ca="1">IF(Table1[[#This Row],[Field of work]]="General work",Table1[[#This Row],[Income]],0)</f>
        <v>0</v>
      </c>
      <c r="CM165" s="3">
        <f ca="1">IF(Table1[[#This Row],[Field of work]]="Agriculture",Table1[[#This Row],[Income]],0)</f>
        <v>53821</v>
      </c>
      <c r="CN165" s="1">
        <f t="shared" ca="1" si="77"/>
        <v>1</v>
      </c>
      <c r="CO165" s="3"/>
      <c r="CP165" s="1">
        <f t="shared" ca="1" si="91"/>
        <v>41</v>
      </c>
      <c r="CQ165" s="3"/>
    </row>
    <row r="166" spans="2:95" x14ac:dyDescent="0.25">
      <c r="B166">
        <f t="shared" ca="1" si="92"/>
        <v>1</v>
      </c>
      <c r="C166" t="str">
        <f t="shared" ca="1" si="78"/>
        <v>Men</v>
      </c>
      <c r="D166">
        <f t="shared" ca="1" si="93"/>
        <v>41</v>
      </c>
      <c r="E166">
        <f t="shared" ca="1" si="94"/>
        <v>2</v>
      </c>
      <c r="F166" t="str">
        <f t="shared" ca="1" si="79"/>
        <v>Construction</v>
      </c>
      <c r="G166">
        <f t="shared" ca="1" si="95"/>
        <v>5</v>
      </c>
      <c r="H166" t="str">
        <f t="shared" ca="1" si="80"/>
        <v>Other</v>
      </c>
      <c r="I166">
        <f t="shared" ca="1" si="96"/>
        <v>3</v>
      </c>
      <c r="J166">
        <f t="shared" ca="1" si="97"/>
        <v>3</v>
      </c>
      <c r="K166">
        <f t="shared" ca="1" si="98"/>
        <v>73484</v>
      </c>
      <c r="L166">
        <f t="shared" ca="1" si="99"/>
        <v>10</v>
      </c>
      <c r="M166" t="str">
        <f t="shared" ca="1" si="81"/>
        <v>Notun para</v>
      </c>
      <c r="N166">
        <f t="shared" ca="1" si="103"/>
        <v>293936</v>
      </c>
      <c r="O166">
        <f t="shared" ca="1" si="100"/>
        <v>109278.04792218101</v>
      </c>
      <c r="P166">
        <f t="shared" ca="1" si="104"/>
        <v>200844.81679926018</v>
      </c>
      <c r="Q166">
        <f t="shared" ca="1" si="101"/>
        <v>130537</v>
      </c>
      <c r="R166">
        <f t="shared" ca="1" si="105"/>
        <v>89699.038564647504</v>
      </c>
      <c r="S166">
        <f t="shared" ca="1" si="106"/>
        <v>86108.150964181899</v>
      </c>
      <c r="T166">
        <f t="shared" ca="1" si="107"/>
        <v>580888.96776344208</v>
      </c>
      <c r="U166">
        <f t="shared" ca="1" si="108"/>
        <v>329514.08648682851</v>
      </c>
      <c r="V166">
        <f t="shared" ca="1" si="109"/>
        <v>251374.88127661357</v>
      </c>
      <c r="AR166" s="1">
        <f ca="1">IF(Table1[[#This Row],[Gender]]="men",1,0)</f>
        <v>1</v>
      </c>
      <c r="AS166" s="2">
        <f ca="1">IF(Table1[[#This Row],[Gender]]="Women",1,0)</f>
        <v>0</v>
      </c>
      <c r="AT166" s="2"/>
      <c r="AU166" s="2"/>
      <c r="AV166" s="3"/>
      <c r="AX166" s="1">
        <f t="shared" ca="1" si="82"/>
        <v>0</v>
      </c>
      <c r="AY166" s="2">
        <f t="shared" ca="1" si="83"/>
        <v>0</v>
      </c>
      <c r="AZ166" s="2">
        <f t="shared" ca="1" si="84"/>
        <v>0</v>
      </c>
      <c r="BA166" s="2">
        <f t="shared" ca="1" si="85"/>
        <v>1</v>
      </c>
      <c r="BB166" s="2">
        <f t="shared" ca="1" si="86"/>
        <v>0</v>
      </c>
      <c r="BC166" s="2">
        <f t="shared" ca="1" si="87"/>
        <v>0</v>
      </c>
      <c r="BD166" s="2"/>
      <c r="BE166" s="2"/>
      <c r="BF166" s="2"/>
      <c r="BG166" s="2"/>
      <c r="BH166" s="2"/>
      <c r="BI166" s="2"/>
      <c r="BJ166" s="3"/>
      <c r="BL166" s="1">
        <f t="shared" ca="1" si="102"/>
        <v>36799.27088315475</v>
      </c>
      <c r="BM166" s="3"/>
      <c r="BN166" s="1">
        <f t="shared" ca="1" si="88"/>
        <v>1</v>
      </c>
      <c r="BO166" s="2"/>
      <c r="BP166" s="2"/>
      <c r="BQ166" s="3"/>
      <c r="BR166" s="15">
        <f t="shared" ca="1" si="89"/>
        <v>0.87008457651371274</v>
      </c>
      <c r="BS166" s="16">
        <f t="shared" ca="1" si="90"/>
        <v>0</v>
      </c>
      <c r="BT166" s="2"/>
      <c r="BU166" s="2"/>
      <c r="BV166" s="1">
        <f ca="1">IF(Table1[[#This Row],[Area]]="Raozan",Table1[[#This Row],[Income]],0)</f>
        <v>0</v>
      </c>
      <c r="BW166" s="2">
        <f ca="1">IF(Table1[[#This Row],[Area]]="Rangunia",Table1[[#This Row],[Income]],0)</f>
        <v>0</v>
      </c>
      <c r="BX166" s="2">
        <f ca="1">IF(Table1[[#This Row],[Area]]="Hathazari",Table1[[#This Row],[Income]],0)</f>
        <v>0</v>
      </c>
      <c r="BY166" s="2">
        <f ca="1">IF(Table1[[#This Row],[Area]]="Nazirhat",Table1[[#This Row],[Income]],0)</f>
        <v>0</v>
      </c>
      <c r="BZ166" s="2">
        <f ca="1">IF(Table1[[#This Row],[Area]]="Rangamati",Table1[[#This Row],[Income]],0)</f>
        <v>0</v>
      </c>
      <c r="CA166" s="2">
        <f ca="1">IF(Table1[[#This Row],[Area]]="Kumilla",Table1[[#This Row],[Income]],0)</f>
        <v>0</v>
      </c>
      <c r="CB166" s="2">
        <f ca="1">IF(Table1[[#This Row],[Area]]="Notun para",Table1[[#This Row],[Income]],0)</f>
        <v>73484</v>
      </c>
      <c r="CC166" s="2">
        <f ca="1">IF(Table1[[#This Row],[Area]]="Fotikchori",Table1[[#This Row],[Income]],0)</f>
        <v>0</v>
      </c>
      <c r="CD166" s="2">
        <f ca="1">IF(Table1[[#This Row],[Area]]="Feni",Table1[[#This Row],[Income]],0)</f>
        <v>0</v>
      </c>
      <c r="CE166" s="2">
        <f ca="1">IF(Table1[[#This Row],[Area]]="Chattogram mohonogori",Table1[[#This Row],[Income]],0)</f>
        <v>0</v>
      </c>
      <c r="CF166" s="2">
        <f ca="1">IF(Table1[[#This Row],[Area]]="Potia",Table1[[#This Row],[Income]],0)</f>
        <v>0</v>
      </c>
      <c r="CG166" s="3">
        <f ca="1">IF(Table1[[#This Row],[Area]]="Kaptai",Table1[[#This Row],[Income]],0)</f>
        <v>0</v>
      </c>
      <c r="CH166" s="1">
        <f ca="1">IF(Table1[[#This Row],[Field of work]]="Health",Table1[[#This Row],[Income]],0)</f>
        <v>0</v>
      </c>
      <c r="CI166" s="2">
        <f ca="1">IF(Table1[[#This Row],[Field of work]]="Teaching",Table1[[#This Row],[Income]],0)</f>
        <v>0</v>
      </c>
      <c r="CJ166" s="2">
        <f ca="1">IF(Table1[[#This Row],[Field of work]]="Construction",Table1[[#This Row],[Income]],0)</f>
        <v>73484</v>
      </c>
      <c r="CK166" s="2">
        <f ca="1">IF(Table1[[#This Row],[Field of work]]="IT",Table1[[#This Row],[Income]],0)</f>
        <v>0</v>
      </c>
      <c r="CL166" s="2">
        <f ca="1">IF(Table1[[#This Row],[Field of work]]="General work",Table1[[#This Row],[Income]],0)</f>
        <v>0</v>
      </c>
      <c r="CM166" s="3">
        <f ca="1">IF(Table1[[#This Row],[Field of work]]="Agriculture",Table1[[#This Row],[Income]],0)</f>
        <v>0</v>
      </c>
      <c r="CN166" s="1">
        <f t="shared" ca="1" si="77"/>
        <v>1</v>
      </c>
      <c r="CO166" s="3"/>
      <c r="CP166" s="1">
        <f t="shared" ca="1" si="91"/>
        <v>42</v>
      </c>
      <c r="CQ166" s="3"/>
    </row>
    <row r="167" spans="2:95" x14ac:dyDescent="0.25">
      <c r="B167">
        <f t="shared" ca="1" si="92"/>
        <v>2</v>
      </c>
      <c r="C167" t="str">
        <f t="shared" ca="1" si="78"/>
        <v>Women</v>
      </c>
      <c r="D167">
        <f t="shared" ca="1" si="93"/>
        <v>42</v>
      </c>
      <c r="E167">
        <f t="shared" ca="1" si="94"/>
        <v>4</v>
      </c>
      <c r="F167" t="str">
        <f t="shared" ca="1" si="79"/>
        <v>IT</v>
      </c>
      <c r="G167">
        <f t="shared" ca="1" si="95"/>
        <v>4</v>
      </c>
      <c r="H167" t="str">
        <f t="shared" ca="1" si="80"/>
        <v>Technical</v>
      </c>
      <c r="I167">
        <f t="shared" ca="1" si="96"/>
        <v>1</v>
      </c>
      <c r="J167">
        <f t="shared" ca="1" si="97"/>
        <v>3</v>
      </c>
      <c r="K167">
        <f t="shared" ca="1" si="98"/>
        <v>64297</v>
      </c>
      <c r="L167">
        <f t="shared" ca="1" si="99"/>
        <v>12</v>
      </c>
      <c r="M167" t="str">
        <f t="shared" ca="1" si="81"/>
        <v>Kaptai</v>
      </c>
      <c r="N167">
        <f t="shared" ca="1" si="103"/>
        <v>385782</v>
      </c>
      <c r="O167">
        <f t="shared" ca="1" si="100"/>
        <v>335662.96809661313</v>
      </c>
      <c r="P167">
        <f t="shared" ca="1" si="104"/>
        <v>70436.356612539472</v>
      </c>
      <c r="Q167">
        <f t="shared" ca="1" si="101"/>
        <v>285</v>
      </c>
      <c r="R167">
        <f t="shared" ca="1" si="105"/>
        <v>16034.74966497708</v>
      </c>
      <c r="S167">
        <f t="shared" ca="1" si="106"/>
        <v>70355.084293653548</v>
      </c>
      <c r="T167">
        <f t="shared" ca="1" si="107"/>
        <v>526573.44090619311</v>
      </c>
      <c r="U167">
        <f t="shared" ca="1" si="108"/>
        <v>351982.7177615902</v>
      </c>
      <c r="V167">
        <f t="shared" ca="1" si="109"/>
        <v>174590.7231446029</v>
      </c>
      <c r="AR167" s="1">
        <f ca="1">IF(Table1[[#This Row],[Gender]]="men",1,0)</f>
        <v>0</v>
      </c>
      <c r="AS167" s="2">
        <f ca="1">IF(Table1[[#This Row],[Gender]]="Women",1,0)</f>
        <v>1</v>
      </c>
      <c r="AT167" s="2"/>
      <c r="AU167" s="2"/>
      <c r="AV167" s="3"/>
      <c r="AX167" s="1">
        <f t="shared" ca="1" si="82"/>
        <v>0</v>
      </c>
      <c r="AY167" s="2">
        <f t="shared" ca="1" si="83"/>
        <v>0</v>
      </c>
      <c r="AZ167" s="2">
        <f t="shared" ca="1" si="84"/>
        <v>1</v>
      </c>
      <c r="BA167" s="2">
        <f t="shared" ca="1" si="85"/>
        <v>0</v>
      </c>
      <c r="BB167" s="2">
        <f t="shared" ca="1" si="86"/>
        <v>0</v>
      </c>
      <c r="BC167" s="2">
        <f t="shared" ca="1" si="87"/>
        <v>0</v>
      </c>
      <c r="BD167" s="2"/>
      <c r="BE167" s="2"/>
      <c r="BF167" s="2"/>
      <c r="BG167" s="2"/>
      <c r="BH167" s="2"/>
      <c r="BI167" s="2"/>
      <c r="BJ167" s="3"/>
      <c r="BL167" s="1">
        <f t="shared" ca="1" si="102"/>
        <v>14112.838982346128</v>
      </c>
      <c r="BM167" s="3"/>
      <c r="BN167" s="1">
        <f t="shared" ca="1" si="88"/>
        <v>1</v>
      </c>
      <c r="BO167" s="2"/>
      <c r="BP167" s="2"/>
      <c r="BQ167" s="3"/>
      <c r="BR167" s="15">
        <f t="shared" ca="1" si="89"/>
        <v>0.94656380670705553</v>
      </c>
      <c r="BS167" s="16">
        <f t="shared" ca="1" si="90"/>
        <v>0</v>
      </c>
      <c r="BT167" s="2"/>
      <c r="BU167" s="2"/>
      <c r="BV167" s="1">
        <f ca="1">IF(Table1[[#This Row],[Area]]="Raozan",Table1[[#This Row],[Income]],0)</f>
        <v>0</v>
      </c>
      <c r="BW167" s="2">
        <f ca="1">IF(Table1[[#This Row],[Area]]="Rangunia",Table1[[#This Row],[Income]],0)</f>
        <v>0</v>
      </c>
      <c r="BX167" s="2">
        <f ca="1">IF(Table1[[#This Row],[Area]]="Hathazari",Table1[[#This Row],[Income]],0)</f>
        <v>0</v>
      </c>
      <c r="BY167" s="2">
        <f ca="1">IF(Table1[[#This Row],[Area]]="Nazirhat",Table1[[#This Row],[Income]],0)</f>
        <v>0</v>
      </c>
      <c r="BZ167" s="2">
        <f ca="1">IF(Table1[[#This Row],[Area]]="Rangamati",Table1[[#This Row],[Income]],0)</f>
        <v>0</v>
      </c>
      <c r="CA167" s="2">
        <f ca="1">IF(Table1[[#This Row],[Area]]="Kumilla",Table1[[#This Row],[Income]],0)</f>
        <v>0</v>
      </c>
      <c r="CB167" s="2">
        <f ca="1">IF(Table1[[#This Row],[Area]]="Notun para",Table1[[#This Row],[Income]],0)</f>
        <v>0</v>
      </c>
      <c r="CC167" s="2">
        <f ca="1">IF(Table1[[#This Row],[Area]]="Fotikchori",Table1[[#This Row],[Income]],0)</f>
        <v>0</v>
      </c>
      <c r="CD167" s="2">
        <f ca="1">IF(Table1[[#This Row],[Area]]="Feni",Table1[[#This Row],[Income]],0)</f>
        <v>0</v>
      </c>
      <c r="CE167" s="2">
        <f ca="1">IF(Table1[[#This Row],[Area]]="Chattogram mohonogori",Table1[[#This Row],[Income]],0)</f>
        <v>0</v>
      </c>
      <c r="CF167" s="2">
        <f ca="1">IF(Table1[[#This Row],[Area]]="Potia",Table1[[#This Row],[Income]],0)</f>
        <v>0</v>
      </c>
      <c r="CG167" s="3">
        <f ca="1">IF(Table1[[#This Row],[Area]]="Kaptai",Table1[[#This Row],[Income]],0)</f>
        <v>64297</v>
      </c>
      <c r="CH167" s="1">
        <f ca="1">IF(Table1[[#This Row],[Field of work]]="Health",Table1[[#This Row],[Income]],0)</f>
        <v>0</v>
      </c>
      <c r="CI167" s="2">
        <f ca="1">IF(Table1[[#This Row],[Field of work]]="Teaching",Table1[[#This Row],[Income]],0)</f>
        <v>0</v>
      </c>
      <c r="CJ167" s="2">
        <f ca="1">IF(Table1[[#This Row],[Field of work]]="Construction",Table1[[#This Row],[Income]],0)</f>
        <v>0</v>
      </c>
      <c r="CK167" s="2">
        <f ca="1">IF(Table1[[#This Row],[Field of work]]="IT",Table1[[#This Row],[Income]],0)</f>
        <v>64297</v>
      </c>
      <c r="CL167" s="2">
        <f ca="1">IF(Table1[[#This Row],[Field of work]]="General work",Table1[[#This Row],[Income]],0)</f>
        <v>0</v>
      </c>
      <c r="CM167" s="3">
        <f ca="1">IF(Table1[[#This Row],[Field of work]]="Agriculture",Table1[[#This Row],[Income]],0)</f>
        <v>0</v>
      </c>
      <c r="CN167" s="1">
        <f t="shared" ca="1" si="77"/>
        <v>1</v>
      </c>
      <c r="CO167" s="3"/>
      <c r="CP167" s="1">
        <f t="shared" ca="1" si="91"/>
        <v>36</v>
      </c>
      <c r="CQ167" s="3"/>
    </row>
    <row r="168" spans="2:95" x14ac:dyDescent="0.25">
      <c r="B168">
        <f t="shared" ca="1" si="92"/>
        <v>1</v>
      </c>
      <c r="C168" t="str">
        <f t="shared" ca="1" si="78"/>
        <v>Men</v>
      </c>
      <c r="D168">
        <f t="shared" ca="1" si="93"/>
        <v>36</v>
      </c>
      <c r="E168">
        <f t="shared" ca="1" si="94"/>
        <v>2</v>
      </c>
      <c r="F168" t="str">
        <f t="shared" ca="1" si="79"/>
        <v>Construction</v>
      </c>
      <c r="G168">
        <f t="shared" ca="1" si="95"/>
        <v>1</v>
      </c>
      <c r="H168" t="str">
        <f t="shared" ca="1" si="80"/>
        <v>High school</v>
      </c>
      <c r="I168">
        <f t="shared" ca="1" si="96"/>
        <v>0</v>
      </c>
      <c r="J168">
        <f t="shared" ca="1" si="97"/>
        <v>2</v>
      </c>
      <c r="K168">
        <f t="shared" ca="1" si="98"/>
        <v>50772</v>
      </c>
      <c r="L168">
        <f t="shared" ca="1" si="99"/>
        <v>4</v>
      </c>
      <c r="M168" t="str">
        <f t="shared" ca="1" si="81"/>
        <v>Rangamati</v>
      </c>
      <c r="N168">
        <f t="shared" ca="1" si="103"/>
        <v>304632</v>
      </c>
      <c r="O168">
        <f t="shared" ca="1" si="100"/>
        <v>288353.62556478375</v>
      </c>
      <c r="P168">
        <f t="shared" ca="1" si="104"/>
        <v>73598.5417663095</v>
      </c>
      <c r="Q168">
        <f t="shared" ca="1" si="101"/>
        <v>29854</v>
      </c>
      <c r="R168">
        <f t="shared" ca="1" si="105"/>
        <v>80606.485679147067</v>
      </c>
      <c r="S168">
        <f t="shared" ca="1" si="106"/>
        <v>49335.772327769526</v>
      </c>
      <c r="T168">
        <f t="shared" ca="1" si="107"/>
        <v>427566.31409407908</v>
      </c>
      <c r="U168">
        <f t="shared" ca="1" si="108"/>
        <v>398814.11124393082</v>
      </c>
      <c r="V168">
        <f t="shared" ca="1" si="109"/>
        <v>28752.202850148256</v>
      </c>
      <c r="AR168" s="1">
        <f ca="1">IF(Table1[[#This Row],[Gender]]="men",1,0)</f>
        <v>1</v>
      </c>
      <c r="AS168" s="2">
        <f ca="1">IF(Table1[[#This Row],[Gender]]="Women",1,0)</f>
        <v>0</v>
      </c>
      <c r="AT168" s="2"/>
      <c r="AU168" s="2"/>
      <c r="AV168" s="3"/>
      <c r="AX168" s="1">
        <f t="shared" ca="1" si="82"/>
        <v>1</v>
      </c>
      <c r="AY168" s="2">
        <f t="shared" ca="1" si="83"/>
        <v>0</v>
      </c>
      <c r="AZ168" s="2">
        <f t="shared" ca="1" si="84"/>
        <v>0</v>
      </c>
      <c r="BA168" s="2">
        <f t="shared" ca="1" si="85"/>
        <v>0</v>
      </c>
      <c r="BB168" s="2">
        <f t="shared" ca="1" si="86"/>
        <v>0</v>
      </c>
      <c r="BC168" s="2">
        <f t="shared" ca="1" si="87"/>
        <v>0</v>
      </c>
      <c r="BD168" s="2"/>
      <c r="BE168" s="2"/>
      <c r="BF168" s="2"/>
      <c r="BG168" s="2"/>
      <c r="BH168" s="2"/>
      <c r="BI168" s="2"/>
      <c r="BJ168" s="3"/>
      <c r="BL168" s="1">
        <f t="shared" ca="1" si="102"/>
        <v>38650.807003495676</v>
      </c>
      <c r="BM168" s="3"/>
      <c r="BN168" s="1">
        <f t="shared" ca="1" si="88"/>
        <v>1</v>
      </c>
      <c r="BO168" s="2"/>
      <c r="BP168" s="2"/>
      <c r="BQ168" s="3"/>
      <c r="BR168" s="15">
        <f t="shared" ca="1" si="89"/>
        <v>0.57060672745100238</v>
      </c>
      <c r="BS168" s="16">
        <f t="shared" ca="1" si="90"/>
        <v>0</v>
      </c>
      <c r="BT168" s="2"/>
      <c r="BU168" s="2"/>
      <c r="BV168" s="1">
        <f ca="1">IF(Table1[[#This Row],[Area]]="Raozan",Table1[[#This Row],[Income]],0)</f>
        <v>0</v>
      </c>
      <c r="BW168" s="2">
        <f ca="1">IF(Table1[[#This Row],[Area]]="Rangunia",Table1[[#This Row],[Income]],0)</f>
        <v>0</v>
      </c>
      <c r="BX168" s="2">
        <f ca="1">IF(Table1[[#This Row],[Area]]="Hathazari",Table1[[#This Row],[Income]],0)</f>
        <v>0</v>
      </c>
      <c r="BY168" s="2">
        <f ca="1">IF(Table1[[#This Row],[Area]]="Nazirhat",Table1[[#This Row],[Income]],0)</f>
        <v>0</v>
      </c>
      <c r="BZ168" s="2">
        <f ca="1">IF(Table1[[#This Row],[Area]]="Rangamati",Table1[[#This Row],[Income]],0)</f>
        <v>50772</v>
      </c>
      <c r="CA168" s="2">
        <f ca="1">IF(Table1[[#This Row],[Area]]="Kumilla",Table1[[#This Row],[Income]],0)</f>
        <v>0</v>
      </c>
      <c r="CB168" s="2">
        <f ca="1">IF(Table1[[#This Row],[Area]]="Notun para",Table1[[#This Row],[Income]],0)</f>
        <v>0</v>
      </c>
      <c r="CC168" s="2">
        <f ca="1">IF(Table1[[#This Row],[Area]]="Fotikchori",Table1[[#This Row],[Income]],0)</f>
        <v>0</v>
      </c>
      <c r="CD168" s="2">
        <f ca="1">IF(Table1[[#This Row],[Area]]="Feni",Table1[[#This Row],[Income]],0)</f>
        <v>0</v>
      </c>
      <c r="CE168" s="2">
        <f ca="1">IF(Table1[[#This Row],[Area]]="Chattogram mohonogori",Table1[[#This Row],[Income]],0)</f>
        <v>0</v>
      </c>
      <c r="CF168" s="2">
        <f ca="1">IF(Table1[[#This Row],[Area]]="Potia",Table1[[#This Row],[Income]],0)</f>
        <v>0</v>
      </c>
      <c r="CG168" s="3">
        <f ca="1">IF(Table1[[#This Row],[Area]]="Kaptai",Table1[[#This Row],[Income]],0)</f>
        <v>0</v>
      </c>
      <c r="CH168" s="1">
        <f ca="1">IF(Table1[[#This Row],[Field of work]]="Health",Table1[[#This Row],[Income]],0)</f>
        <v>0</v>
      </c>
      <c r="CI168" s="2">
        <f ca="1">IF(Table1[[#This Row],[Field of work]]="Teaching",Table1[[#This Row],[Income]],0)</f>
        <v>0</v>
      </c>
      <c r="CJ168" s="2">
        <f ca="1">IF(Table1[[#This Row],[Field of work]]="Construction",Table1[[#This Row],[Income]],0)</f>
        <v>50772</v>
      </c>
      <c r="CK168" s="2">
        <f ca="1">IF(Table1[[#This Row],[Field of work]]="IT",Table1[[#This Row],[Income]],0)</f>
        <v>0</v>
      </c>
      <c r="CL168" s="2">
        <f ca="1">IF(Table1[[#This Row],[Field of work]]="General work",Table1[[#This Row],[Income]],0)</f>
        <v>0</v>
      </c>
      <c r="CM168" s="3">
        <f ca="1">IF(Table1[[#This Row],[Field of work]]="Agriculture",Table1[[#This Row],[Income]],0)</f>
        <v>0</v>
      </c>
      <c r="CN168" s="1">
        <f t="shared" ca="1" si="77"/>
        <v>1</v>
      </c>
      <c r="CO168" s="3"/>
      <c r="CP168" s="1">
        <f t="shared" ca="1" si="91"/>
        <v>32</v>
      </c>
      <c r="CQ168" s="3"/>
    </row>
    <row r="169" spans="2:95" x14ac:dyDescent="0.25">
      <c r="B169">
        <f t="shared" ca="1" si="92"/>
        <v>2</v>
      </c>
      <c r="C169" t="str">
        <f t="shared" ca="1" si="78"/>
        <v>Women</v>
      </c>
      <c r="D169">
        <f t="shared" ca="1" si="93"/>
        <v>32</v>
      </c>
      <c r="E169">
        <f t="shared" ca="1" si="94"/>
        <v>1</v>
      </c>
      <c r="F169" t="str">
        <f t="shared" ca="1" si="79"/>
        <v>Health</v>
      </c>
      <c r="G169">
        <f t="shared" ca="1" si="95"/>
        <v>3</v>
      </c>
      <c r="H169" t="str">
        <f t="shared" ca="1" si="80"/>
        <v>University</v>
      </c>
      <c r="I169">
        <f t="shared" ca="1" si="96"/>
        <v>4</v>
      </c>
      <c r="J169">
        <f t="shared" ca="1" si="97"/>
        <v>3</v>
      </c>
      <c r="K169">
        <f t="shared" ca="1" si="98"/>
        <v>60577</v>
      </c>
      <c r="L169">
        <f t="shared" ca="1" si="99"/>
        <v>8</v>
      </c>
      <c r="M169" t="str">
        <f t="shared" ca="1" si="81"/>
        <v>Potia</v>
      </c>
      <c r="N169">
        <f t="shared" ca="1" si="103"/>
        <v>302885</v>
      </c>
      <c r="O169">
        <f t="shared" ca="1" si="100"/>
        <v>172828.21864399686</v>
      </c>
      <c r="P169">
        <f t="shared" ca="1" si="104"/>
        <v>42338.516947038384</v>
      </c>
      <c r="Q169">
        <f t="shared" ca="1" si="101"/>
        <v>33288</v>
      </c>
      <c r="R169">
        <f t="shared" ca="1" si="105"/>
        <v>43880.986805343928</v>
      </c>
      <c r="S169">
        <f t="shared" ca="1" si="106"/>
        <v>43154.261424256816</v>
      </c>
      <c r="T169">
        <f t="shared" ca="1" si="107"/>
        <v>388377.77837129519</v>
      </c>
      <c r="U169">
        <f t="shared" ca="1" si="108"/>
        <v>249997.20544934081</v>
      </c>
      <c r="V169">
        <f t="shared" ca="1" si="109"/>
        <v>138380.57292195439</v>
      </c>
      <c r="AR169" s="1">
        <f ca="1">IF(Table1[[#This Row],[Gender]]="men",1,0)</f>
        <v>0</v>
      </c>
      <c r="AS169" s="2">
        <f ca="1">IF(Table1[[#This Row],[Gender]]="Women",1,0)</f>
        <v>1</v>
      </c>
      <c r="AT169" s="2"/>
      <c r="AU169" s="2"/>
      <c r="AV169" s="3"/>
      <c r="AX169" s="1">
        <f t="shared" ca="1" si="82"/>
        <v>0</v>
      </c>
      <c r="AY169" s="2">
        <f t="shared" ca="1" si="83"/>
        <v>0</v>
      </c>
      <c r="AZ169" s="2">
        <f t="shared" ca="1" si="84"/>
        <v>0</v>
      </c>
      <c r="BA169" s="2">
        <f t="shared" ca="1" si="85"/>
        <v>0</v>
      </c>
      <c r="BB169" s="2">
        <f t="shared" ca="1" si="86"/>
        <v>1</v>
      </c>
      <c r="BC169" s="2">
        <f t="shared" ca="1" si="87"/>
        <v>0</v>
      </c>
      <c r="BD169" s="2"/>
      <c r="BE169" s="2"/>
      <c r="BF169" s="2"/>
      <c r="BG169" s="2"/>
      <c r="BH169" s="2"/>
      <c r="BI169" s="2"/>
      <c r="BJ169" s="3"/>
      <c r="BL169" s="1">
        <f t="shared" ca="1" si="102"/>
        <v>13686.189248624833</v>
      </c>
      <c r="BM169" s="3"/>
      <c r="BN169" s="1">
        <f t="shared" ca="1" si="88"/>
        <v>1</v>
      </c>
      <c r="BO169" s="2"/>
      <c r="BP169" s="2"/>
      <c r="BQ169" s="3"/>
      <c r="BR169" s="15">
        <f t="shared" ca="1" si="89"/>
        <v>0.70194092872330993</v>
      </c>
      <c r="BS169" s="16">
        <f t="shared" ca="1" si="90"/>
        <v>0</v>
      </c>
      <c r="BT169" s="2"/>
      <c r="BU169" s="2"/>
      <c r="BV169" s="1">
        <f ca="1">IF(Table1[[#This Row],[Area]]="Raozan",Table1[[#This Row],[Income]],0)</f>
        <v>0</v>
      </c>
      <c r="BW169" s="2">
        <f ca="1">IF(Table1[[#This Row],[Area]]="Rangunia",Table1[[#This Row],[Income]],0)</f>
        <v>0</v>
      </c>
      <c r="BX169" s="2">
        <f ca="1">IF(Table1[[#This Row],[Area]]="Hathazari",Table1[[#This Row],[Income]],0)</f>
        <v>0</v>
      </c>
      <c r="BY169" s="2">
        <f ca="1">IF(Table1[[#This Row],[Area]]="Nazirhat",Table1[[#This Row],[Income]],0)</f>
        <v>0</v>
      </c>
      <c r="BZ169" s="2">
        <f ca="1">IF(Table1[[#This Row],[Area]]="Rangamati",Table1[[#This Row],[Income]],0)</f>
        <v>0</v>
      </c>
      <c r="CA169" s="2">
        <f ca="1">IF(Table1[[#This Row],[Area]]="Kumilla",Table1[[#This Row],[Income]],0)</f>
        <v>0</v>
      </c>
      <c r="CB169" s="2">
        <f ca="1">IF(Table1[[#This Row],[Area]]="Notun para",Table1[[#This Row],[Income]],0)</f>
        <v>0</v>
      </c>
      <c r="CC169" s="2">
        <f ca="1">IF(Table1[[#This Row],[Area]]="Fotikchori",Table1[[#This Row],[Income]],0)</f>
        <v>0</v>
      </c>
      <c r="CD169" s="2">
        <f ca="1">IF(Table1[[#This Row],[Area]]="Feni",Table1[[#This Row],[Income]],0)</f>
        <v>0</v>
      </c>
      <c r="CE169" s="2">
        <f ca="1">IF(Table1[[#This Row],[Area]]="Chattogram mohonogori",Table1[[#This Row],[Income]],0)</f>
        <v>0</v>
      </c>
      <c r="CF169" s="2">
        <f ca="1">IF(Table1[[#This Row],[Area]]="Potia",Table1[[#This Row],[Income]],0)</f>
        <v>60577</v>
      </c>
      <c r="CG169" s="3">
        <f ca="1">IF(Table1[[#This Row],[Area]]="Kaptai",Table1[[#This Row],[Income]],0)</f>
        <v>0</v>
      </c>
      <c r="CH169" s="1">
        <f ca="1">IF(Table1[[#This Row],[Field of work]]="Health",Table1[[#This Row],[Income]],0)</f>
        <v>60577</v>
      </c>
      <c r="CI169" s="2">
        <f ca="1">IF(Table1[[#This Row],[Field of work]]="Teaching",Table1[[#This Row],[Income]],0)</f>
        <v>0</v>
      </c>
      <c r="CJ169" s="2">
        <f ca="1">IF(Table1[[#This Row],[Field of work]]="Construction",Table1[[#This Row],[Income]],0)</f>
        <v>0</v>
      </c>
      <c r="CK169" s="2">
        <f ca="1">IF(Table1[[#This Row],[Field of work]]="IT",Table1[[#This Row],[Income]],0)</f>
        <v>0</v>
      </c>
      <c r="CL169" s="2">
        <f ca="1">IF(Table1[[#This Row],[Field of work]]="General work",Table1[[#This Row],[Income]],0)</f>
        <v>0</v>
      </c>
      <c r="CM169" s="3">
        <f ca="1">IF(Table1[[#This Row],[Field of work]]="Agriculture",Table1[[#This Row],[Income]],0)</f>
        <v>0</v>
      </c>
      <c r="CN169" s="1">
        <f t="shared" ca="1" si="77"/>
        <v>1</v>
      </c>
      <c r="CO169" s="3"/>
      <c r="CP169" s="1">
        <f t="shared" ca="1" si="91"/>
        <v>36</v>
      </c>
      <c r="CQ169" s="3"/>
    </row>
    <row r="170" spans="2:95" x14ac:dyDescent="0.25">
      <c r="B170">
        <f t="shared" ca="1" si="92"/>
        <v>2</v>
      </c>
      <c r="C170" t="str">
        <f t="shared" ca="1" si="78"/>
        <v>Women</v>
      </c>
      <c r="D170">
        <f t="shared" ca="1" si="93"/>
        <v>36</v>
      </c>
      <c r="E170">
        <f t="shared" ca="1" si="94"/>
        <v>5</v>
      </c>
      <c r="F170" t="str">
        <f t="shared" ca="1" si="79"/>
        <v>General work</v>
      </c>
      <c r="G170">
        <f t="shared" ca="1" si="95"/>
        <v>3</v>
      </c>
      <c r="H170" t="str">
        <f t="shared" ca="1" si="80"/>
        <v>University</v>
      </c>
      <c r="I170">
        <f t="shared" ca="1" si="96"/>
        <v>1</v>
      </c>
      <c r="J170">
        <f t="shared" ca="1" si="97"/>
        <v>1</v>
      </c>
      <c r="K170">
        <f t="shared" ca="1" si="98"/>
        <v>82086</v>
      </c>
      <c r="L170">
        <f t="shared" ca="1" si="99"/>
        <v>1</v>
      </c>
      <c r="M170" t="str">
        <f t="shared" ca="1" si="81"/>
        <v>Raozan</v>
      </c>
      <c r="N170">
        <f t="shared" ca="1" si="103"/>
        <v>246258</v>
      </c>
      <c r="O170">
        <f t="shared" ca="1" si="100"/>
        <v>172858.56922554487</v>
      </c>
      <c r="P170">
        <f t="shared" ca="1" si="104"/>
        <v>38650.807003495676</v>
      </c>
      <c r="Q170">
        <f t="shared" ca="1" si="101"/>
        <v>7422</v>
      </c>
      <c r="R170">
        <f t="shared" ca="1" si="105"/>
        <v>83529.242475429346</v>
      </c>
      <c r="S170">
        <f t="shared" ca="1" si="106"/>
        <v>57356.152480126286</v>
      </c>
      <c r="T170">
        <f t="shared" ca="1" si="107"/>
        <v>342264.95948362199</v>
      </c>
      <c r="U170">
        <f t="shared" ca="1" si="108"/>
        <v>263809.81170097424</v>
      </c>
      <c r="V170">
        <f t="shared" ca="1" si="109"/>
        <v>78455.147782647749</v>
      </c>
      <c r="AR170" s="1">
        <f ca="1">IF(Table1[[#This Row],[Gender]]="men",1,0)</f>
        <v>0</v>
      </c>
      <c r="AS170" s="2">
        <f ca="1">IF(Table1[[#This Row],[Gender]]="Women",1,0)</f>
        <v>1</v>
      </c>
      <c r="AT170" s="2"/>
      <c r="AU170" s="2"/>
      <c r="AV170" s="3"/>
      <c r="AX170" s="1">
        <f t="shared" ca="1" si="82"/>
        <v>0</v>
      </c>
      <c r="AY170" s="2">
        <f t="shared" ca="1" si="83"/>
        <v>0</v>
      </c>
      <c r="AZ170" s="2">
        <f t="shared" ca="1" si="84"/>
        <v>0</v>
      </c>
      <c r="BA170" s="2">
        <f t="shared" ca="1" si="85"/>
        <v>0</v>
      </c>
      <c r="BB170" s="2">
        <f t="shared" ca="1" si="86"/>
        <v>1</v>
      </c>
      <c r="BC170" s="2">
        <f t="shared" ca="1" si="87"/>
        <v>0</v>
      </c>
      <c r="BD170" s="2"/>
      <c r="BE170" s="2"/>
      <c r="BF170" s="2"/>
      <c r="BG170" s="2"/>
      <c r="BH170" s="2"/>
      <c r="BI170" s="2"/>
      <c r="BJ170" s="3"/>
      <c r="BL170" s="1">
        <f t="shared" ca="1" si="102"/>
        <v>29705.803145718888</v>
      </c>
      <c r="BM170" s="3"/>
      <c r="BN170" s="1">
        <f t="shared" ca="1" si="88"/>
        <v>1</v>
      </c>
      <c r="BO170" s="2"/>
      <c r="BP170" s="2"/>
      <c r="BQ170" s="3"/>
      <c r="BR170" s="15">
        <f t="shared" ca="1" si="89"/>
        <v>0.36642552315785037</v>
      </c>
      <c r="BS170" s="16">
        <f t="shared" ca="1" si="90"/>
        <v>0</v>
      </c>
      <c r="BT170" s="2"/>
      <c r="BU170" s="2"/>
      <c r="BV170" s="1">
        <f ca="1">IF(Table1[[#This Row],[Area]]="Raozan",Table1[[#This Row],[Income]],0)</f>
        <v>82086</v>
      </c>
      <c r="BW170" s="2">
        <f ca="1">IF(Table1[[#This Row],[Area]]="Rangunia",Table1[[#This Row],[Income]],0)</f>
        <v>0</v>
      </c>
      <c r="BX170" s="2">
        <f ca="1">IF(Table1[[#This Row],[Area]]="Hathazari",Table1[[#This Row],[Income]],0)</f>
        <v>0</v>
      </c>
      <c r="BY170" s="2">
        <f ca="1">IF(Table1[[#This Row],[Area]]="Nazirhat",Table1[[#This Row],[Income]],0)</f>
        <v>0</v>
      </c>
      <c r="BZ170" s="2">
        <f ca="1">IF(Table1[[#This Row],[Area]]="Rangamati",Table1[[#This Row],[Income]],0)</f>
        <v>0</v>
      </c>
      <c r="CA170" s="2">
        <f ca="1">IF(Table1[[#This Row],[Area]]="Kumilla",Table1[[#This Row],[Income]],0)</f>
        <v>0</v>
      </c>
      <c r="CB170" s="2">
        <f ca="1">IF(Table1[[#This Row],[Area]]="Notun para",Table1[[#This Row],[Income]],0)</f>
        <v>0</v>
      </c>
      <c r="CC170" s="2">
        <f ca="1">IF(Table1[[#This Row],[Area]]="Fotikchori",Table1[[#This Row],[Income]],0)</f>
        <v>0</v>
      </c>
      <c r="CD170" s="2">
        <f ca="1">IF(Table1[[#This Row],[Area]]="Feni",Table1[[#This Row],[Income]],0)</f>
        <v>0</v>
      </c>
      <c r="CE170" s="2">
        <f ca="1">IF(Table1[[#This Row],[Area]]="Chattogram mohonogori",Table1[[#This Row],[Income]],0)</f>
        <v>0</v>
      </c>
      <c r="CF170" s="2">
        <f ca="1">IF(Table1[[#This Row],[Area]]="Potia",Table1[[#This Row],[Income]],0)</f>
        <v>0</v>
      </c>
      <c r="CG170" s="3">
        <f ca="1">IF(Table1[[#This Row],[Area]]="Kaptai",Table1[[#This Row],[Income]],0)</f>
        <v>0</v>
      </c>
      <c r="CH170" s="1">
        <f ca="1">IF(Table1[[#This Row],[Field of work]]="Health",Table1[[#This Row],[Income]],0)</f>
        <v>0</v>
      </c>
      <c r="CI170" s="2">
        <f ca="1">IF(Table1[[#This Row],[Field of work]]="Teaching",Table1[[#This Row],[Income]],0)</f>
        <v>0</v>
      </c>
      <c r="CJ170" s="2">
        <f ca="1">IF(Table1[[#This Row],[Field of work]]="Construction",Table1[[#This Row],[Income]],0)</f>
        <v>0</v>
      </c>
      <c r="CK170" s="2">
        <f ca="1">IF(Table1[[#This Row],[Field of work]]="IT",Table1[[#This Row],[Income]],0)</f>
        <v>0</v>
      </c>
      <c r="CL170" s="2">
        <f ca="1">IF(Table1[[#This Row],[Field of work]]="General work",Table1[[#This Row],[Income]],0)</f>
        <v>82086</v>
      </c>
      <c r="CM170" s="3">
        <f ca="1">IF(Table1[[#This Row],[Field of work]]="Agriculture",Table1[[#This Row],[Income]],0)</f>
        <v>0</v>
      </c>
      <c r="CN170" s="1">
        <f t="shared" ca="1" si="77"/>
        <v>1</v>
      </c>
      <c r="CO170" s="3"/>
      <c r="CP170" s="1">
        <f t="shared" ca="1" si="91"/>
        <v>35</v>
      </c>
      <c r="CQ170" s="3"/>
    </row>
    <row r="171" spans="2:95" x14ac:dyDescent="0.25">
      <c r="B171">
        <f t="shared" ca="1" si="92"/>
        <v>1</v>
      </c>
      <c r="C171" t="str">
        <f t="shared" ca="1" si="78"/>
        <v>Men</v>
      </c>
      <c r="D171">
        <f t="shared" ca="1" si="93"/>
        <v>35</v>
      </c>
      <c r="E171">
        <f t="shared" ca="1" si="94"/>
        <v>5</v>
      </c>
      <c r="F171" t="str">
        <f t="shared" ca="1" si="79"/>
        <v>General work</v>
      </c>
      <c r="G171">
        <f t="shared" ca="1" si="95"/>
        <v>5</v>
      </c>
      <c r="H171" t="str">
        <f t="shared" ca="1" si="80"/>
        <v>Other</v>
      </c>
      <c r="I171">
        <f t="shared" ca="1" si="96"/>
        <v>3</v>
      </c>
      <c r="J171">
        <f t="shared" ca="1" si="97"/>
        <v>2</v>
      </c>
      <c r="K171">
        <f t="shared" ca="1" si="98"/>
        <v>76537</v>
      </c>
      <c r="L171">
        <f t="shared" ca="1" si="99"/>
        <v>5</v>
      </c>
      <c r="M171" t="str">
        <f t="shared" ca="1" si="81"/>
        <v>Chattogram mohonogori</v>
      </c>
      <c r="N171">
        <f t="shared" ca="1" si="103"/>
        <v>459222</v>
      </c>
      <c r="O171">
        <f t="shared" ca="1" si="100"/>
        <v>168270.66159559437</v>
      </c>
      <c r="P171">
        <f t="shared" ca="1" si="104"/>
        <v>27372.378497249665</v>
      </c>
      <c r="Q171">
        <f t="shared" ca="1" si="101"/>
        <v>20187</v>
      </c>
      <c r="R171">
        <f t="shared" ca="1" si="105"/>
        <v>149817.12312835865</v>
      </c>
      <c r="S171">
        <f t="shared" ca="1" si="106"/>
        <v>109928.84455136876</v>
      </c>
      <c r="T171">
        <f t="shared" ca="1" si="107"/>
        <v>596523.22304861841</v>
      </c>
      <c r="U171">
        <f t="shared" ca="1" si="108"/>
        <v>338274.78472395299</v>
      </c>
      <c r="V171">
        <f t="shared" ca="1" si="109"/>
        <v>258248.43832466542</v>
      </c>
      <c r="AR171" s="1">
        <f ca="1">IF(Table1[[#This Row],[Gender]]="men",1,0)</f>
        <v>1</v>
      </c>
      <c r="AS171" s="2">
        <f ca="1">IF(Table1[[#This Row],[Gender]]="Women",1,0)</f>
        <v>0</v>
      </c>
      <c r="AT171" s="2"/>
      <c r="AU171" s="2"/>
      <c r="AV171" s="3"/>
      <c r="AX171" s="1">
        <f t="shared" ca="1" si="82"/>
        <v>0</v>
      </c>
      <c r="AY171" s="2">
        <f t="shared" ca="1" si="83"/>
        <v>0</v>
      </c>
      <c r="AZ171" s="2">
        <f t="shared" ca="1" si="84"/>
        <v>0</v>
      </c>
      <c r="BA171" s="2">
        <f t="shared" ca="1" si="85"/>
        <v>0</v>
      </c>
      <c r="BB171" s="2">
        <f t="shared" ca="1" si="86"/>
        <v>1</v>
      </c>
      <c r="BC171" s="2">
        <f t="shared" ca="1" si="87"/>
        <v>0</v>
      </c>
      <c r="BD171" s="2"/>
      <c r="BE171" s="2"/>
      <c r="BF171" s="2"/>
      <c r="BG171" s="2"/>
      <c r="BH171" s="2"/>
      <c r="BI171" s="2"/>
      <c r="BJ171" s="3"/>
      <c r="BL171" s="1">
        <f t="shared" ca="1" si="102"/>
        <v>57476.796642450463</v>
      </c>
      <c r="BM171" s="3"/>
      <c r="BN171" s="1">
        <f t="shared" ca="1" si="88"/>
        <v>1</v>
      </c>
      <c r="BO171" s="2"/>
      <c r="BP171" s="2"/>
      <c r="BQ171" s="3"/>
      <c r="BR171" s="15">
        <f t="shared" ca="1" si="89"/>
        <v>0.5944114645792512</v>
      </c>
      <c r="BS171" s="16">
        <f t="shared" ca="1" si="90"/>
        <v>0</v>
      </c>
      <c r="BT171" s="2"/>
      <c r="BU171" s="2"/>
      <c r="BV171" s="1">
        <f ca="1">IF(Table1[[#This Row],[Area]]="Raozan",Table1[[#This Row],[Income]],0)</f>
        <v>0</v>
      </c>
      <c r="BW171" s="2">
        <f ca="1">IF(Table1[[#This Row],[Area]]="Rangunia",Table1[[#This Row],[Income]],0)</f>
        <v>0</v>
      </c>
      <c r="BX171" s="2">
        <f ca="1">IF(Table1[[#This Row],[Area]]="Hathazari",Table1[[#This Row],[Income]],0)</f>
        <v>0</v>
      </c>
      <c r="BY171" s="2">
        <f ca="1">IF(Table1[[#This Row],[Area]]="Nazirhat",Table1[[#This Row],[Income]],0)</f>
        <v>0</v>
      </c>
      <c r="BZ171" s="2">
        <f ca="1">IF(Table1[[#This Row],[Area]]="Rangamati",Table1[[#This Row],[Income]],0)</f>
        <v>0</v>
      </c>
      <c r="CA171" s="2">
        <f ca="1">IF(Table1[[#This Row],[Area]]="Kumilla",Table1[[#This Row],[Income]],0)</f>
        <v>0</v>
      </c>
      <c r="CB171" s="2">
        <f ca="1">IF(Table1[[#This Row],[Area]]="Notun para",Table1[[#This Row],[Income]],0)</f>
        <v>0</v>
      </c>
      <c r="CC171" s="2">
        <f ca="1">IF(Table1[[#This Row],[Area]]="Fotikchori",Table1[[#This Row],[Income]],0)</f>
        <v>0</v>
      </c>
      <c r="CD171" s="2">
        <f ca="1">IF(Table1[[#This Row],[Area]]="Feni",Table1[[#This Row],[Income]],0)</f>
        <v>0</v>
      </c>
      <c r="CE171" s="2">
        <f ca="1">IF(Table1[[#This Row],[Area]]="Chattogram mohonogori",Table1[[#This Row],[Income]],0)</f>
        <v>76537</v>
      </c>
      <c r="CF171" s="2">
        <f ca="1">IF(Table1[[#This Row],[Area]]="Potia",Table1[[#This Row],[Income]],0)</f>
        <v>0</v>
      </c>
      <c r="CG171" s="3">
        <f ca="1">IF(Table1[[#This Row],[Area]]="Kaptai",Table1[[#This Row],[Income]],0)</f>
        <v>0</v>
      </c>
      <c r="CH171" s="1">
        <f ca="1">IF(Table1[[#This Row],[Field of work]]="Health",Table1[[#This Row],[Income]],0)</f>
        <v>0</v>
      </c>
      <c r="CI171" s="2">
        <f ca="1">IF(Table1[[#This Row],[Field of work]]="Teaching",Table1[[#This Row],[Income]],0)</f>
        <v>0</v>
      </c>
      <c r="CJ171" s="2">
        <f ca="1">IF(Table1[[#This Row],[Field of work]]="Construction",Table1[[#This Row],[Income]],0)</f>
        <v>0</v>
      </c>
      <c r="CK171" s="2">
        <f ca="1">IF(Table1[[#This Row],[Field of work]]="IT",Table1[[#This Row],[Income]],0)</f>
        <v>0</v>
      </c>
      <c r="CL171" s="2">
        <f ca="1">IF(Table1[[#This Row],[Field of work]]="General work",Table1[[#This Row],[Income]],0)</f>
        <v>76537</v>
      </c>
      <c r="CM171" s="3">
        <f ca="1">IF(Table1[[#This Row],[Field of work]]="Agriculture",Table1[[#This Row],[Income]],0)</f>
        <v>0</v>
      </c>
      <c r="CN171" s="1">
        <f t="shared" ca="1" si="77"/>
        <v>1</v>
      </c>
      <c r="CO171" s="3"/>
      <c r="CP171" s="1">
        <f t="shared" ca="1" si="91"/>
        <v>36</v>
      </c>
      <c r="CQ171" s="3"/>
    </row>
    <row r="172" spans="2:95" x14ac:dyDescent="0.25">
      <c r="B172">
        <f t="shared" ca="1" si="92"/>
        <v>2</v>
      </c>
      <c r="C172" t="str">
        <f t="shared" ca="1" si="78"/>
        <v>Women</v>
      </c>
      <c r="D172">
        <f t="shared" ca="1" si="93"/>
        <v>36</v>
      </c>
      <c r="E172">
        <f t="shared" ca="1" si="94"/>
        <v>5</v>
      </c>
      <c r="F172" t="str">
        <f t="shared" ca="1" si="79"/>
        <v>General work</v>
      </c>
      <c r="G172">
        <f t="shared" ca="1" si="95"/>
        <v>1</v>
      </c>
      <c r="H172" t="str">
        <f t="shared" ca="1" si="80"/>
        <v>High school</v>
      </c>
      <c r="I172">
        <f t="shared" ca="1" si="96"/>
        <v>1</v>
      </c>
      <c r="J172">
        <f t="shared" ca="1" si="97"/>
        <v>3</v>
      </c>
      <c r="K172">
        <f t="shared" ca="1" si="98"/>
        <v>63454</v>
      </c>
      <c r="L172">
        <f t="shared" ca="1" si="99"/>
        <v>5</v>
      </c>
      <c r="M172" t="str">
        <f t="shared" ca="1" si="81"/>
        <v>Chattogram mohonogori</v>
      </c>
      <c r="N172">
        <f t="shared" ca="1" si="103"/>
        <v>380724</v>
      </c>
      <c r="O172">
        <f t="shared" ca="1" si="100"/>
        <v>226306.71044047084</v>
      </c>
      <c r="P172">
        <f t="shared" ca="1" si="104"/>
        <v>89117.409437156661</v>
      </c>
      <c r="Q172">
        <f t="shared" ca="1" si="101"/>
        <v>48428</v>
      </c>
      <c r="R172">
        <f t="shared" ca="1" si="105"/>
        <v>104739.40968247347</v>
      </c>
      <c r="S172">
        <f t="shared" ca="1" si="106"/>
        <v>69458.502646029257</v>
      </c>
      <c r="T172">
        <f t="shared" ca="1" si="107"/>
        <v>539299.91208318586</v>
      </c>
      <c r="U172">
        <f t="shared" ca="1" si="108"/>
        <v>379474.1201229443</v>
      </c>
      <c r="V172">
        <f t="shared" ca="1" si="109"/>
        <v>159825.79196024156</v>
      </c>
      <c r="AR172" s="1">
        <f ca="1">IF(Table1[[#This Row],[Gender]]="men",1,0)</f>
        <v>0</v>
      </c>
      <c r="AS172" s="2">
        <f ca="1">IF(Table1[[#This Row],[Gender]]="Women",1,0)</f>
        <v>1</v>
      </c>
      <c r="AT172" s="2"/>
      <c r="AU172" s="2"/>
      <c r="AV172" s="3"/>
      <c r="AX172" s="1">
        <f t="shared" ca="1" si="82"/>
        <v>0</v>
      </c>
      <c r="AY172" s="2">
        <f t="shared" ca="1" si="83"/>
        <v>1</v>
      </c>
      <c r="AZ172" s="2">
        <f t="shared" ca="1" si="84"/>
        <v>0</v>
      </c>
      <c r="BA172" s="2">
        <f t="shared" ca="1" si="85"/>
        <v>0</v>
      </c>
      <c r="BB172" s="2">
        <f t="shared" ca="1" si="86"/>
        <v>0</v>
      </c>
      <c r="BC172" s="2">
        <f t="shared" ca="1" si="87"/>
        <v>0</v>
      </c>
      <c r="BD172" s="2"/>
      <c r="BE172" s="2"/>
      <c r="BF172" s="2"/>
      <c r="BG172" s="2"/>
      <c r="BH172" s="2"/>
      <c r="BI172" s="2"/>
      <c r="BJ172" s="3"/>
      <c r="BL172" s="1">
        <f t="shared" ca="1" si="102"/>
        <v>40307.651099883406</v>
      </c>
      <c r="BM172" s="3"/>
      <c r="BN172" s="1">
        <f t="shared" ca="1" si="88"/>
        <v>0</v>
      </c>
      <c r="BO172" s="2"/>
      <c r="BP172" s="2"/>
      <c r="BQ172" s="3"/>
      <c r="BR172" s="15">
        <f t="shared" ca="1" si="89"/>
        <v>0.20813225901188157</v>
      </c>
      <c r="BS172" s="16">
        <f t="shared" ca="1" si="90"/>
        <v>0</v>
      </c>
      <c r="BT172" s="2"/>
      <c r="BU172" s="2"/>
      <c r="BV172" s="1">
        <f ca="1">IF(Table1[[#This Row],[Area]]="Raozan",Table1[[#This Row],[Income]],0)</f>
        <v>0</v>
      </c>
      <c r="BW172" s="2">
        <f ca="1">IF(Table1[[#This Row],[Area]]="Rangunia",Table1[[#This Row],[Income]],0)</f>
        <v>0</v>
      </c>
      <c r="BX172" s="2">
        <f ca="1">IF(Table1[[#This Row],[Area]]="Hathazari",Table1[[#This Row],[Income]],0)</f>
        <v>0</v>
      </c>
      <c r="BY172" s="2">
        <f ca="1">IF(Table1[[#This Row],[Area]]="Nazirhat",Table1[[#This Row],[Income]],0)</f>
        <v>0</v>
      </c>
      <c r="BZ172" s="2">
        <f ca="1">IF(Table1[[#This Row],[Area]]="Rangamati",Table1[[#This Row],[Income]],0)</f>
        <v>0</v>
      </c>
      <c r="CA172" s="2">
        <f ca="1">IF(Table1[[#This Row],[Area]]="Kumilla",Table1[[#This Row],[Income]],0)</f>
        <v>0</v>
      </c>
      <c r="CB172" s="2">
        <f ca="1">IF(Table1[[#This Row],[Area]]="Notun para",Table1[[#This Row],[Income]],0)</f>
        <v>0</v>
      </c>
      <c r="CC172" s="2">
        <f ca="1">IF(Table1[[#This Row],[Area]]="Fotikchori",Table1[[#This Row],[Income]],0)</f>
        <v>0</v>
      </c>
      <c r="CD172" s="2">
        <f ca="1">IF(Table1[[#This Row],[Area]]="Feni",Table1[[#This Row],[Income]],0)</f>
        <v>0</v>
      </c>
      <c r="CE172" s="2">
        <f ca="1">IF(Table1[[#This Row],[Area]]="Chattogram mohonogori",Table1[[#This Row],[Income]],0)</f>
        <v>63454</v>
      </c>
      <c r="CF172" s="2">
        <f ca="1">IF(Table1[[#This Row],[Area]]="Potia",Table1[[#This Row],[Income]],0)</f>
        <v>0</v>
      </c>
      <c r="CG172" s="3">
        <f ca="1">IF(Table1[[#This Row],[Area]]="Kaptai",Table1[[#This Row],[Income]],0)</f>
        <v>0</v>
      </c>
      <c r="CH172" s="1">
        <f ca="1">IF(Table1[[#This Row],[Field of work]]="Health",Table1[[#This Row],[Income]],0)</f>
        <v>0</v>
      </c>
      <c r="CI172" s="2">
        <f ca="1">IF(Table1[[#This Row],[Field of work]]="Teaching",Table1[[#This Row],[Income]],0)</f>
        <v>0</v>
      </c>
      <c r="CJ172" s="2">
        <f ca="1">IF(Table1[[#This Row],[Field of work]]="Construction",Table1[[#This Row],[Income]],0)</f>
        <v>0</v>
      </c>
      <c r="CK172" s="2">
        <f ca="1">IF(Table1[[#This Row],[Field of work]]="IT",Table1[[#This Row],[Income]],0)</f>
        <v>0</v>
      </c>
      <c r="CL172" s="2">
        <f ca="1">IF(Table1[[#This Row],[Field of work]]="General work",Table1[[#This Row],[Income]],0)</f>
        <v>63454</v>
      </c>
      <c r="CM172" s="3">
        <f ca="1">IF(Table1[[#This Row],[Field of work]]="Agriculture",Table1[[#This Row],[Income]],0)</f>
        <v>0</v>
      </c>
      <c r="CN172" s="1">
        <f t="shared" ca="1" si="77"/>
        <v>1</v>
      </c>
      <c r="CO172" s="3"/>
      <c r="CP172" s="1">
        <f t="shared" ca="1" si="91"/>
        <v>31</v>
      </c>
      <c r="CQ172" s="3"/>
    </row>
    <row r="173" spans="2:95" x14ac:dyDescent="0.25">
      <c r="B173">
        <f t="shared" ca="1" si="92"/>
        <v>1</v>
      </c>
      <c r="C173" t="str">
        <f t="shared" ca="1" si="78"/>
        <v>Men</v>
      </c>
      <c r="D173">
        <f t="shared" ca="1" si="93"/>
        <v>31</v>
      </c>
      <c r="E173">
        <f t="shared" ca="1" si="94"/>
        <v>3</v>
      </c>
      <c r="F173" t="str">
        <f t="shared" ca="1" si="79"/>
        <v>Teaching</v>
      </c>
      <c r="G173">
        <f t="shared" ca="1" si="95"/>
        <v>4</v>
      </c>
      <c r="H173" t="str">
        <f t="shared" ca="1" si="80"/>
        <v>Technical</v>
      </c>
      <c r="I173">
        <f t="shared" ca="1" si="96"/>
        <v>0</v>
      </c>
      <c r="J173">
        <f t="shared" ca="1" si="97"/>
        <v>3</v>
      </c>
      <c r="K173">
        <f t="shared" ca="1" si="98"/>
        <v>63843</v>
      </c>
      <c r="L173">
        <f t="shared" ca="1" si="99"/>
        <v>11</v>
      </c>
      <c r="M173" t="str">
        <f t="shared" ca="1" si="81"/>
        <v>Nazirhat</v>
      </c>
      <c r="N173">
        <f t="shared" ca="1" si="103"/>
        <v>255372</v>
      </c>
      <c r="O173">
        <f t="shared" ca="1" si="100"/>
        <v>53151.151248382223</v>
      </c>
      <c r="P173">
        <f t="shared" ca="1" si="104"/>
        <v>172430.38992735138</v>
      </c>
      <c r="Q173">
        <f t="shared" ca="1" si="101"/>
        <v>945</v>
      </c>
      <c r="R173">
        <f t="shared" ca="1" si="105"/>
        <v>89756.714784183016</v>
      </c>
      <c r="S173">
        <f t="shared" ca="1" si="106"/>
        <v>44394.60373387039</v>
      </c>
      <c r="T173">
        <f t="shared" ca="1" si="107"/>
        <v>472196.99366122176</v>
      </c>
      <c r="U173">
        <f t="shared" ca="1" si="108"/>
        <v>143852.86603256525</v>
      </c>
      <c r="V173">
        <f t="shared" ca="1" si="109"/>
        <v>328344.12762865651</v>
      </c>
      <c r="AR173" s="1">
        <f ca="1">IF(Table1[[#This Row],[Gender]]="men",1,0)</f>
        <v>1</v>
      </c>
      <c r="AS173" s="2">
        <f ca="1">IF(Table1[[#This Row],[Gender]]="Women",1,0)</f>
        <v>0</v>
      </c>
      <c r="AT173" s="2"/>
      <c r="AU173" s="2"/>
      <c r="AV173" s="3"/>
      <c r="AX173" s="1">
        <f t="shared" ca="1" si="82"/>
        <v>0</v>
      </c>
      <c r="AY173" s="2">
        <f t="shared" ca="1" si="83"/>
        <v>0</v>
      </c>
      <c r="AZ173" s="2">
        <f t="shared" ca="1" si="84"/>
        <v>1</v>
      </c>
      <c r="BA173" s="2">
        <f t="shared" ca="1" si="85"/>
        <v>0</v>
      </c>
      <c r="BB173" s="2">
        <f t="shared" ca="1" si="86"/>
        <v>0</v>
      </c>
      <c r="BC173" s="2">
        <f t="shared" ca="1" si="87"/>
        <v>0</v>
      </c>
      <c r="BD173" s="2"/>
      <c r="BE173" s="2"/>
      <c r="BF173" s="2"/>
      <c r="BG173" s="2"/>
      <c r="BH173" s="2"/>
      <c r="BI173" s="2"/>
      <c r="BJ173" s="3"/>
      <c r="BL173" s="1">
        <f t="shared" ca="1" si="102"/>
        <v>31627.616271047373</v>
      </c>
      <c r="BM173" s="3"/>
      <c r="BN173" s="1">
        <f t="shared" ca="1" si="88"/>
        <v>1</v>
      </c>
      <c r="BO173" s="2"/>
      <c r="BP173" s="2"/>
      <c r="BQ173" s="3"/>
      <c r="BR173" s="15">
        <f t="shared" ca="1" si="89"/>
        <v>0.87821526548142614</v>
      </c>
      <c r="BS173" s="16">
        <f t="shared" ca="1" si="90"/>
        <v>0</v>
      </c>
      <c r="BT173" s="2"/>
      <c r="BU173" s="2"/>
      <c r="BV173" s="1">
        <f ca="1">IF(Table1[[#This Row],[Area]]="Raozan",Table1[[#This Row],[Income]],0)</f>
        <v>0</v>
      </c>
      <c r="BW173" s="2">
        <f ca="1">IF(Table1[[#This Row],[Area]]="Rangunia",Table1[[#This Row],[Income]],0)</f>
        <v>0</v>
      </c>
      <c r="BX173" s="2">
        <f ca="1">IF(Table1[[#This Row],[Area]]="Hathazari",Table1[[#This Row],[Income]],0)</f>
        <v>0</v>
      </c>
      <c r="BY173" s="2">
        <f ca="1">IF(Table1[[#This Row],[Area]]="Nazirhat",Table1[[#This Row],[Income]],0)</f>
        <v>63843</v>
      </c>
      <c r="BZ173" s="2">
        <f ca="1">IF(Table1[[#This Row],[Area]]="Rangamati",Table1[[#This Row],[Income]],0)</f>
        <v>0</v>
      </c>
      <c r="CA173" s="2">
        <f ca="1">IF(Table1[[#This Row],[Area]]="Kumilla",Table1[[#This Row],[Income]],0)</f>
        <v>0</v>
      </c>
      <c r="CB173" s="2">
        <f ca="1">IF(Table1[[#This Row],[Area]]="Notun para",Table1[[#This Row],[Income]],0)</f>
        <v>0</v>
      </c>
      <c r="CC173" s="2">
        <f ca="1">IF(Table1[[#This Row],[Area]]="Fotikchori",Table1[[#This Row],[Income]],0)</f>
        <v>0</v>
      </c>
      <c r="CD173" s="2">
        <f ca="1">IF(Table1[[#This Row],[Area]]="Feni",Table1[[#This Row],[Income]],0)</f>
        <v>0</v>
      </c>
      <c r="CE173" s="2">
        <f ca="1">IF(Table1[[#This Row],[Area]]="Chattogram mohonogori",Table1[[#This Row],[Income]],0)</f>
        <v>0</v>
      </c>
      <c r="CF173" s="2">
        <f ca="1">IF(Table1[[#This Row],[Area]]="Potia",Table1[[#This Row],[Income]],0)</f>
        <v>0</v>
      </c>
      <c r="CG173" s="3">
        <f ca="1">IF(Table1[[#This Row],[Area]]="Kaptai",Table1[[#This Row],[Income]],0)</f>
        <v>0</v>
      </c>
      <c r="CH173" s="1">
        <f ca="1">IF(Table1[[#This Row],[Field of work]]="Health",Table1[[#This Row],[Income]],0)</f>
        <v>0</v>
      </c>
      <c r="CI173" s="2">
        <f ca="1">IF(Table1[[#This Row],[Field of work]]="Teaching",Table1[[#This Row],[Income]],0)</f>
        <v>63843</v>
      </c>
      <c r="CJ173" s="2">
        <f ca="1">IF(Table1[[#This Row],[Field of work]]="Construction",Table1[[#This Row],[Income]],0)</f>
        <v>0</v>
      </c>
      <c r="CK173" s="2">
        <f ca="1">IF(Table1[[#This Row],[Field of work]]="IT",Table1[[#This Row],[Income]],0)</f>
        <v>0</v>
      </c>
      <c r="CL173" s="2">
        <f ca="1">IF(Table1[[#This Row],[Field of work]]="General work",Table1[[#This Row],[Income]],0)</f>
        <v>0</v>
      </c>
      <c r="CM173" s="3">
        <f ca="1">IF(Table1[[#This Row],[Field of work]]="Agriculture",Table1[[#This Row],[Income]],0)</f>
        <v>0</v>
      </c>
      <c r="CN173" s="1">
        <f t="shared" ca="1" si="77"/>
        <v>1</v>
      </c>
      <c r="CO173" s="3"/>
      <c r="CP173" s="1">
        <f t="shared" ca="1" si="91"/>
        <v>42</v>
      </c>
      <c r="CQ173" s="3"/>
    </row>
    <row r="174" spans="2:95" x14ac:dyDescent="0.25">
      <c r="B174">
        <f t="shared" ca="1" si="92"/>
        <v>2</v>
      </c>
      <c r="C174" t="str">
        <f t="shared" ca="1" si="78"/>
        <v>Women</v>
      </c>
      <c r="D174">
        <f t="shared" ca="1" si="93"/>
        <v>42</v>
      </c>
      <c r="E174">
        <f t="shared" ca="1" si="94"/>
        <v>2</v>
      </c>
      <c r="F174" t="str">
        <f t="shared" ca="1" si="79"/>
        <v>Construction</v>
      </c>
      <c r="G174">
        <f t="shared" ca="1" si="95"/>
        <v>4</v>
      </c>
      <c r="H174" t="str">
        <f t="shared" ca="1" si="80"/>
        <v>Technical</v>
      </c>
      <c r="I174">
        <f t="shared" ca="1" si="96"/>
        <v>4</v>
      </c>
      <c r="J174">
        <f t="shared" ca="1" si="97"/>
        <v>3</v>
      </c>
      <c r="K174">
        <f t="shared" ca="1" si="98"/>
        <v>87349</v>
      </c>
      <c r="L174">
        <f t="shared" ca="1" si="99"/>
        <v>5</v>
      </c>
      <c r="M174" t="str">
        <f t="shared" ca="1" si="81"/>
        <v>Chattogram mohonogori</v>
      </c>
      <c r="N174">
        <f t="shared" ca="1" si="103"/>
        <v>436745</v>
      </c>
      <c r="O174">
        <f t="shared" ca="1" si="100"/>
        <v>383556.12612268544</v>
      </c>
      <c r="P174">
        <f t="shared" ca="1" si="104"/>
        <v>120922.95329965022</v>
      </c>
      <c r="Q174">
        <f t="shared" ca="1" si="101"/>
        <v>81249</v>
      </c>
      <c r="R174">
        <f t="shared" ca="1" si="105"/>
        <v>81003.14244169039</v>
      </c>
      <c r="S174">
        <f t="shared" ca="1" si="106"/>
        <v>122383.71446370051</v>
      </c>
      <c r="T174">
        <f t="shared" ca="1" si="107"/>
        <v>680051.66776335076</v>
      </c>
      <c r="U174">
        <f t="shared" ca="1" si="108"/>
        <v>545808.26856437582</v>
      </c>
      <c r="V174">
        <f t="shared" ca="1" si="109"/>
        <v>134243.39919897495</v>
      </c>
      <c r="AR174" s="1">
        <f ca="1">IF(Table1[[#This Row],[Gender]]="men",1,0)</f>
        <v>0</v>
      </c>
      <c r="AS174" s="2">
        <f ca="1">IF(Table1[[#This Row],[Gender]]="Women",1,0)</f>
        <v>1</v>
      </c>
      <c r="AT174" s="2"/>
      <c r="AU174" s="2"/>
      <c r="AV174" s="3"/>
      <c r="AX174" s="1">
        <f t="shared" ca="1" si="82"/>
        <v>0</v>
      </c>
      <c r="AY174" s="2">
        <f t="shared" ca="1" si="83"/>
        <v>0</v>
      </c>
      <c r="AZ174" s="2">
        <f t="shared" ca="1" si="84"/>
        <v>0</v>
      </c>
      <c r="BA174" s="2">
        <f t="shared" ca="1" si="85"/>
        <v>1</v>
      </c>
      <c r="BB174" s="2">
        <f t="shared" ca="1" si="86"/>
        <v>0</v>
      </c>
      <c r="BC174" s="2">
        <f t="shared" ca="1" si="87"/>
        <v>0</v>
      </c>
      <c r="BD174" s="2"/>
      <c r="BE174" s="2"/>
      <c r="BF174" s="2"/>
      <c r="BG174" s="2"/>
      <c r="BH174" s="2"/>
      <c r="BI174" s="2"/>
      <c r="BJ174" s="3"/>
      <c r="BL174" s="1">
        <f t="shared" ca="1" si="102"/>
        <v>27140.201372158626</v>
      </c>
      <c r="BM174" s="3"/>
      <c r="BN174" s="1">
        <f t="shared" ca="1" si="88"/>
        <v>1</v>
      </c>
      <c r="BO174" s="2"/>
      <c r="BP174" s="2"/>
      <c r="BQ174" s="3"/>
      <c r="BR174" s="15">
        <f t="shared" ca="1" si="89"/>
        <v>0.82480837020130437</v>
      </c>
      <c r="BS174" s="16">
        <f t="shared" ca="1" si="90"/>
        <v>0</v>
      </c>
      <c r="BT174" s="2"/>
      <c r="BU174" s="2"/>
      <c r="BV174" s="1">
        <f ca="1">IF(Table1[[#This Row],[Area]]="Raozan",Table1[[#This Row],[Income]],0)</f>
        <v>0</v>
      </c>
      <c r="BW174" s="2">
        <f ca="1">IF(Table1[[#This Row],[Area]]="Rangunia",Table1[[#This Row],[Income]],0)</f>
        <v>0</v>
      </c>
      <c r="BX174" s="2">
        <f ca="1">IF(Table1[[#This Row],[Area]]="Hathazari",Table1[[#This Row],[Income]],0)</f>
        <v>0</v>
      </c>
      <c r="BY174" s="2">
        <f ca="1">IF(Table1[[#This Row],[Area]]="Nazirhat",Table1[[#This Row],[Income]],0)</f>
        <v>0</v>
      </c>
      <c r="BZ174" s="2">
        <f ca="1">IF(Table1[[#This Row],[Area]]="Rangamati",Table1[[#This Row],[Income]],0)</f>
        <v>0</v>
      </c>
      <c r="CA174" s="2">
        <f ca="1">IF(Table1[[#This Row],[Area]]="Kumilla",Table1[[#This Row],[Income]],0)</f>
        <v>0</v>
      </c>
      <c r="CB174" s="2">
        <f ca="1">IF(Table1[[#This Row],[Area]]="Notun para",Table1[[#This Row],[Income]],0)</f>
        <v>0</v>
      </c>
      <c r="CC174" s="2">
        <f ca="1">IF(Table1[[#This Row],[Area]]="Fotikchori",Table1[[#This Row],[Income]],0)</f>
        <v>0</v>
      </c>
      <c r="CD174" s="2">
        <f ca="1">IF(Table1[[#This Row],[Area]]="Feni",Table1[[#This Row],[Income]],0)</f>
        <v>0</v>
      </c>
      <c r="CE174" s="2">
        <f ca="1">IF(Table1[[#This Row],[Area]]="Chattogram mohonogori",Table1[[#This Row],[Income]],0)</f>
        <v>87349</v>
      </c>
      <c r="CF174" s="2">
        <f ca="1">IF(Table1[[#This Row],[Area]]="Potia",Table1[[#This Row],[Income]],0)</f>
        <v>0</v>
      </c>
      <c r="CG174" s="3">
        <f ca="1">IF(Table1[[#This Row],[Area]]="Kaptai",Table1[[#This Row],[Income]],0)</f>
        <v>0</v>
      </c>
      <c r="CH174" s="1">
        <f ca="1">IF(Table1[[#This Row],[Field of work]]="Health",Table1[[#This Row],[Income]],0)</f>
        <v>0</v>
      </c>
      <c r="CI174" s="2">
        <f ca="1">IF(Table1[[#This Row],[Field of work]]="Teaching",Table1[[#This Row],[Income]],0)</f>
        <v>0</v>
      </c>
      <c r="CJ174" s="2">
        <f ca="1">IF(Table1[[#This Row],[Field of work]]="Construction",Table1[[#This Row],[Income]],0)</f>
        <v>87349</v>
      </c>
      <c r="CK174" s="2">
        <f ca="1">IF(Table1[[#This Row],[Field of work]]="IT",Table1[[#This Row],[Income]],0)</f>
        <v>0</v>
      </c>
      <c r="CL174" s="2">
        <f ca="1">IF(Table1[[#This Row],[Field of work]]="General work",Table1[[#This Row],[Income]],0)</f>
        <v>0</v>
      </c>
      <c r="CM174" s="3">
        <f ca="1">IF(Table1[[#This Row],[Field of work]]="Agriculture",Table1[[#This Row],[Income]],0)</f>
        <v>0</v>
      </c>
      <c r="CN174" s="1">
        <f t="shared" ca="1" si="77"/>
        <v>1</v>
      </c>
      <c r="CO174" s="3"/>
      <c r="CP174" s="1">
        <f t="shared" ca="1" si="91"/>
        <v>34</v>
      </c>
      <c r="CQ174" s="3"/>
    </row>
    <row r="175" spans="2:95" x14ac:dyDescent="0.25">
      <c r="B175">
        <f t="shared" ca="1" si="92"/>
        <v>2</v>
      </c>
      <c r="C175" t="str">
        <f t="shared" ca="1" si="78"/>
        <v>Women</v>
      </c>
      <c r="D175">
        <f t="shared" ca="1" si="93"/>
        <v>34</v>
      </c>
      <c r="E175">
        <f t="shared" ca="1" si="94"/>
        <v>4</v>
      </c>
      <c r="F175" t="str">
        <f t="shared" ca="1" si="79"/>
        <v>IT</v>
      </c>
      <c r="G175">
        <f t="shared" ca="1" si="95"/>
        <v>1</v>
      </c>
      <c r="H175" t="str">
        <f t="shared" ca="1" si="80"/>
        <v>High school</v>
      </c>
      <c r="I175">
        <f t="shared" ca="1" si="96"/>
        <v>4</v>
      </c>
      <c r="J175">
        <f t="shared" ca="1" si="97"/>
        <v>1</v>
      </c>
      <c r="K175">
        <f t="shared" ca="1" si="98"/>
        <v>60542</v>
      </c>
      <c r="L175">
        <f t="shared" ca="1" si="99"/>
        <v>3</v>
      </c>
      <c r="M175" t="str">
        <f t="shared" ca="1" si="81"/>
        <v>Fotikchori</v>
      </c>
      <c r="N175">
        <f t="shared" ca="1" si="103"/>
        <v>242168</v>
      </c>
      <c r="O175">
        <f t="shared" ca="1" si="100"/>
        <v>199742.19339490947</v>
      </c>
      <c r="P175">
        <f t="shared" ca="1" si="104"/>
        <v>31627.616271047373</v>
      </c>
      <c r="Q175">
        <f t="shared" ca="1" si="101"/>
        <v>14127</v>
      </c>
      <c r="R175">
        <f t="shared" ca="1" si="105"/>
        <v>29188.730768115201</v>
      </c>
      <c r="S175">
        <f t="shared" ca="1" si="106"/>
        <v>36946.199213845364</v>
      </c>
      <c r="T175">
        <f t="shared" ca="1" si="107"/>
        <v>310741.81548489275</v>
      </c>
      <c r="U175">
        <f t="shared" ca="1" si="108"/>
        <v>243057.92416302467</v>
      </c>
      <c r="V175">
        <f t="shared" ca="1" si="109"/>
        <v>67683.891321868083</v>
      </c>
      <c r="AR175" s="1">
        <f ca="1">IF(Table1[[#This Row],[Gender]]="men",1,0)</f>
        <v>0</v>
      </c>
      <c r="AS175" s="2">
        <f ca="1">IF(Table1[[#This Row],[Gender]]="Women",1,0)</f>
        <v>1</v>
      </c>
      <c r="AT175" s="2"/>
      <c r="AU175" s="2"/>
      <c r="AV175" s="3"/>
      <c r="AX175" s="1">
        <f t="shared" ca="1" si="82"/>
        <v>0</v>
      </c>
      <c r="AY175" s="2">
        <f t="shared" ca="1" si="83"/>
        <v>0</v>
      </c>
      <c r="AZ175" s="2">
        <f t="shared" ca="1" si="84"/>
        <v>0</v>
      </c>
      <c r="BA175" s="2">
        <f t="shared" ca="1" si="85"/>
        <v>0</v>
      </c>
      <c r="BB175" s="2">
        <f t="shared" ca="1" si="86"/>
        <v>0</v>
      </c>
      <c r="BC175" s="2">
        <f t="shared" ca="1" si="87"/>
        <v>1</v>
      </c>
      <c r="BD175" s="2"/>
      <c r="BE175" s="2"/>
      <c r="BF175" s="2"/>
      <c r="BG175" s="2"/>
      <c r="BH175" s="2"/>
      <c r="BI175" s="2"/>
      <c r="BJ175" s="3"/>
      <c r="BL175" s="1">
        <f t="shared" ca="1" si="102"/>
        <v>69362.676246314237</v>
      </c>
      <c r="BM175" s="3"/>
      <c r="BN175" s="1">
        <f t="shared" ca="1" si="88"/>
        <v>0</v>
      </c>
      <c r="BO175" s="2"/>
      <c r="BP175" s="2"/>
      <c r="BQ175" s="3"/>
      <c r="BR175" s="15">
        <f t="shared" ca="1" si="89"/>
        <v>0.12971018461524442</v>
      </c>
      <c r="BS175" s="16">
        <f t="shared" ca="1" si="90"/>
        <v>1</v>
      </c>
      <c r="BT175" s="2"/>
      <c r="BU175" s="2"/>
      <c r="BV175" s="1">
        <f ca="1">IF(Table1[[#This Row],[Area]]="Raozan",Table1[[#This Row],[Income]],0)</f>
        <v>0</v>
      </c>
      <c r="BW175" s="2">
        <f ca="1">IF(Table1[[#This Row],[Area]]="Rangunia",Table1[[#This Row],[Income]],0)</f>
        <v>0</v>
      </c>
      <c r="BX175" s="2">
        <f ca="1">IF(Table1[[#This Row],[Area]]="Hathazari",Table1[[#This Row],[Income]],0)</f>
        <v>0</v>
      </c>
      <c r="BY175" s="2">
        <f ca="1">IF(Table1[[#This Row],[Area]]="Nazirhat",Table1[[#This Row],[Income]],0)</f>
        <v>0</v>
      </c>
      <c r="BZ175" s="2">
        <f ca="1">IF(Table1[[#This Row],[Area]]="Rangamati",Table1[[#This Row],[Income]],0)</f>
        <v>0</v>
      </c>
      <c r="CA175" s="2">
        <f ca="1">IF(Table1[[#This Row],[Area]]="Kumilla",Table1[[#This Row],[Income]],0)</f>
        <v>0</v>
      </c>
      <c r="CB175" s="2">
        <f ca="1">IF(Table1[[#This Row],[Area]]="Notun para",Table1[[#This Row],[Income]],0)</f>
        <v>0</v>
      </c>
      <c r="CC175" s="2">
        <f ca="1">IF(Table1[[#This Row],[Area]]="Fotikchori",Table1[[#This Row],[Income]],0)</f>
        <v>60542</v>
      </c>
      <c r="CD175" s="2">
        <f ca="1">IF(Table1[[#This Row],[Area]]="Feni",Table1[[#This Row],[Income]],0)</f>
        <v>0</v>
      </c>
      <c r="CE175" s="2">
        <f ca="1">IF(Table1[[#This Row],[Area]]="Chattogram mohonogori",Table1[[#This Row],[Income]],0)</f>
        <v>0</v>
      </c>
      <c r="CF175" s="2">
        <f ca="1">IF(Table1[[#This Row],[Area]]="Potia",Table1[[#This Row],[Income]],0)</f>
        <v>0</v>
      </c>
      <c r="CG175" s="3">
        <f ca="1">IF(Table1[[#This Row],[Area]]="Kaptai",Table1[[#This Row],[Income]],0)</f>
        <v>0</v>
      </c>
      <c r="CH175" s="1">
        <f ca="1">IF(Table1[[#This Row],[Field of work]]="Health",Table1[[#This Row],[Income]],0)</f>
        <v>0</v>
      </c>
      <c r="CI175" s="2">
        <f ca="1">IF(Table1[[#This Row],[Field of work]]="Teaching",Table1[[#This Row],[Income]],0)</f>
        <v>0</v>
      </c>
      <c r="CJ175" s="2">
        <f ca="1">IF(Table1[[#This Row],[Field of work]]="Construction",Table1[[#This Row],[Income]],0)</f>
        <v>0</v>
      </c>
      <c r="CK175" s="2">
        <f ca="1">IF(Table1[[#This Row],[Field of work]]="IT",Table1[[#This Row],[Income]],0)</f>
        <v>60542</v>
      </c>
      <c r="CL175" s="2">
        <f ca="1">IF(Table1[[#This Row],[Field of work]]="General work",Table1[[#This Row],[Income]],0)</f>
        <v>0</v>
      </c>
      <c r="CM175" s="3">
        <f ca="1">IF(Table1[[#This Row],[Field of work]]="Agriculture",Table1[[#This Row],[Income]],0)</f>
        <v>0</v>
      </c>
      <c r="CN175" s="1">
        <f t="shared" ca="1" si="77"/>
        <v>1</v>
      </c>
      <c r="CO175" s="3"/>
      <c r="CP175" s="1">
        <f t="shared" ca="1" si="91"/>
        <v>28</v>
      </c>
      <c r="CQ175" s="3"/>
    </row>
    <row r="176" spans="2:95" x14ac:dyDescent="0.25">
      <c r="B176">
        <f t="shared" ca="1" si="92"/>
        <v>1</v>
      </c>
      <c r="C176" t="str">
        <f t="shared" ca="1" si="78"/>
        <v>Men</v>
      </c>
      <c r="D176">
        <f t="shared" ca="1" si="93"/>
        <v>28</v>
      </c>
      <c r="E176">
        <f t="shared" ca="1" si="94"/>
        <v>6</v>
      </c>
      <c r="F176" t="str">
        <f t="shared" ca="1" si="79"/>
        <v>Agriculture</v>
      </c>
      <c r="G176">
        <f t="shared" ca="1" si="95"/>
        <v>2</v>
      </c>
      <c r="H176" t="str">
        <f t="shared" ca="1" si="80"/>
        <v>College</v>
      </c>
      <c r="I176">
        <f t="shared" ca="1" si="96"/>
        <v>0</v>
      </c>
      <c r="J176">
        <f t="shared" ca="1" si="97"/>
        <v>1</v>
      </c>
      <c r="K176">
        <f t="shared" ca="1" si="98"/>
        <v>81168</v>
      </c>
      <c r="L176">
        <f t="shared" ca="1" si="99"/>
        <v>8</v>
      </c>
      <c r="M176" t="str">
        <f t="shared" ca="1" si="81"/>
        <v>Potia</v>
      </c>
      <c r="N176">
        <f t="shared" ca="1" si="103"/>
        <v>405840</v>
      </c>
      <c r="O176">
        <f t="shared" ca="1" si="100"/>
        <v>52641.581324250794</v>
      </c>
      <c r="P176">
        <f t="shared" ca="1" si="104"/>
        <v>27140.201372158626</v>
      </c>
      <c r="Q176">
        <f t="shared" ca="1" si="101"/>
        <v>10205</v>
      </c>
      <c r="R176">
        <f t="shared" ca="1" si="105"/>
        <v>117353.78702641321</v>
      </c>
      <c r="S176">
        <f t="shared" ca="1" si="106"/>
        <v>54021.642194501226</v>
      </c>
      <c r="T176">
        <f t="shared" ca="1" si="107"/>
        <v>487001.84356665984</v>
      </c>
      <c r="U176">
        <f t="shared" ca="1" si="108"/>
        <v>180200.36835066401</v>
      </c>
      <c r="V176">
        <f t="shared" ca="1" si="109"/>
        <v>306801.4752159958</v>
      </c>
      <c r="AR176" s="1">
        <f ca="1">IF(Table1[[#This Row],[Gender]]="men",1,0)</f>
        <v>1</v>
      </c>
      <c r="AS176" s="2">
        <f ca="1">IF(Table1[[#This Row],[Gender]]="Women",1,0)</f>
        <v>0</v>
      </c>
      <c r="AT176" s="2"/>
      <c r="AU176" s="2"/>
      <c r="AV176" s="3"/>
      <c r="AX176" s="1">
        <f t="shared" ca="1" si="82"/>
        <v>0</v>
      </c>
      <c r="AY176" s="2">
        <f t="shared" ca="1" si="83"/>
        <v>0</v>
      </c>
      <c r="AZ176" s="2">
        <f t="shared" ca="1" si="84"/>
        <v>0</v>
      </c>
      <c r="BA176" s="2">
        <f t="shared" ca="1" si="85"/>
        <v>1</v>
      </c>
      <c r="BB176" s="2">
        <f t="shared" ca="1" si="86"/>
        <v>0</v>
      </c>
      <c r="BC176" s="2">
        <f t="shared" ca="1" si="87"/>
        <v>0</v>
      </c>
      <c r="BD176" s="2"/>
      <c r="BE176" s="2"/>
      <c r="BF176" s="2"/>
      <c r="BG176" s="2"/>
      <c r="BH176" s="2"/>
      <c r="BI176" s="2"/>
      <c r="BJ176" s="3"/>
      <c r="BL176" s="1">
        <f t="shared" ca="1" si="102"/>
        <v>5683.2396970309228</v>
      </c>
      <c r="BM176" s="3"/>
      <c r="BN176" s="1">
        <f t="shared" ca="1" si="88"/>
        <v>1</v>
      </c>
      <c r="BO176" s="2"/>
      <c r="BP176" s="2"/>
      <c r="BQ176" s="3"/>
      <c r="BR176" s="15">
        <f t="shared" ca="1" si="89"/>
        <v>0.62434836744369326</v>
      </c>
      <c r="BS176" s="16">
        <f t="shared" ca="1" si="90"/>
        <v>0</v>
      </c>
      <c r="BT176" s="2"/>
      <c r="BU176" s="2"/>
      <c r="BV176" s="1">
        <f ca="1">IF(Table1[[#This Row],[Area]]="Raozan",Table1[[#This Row],[Income]],0)</f>
        <v>0</v>
      </c>
      <c r="BW176" s="2">
        <f ca="1">IF(Table1[[#This Row],[Area]]="Rangunia",Table1[[#This Row],[Income]],0)</f>
        <v>0</v>
      </c>
      <c r="BX176" s="2">
        <f ca="1">IF(Table1[[#This Row],[Area]]="Hathazari",Table1[[#This Row],[Income]],0)</f>
        <v>0</v>
      </c>
      <c r="BY176" s="2">
        <f ca="1">IF(Table1[[#This Row],[Area]]="Nazirhat",Table1[[#This Row],[Income]],0)</f>
        <v>0</v>
      </c>
      <c r="BZ176" s="2">
        <f ca="1">IF(Table1[[#This Row],[Area]]="Rangamati",Table1[[#This Row],[Income]],0)</f>
        <v>0</v>
      </c>
      <c r="CA176" s="2">
        <f ca="1">IF(Table1[[#This Row],[Area]]="Kumilla",Table1[[#This Row],[Income]],0)</f>
        <v>0</v>
      </c>
      <c r="CB176" s="2">
        <f ca="1">IF(Table1[[#This Row],[Area]]="Notun para",Table1[[#This Row],[Income]],0)</f>
        <v>0</v>
      </c>
      <c r="CC176" s="2">
        <f ca="1">IF(Table1[[#This Row],[Area]]="Fotikchori",Table1[[#This Row],[Income]],0)</f>
        <v>0</v>
      </c>
      <c r="CD176" s="2">
        <f ca="1">IF(Table1[[#This Row],[Area]]="Feni",Table1[[#This Row],[Income]],0)</f>
        <v>0</v>
      </c>
      <c r="CE176" s="2">
        <f ca="1">IF(Table1[[#This Row],[Area]]="Chattogram mohonogori",Table1[[#This Row],[Income]],0)</f>
        <v>0</v>
      </c>
      <c r="CF176" s="2">
        <f ca="1">IF(Table1[[#This Row],[Area]]="Potia",Table1[[#This Row],[Income]],0)</f>
        <v>81168</v>
      </c>
      <c r="CG176" s="3">
        <f ca="1">IF(Table1[[#This Row],[Area]]="Kaptai",Table1[[#This Row],[Income]],0)</f>
        <v>0</v>
      </c>
      <c r="CH176" s="1">
        <f ca="1">IF(Table1[[#This Row],[Field of work]]="Health",Table1[[#This Row],[Income]],0)</f>
        <v>0</v>
      </c>
      <c r="CI176" s="2">
        <f ca="1">IF(Table1[[#This Row],[Field of work]]="Teaching",Table1[[#This Row],[Income]],0)</f>
        <v>0</v>
      </c>
      <c r="CJ176" s="2">
        <f ca="1">IF(Table1[[#This Row],[Field of work]]="Construction",Table1[[#This Row],[Income]],0)</f>
        <v>0</v>
      </c>
      <c r="CK176" s="2">
        <f ca="1">IF(Table1[[#This Row],[Field of work]]="IT",Table1[[#This Row],[Income]],0)</f>
        <v>0</v>
      </c>
      <c r="CL176" s="2">
        <f ca="1">IF(Table1[[#This Row],[Field of work]]="General work",Table1[[#This Row],[Income]],0)</f>
        <v>0</v>
      </c>
      <c r="CM176" s="3">
        <f ca="1">IF(Table1[[#This Row],[Field of work]]="Agriculture",Table1[[#This Row],[Income]],0)</f>
        <v>81168</v>
      </c>
      <c r="CN176" s="1">
        <f t="shared" ca="1" si="77"/>
        <v>1</v>
      </c>
      <c r="CO176" s="3"/>
      <c r="CP176" s="1">
        <f t="shared" ca="1" si="91"/>
        <v>40</v>
      </c>
      <c r="CQ176" s="3"/>
    </row>
    <row r="177" spans="2:95" x14ac:dyDescent="0.25">
      <c r="B177">
        <f t="shared" ca="1" si="92"/>
        <v>1</v>
      </c>
      <c r="C177" t="str">
        <f t="shared" ca="1" si="78"/>
        <v>Men</v>
      </c>
      <c r="D177">
        <f t="shared" ca="1" si="93"/>
        <v>40</v>
      </c>
      <c r="E177">
        <f t="shared" ca="1" si="94"/>
        <v>4</v>
      </c>
      <c r="F177" t="str">
        <f t="shared" ca="1" si="79"/>
        <v>IT</v>
      </c>
      <c r="G177">
        <f t="shared" ca="1" si="95"/>
        <v>3</v>
      </c>
      <c r="H177" t="str">
        <f t="shared" ca="1" si="80"/>
        <v>University</v>
      </c>
      <c r="I177">
        <f t="shared" ca="1" si="96"/>
        <v>0</v>
      </c>
      <c r="J177">
        <f t="shared" ca="1" si="97"/>
        <v>2</v>
      </c>
      <c r="K177">
        <f t="shared" ca="1" si="98"/>
        <v>87841</v>
      </c>
      <c r="L177">
        <f t="shared" ca="1" si="99"/>
        <v>11</v>
      </c>
      <c r="M177" t="str">
        <f t="shared" ca="1" si="81"/>
        <v>Nazirhat</v>
      </c>
      <c r="N177">
        <f t="shared" ca="1" si="103"/>
        <v>263523</v>
      </c>
      <c r="O177">
        <f t="shared" ca="1" si="100"/>
        <v>164530.15483386439</v>
      </c>
      <c r="P177">
        <f t="shared" ca="1" si="104"/>
        <v>138725.35249262847</v>
      </c>
      <c r="Q177">
        <f t="shared" ca="1" si="101"/>
        <v>58040</v>
      </c>
      <c r="R177">
        <f t="shared" ca="1" si="105"/>
        <v>66961.822817725944</v>
      </c>
      <c r="S177">
        <f t="shared" ca="1" si="106"/>
        <v>7555.5524255995288</v>
      </c>
      <c r="T177">
        <f t="shared" ca="1" si="107"/>
        <v>409803.90491822804</v>
      </c>
      <c r="U177">
        <f t="shared" ca="1" si="108"/>
        <v>289531.97765159036</v>
      </c>
      <c r="V177">
        <f t="shared" ca="1" si="109"/>
        <v>120271.92726663768</v>
      </c>
      <c r="AR177" s="1">
        <f ca="1">IF(Table1[[#This Row],[Gender]]="men",1,0)</f>
        <v>1</v>
      </c>
      <c r="AS177" s="2">
        <f ca="1">IF(Table1[[#This Row],[Gender]]="Women",1,0)</f>
        <v>0</v>
      </c>
      <c r="AT177" s="2"/>
      <c r="AU177" s="2"/>
      <c r="AV177" s="3"/>
      <c r="AX177" s="1">
        <f t="shared" ca="1" si="82"/>
        <v>0</v>
      </c>
      <c r="AY177" s="2">
        <f t="shared" ca="1" si="83"/>
        <v>0</v>
      </c>
      <c r="AZ177" s="2">
        <f t="shared" ca="1" si="84"/>
        <v>1</v>
      </c>
      <c r="BA177" s="2">
        <f t="shared" ca="1" si="85"/>
        <v>0</v>
      </c>
      <c r="BB177" s="2">
        <f t="shared" ca="1" si="86"/>
        <v>0</v>
      </c>
      <c r="BC177" s="2">
        <f t="shared" ca="1" si="87"/>
        <v>0</v>
      </c>
      <c r="BD177" s="2"/>
      <c r="BE177" s="2"/>
      <c r="BF177" s="2"/>
      <c r="BG177" s="2"/>
      <c r="BH177" s="2"/>
      <c r="BI177" s="2"/>
      <c r="BJ177" s="3"/>
      <c r="BL177" s="1">
        <f t="shared" ca="1" si="102"/>
        <v>9488.8989360390169</v>
      </c>
      <c r="BM177" s="3"/>
      <c r="BN177" s="1">
        <f t="shared" ca="1" si="88"/>
        <v>1</v>
      </c>
      <c r="BO177" s="2"/>
      <c r="BP177" s="2"/>
      <c r="BQ177" s="3"/>
      <c r="BR177" s="15">
        <f t="shared" ca="1" si="89"/>
        <v>0.63687745291039188</v>
      </c>
      <c r="BS177" s="16">
        <f t="shared" ca="1" si="90"/>
        <v>0</v>
      </c>
      <c r="BT177" s="2"/>
      <c r="BU177" s="2"/>
      <c r="BV177" s="1">
        <f ca="1">IF(Table1[[#This Row],[Area]]="Raozan",Table1[[#This Row],[Income]],0)</f>
        <v>0</v>
      </c>
      <c r="BW177" s="2">
        <f ca="1">IF(Table1[[#This Row],[Area]]="Rangunia",Table1[[#This Row],[Income]],0)</f>
        <v>0</v>
      </c>
      <c r="BX177" s="2">
        <f ca="1">IF(Table1[[#This Row],[Area]]="Hathazari",Table1[[#This Row],[Income]],0)</f>
        <v>0</v>
      </c>
      <c r="BY177" s="2">
        <f ca="1">IF(Table1[[#This Row],[Area]]="Nazirhat",Table1[[#This Row],[Income]],0)</f>
        <v>87841</v>
      </c>
      <c r="BZ177" s="2">
        <f ca="1">IF(Table1[[#This Row],[Area]]="Rangamati",Table1[[#This Row],[Income]],0)</f>
        <v>0</v>
      </c>
      <c r="CA177" s="2">
        <f ca="1">IF(Table1[[#This Row],[Area]]="Kumilla",Table1[[#This Row],[Income]],0)</f>
        <v>0</v>
      </c>
      <c r="CB177" s="2">
        <f ca="1">IF(Table1[[#This Row],[Area]]="Notun para",Table1[[#This Row],[Income]],0)</f>
        <v>0</v>
      </c>
      <c r="CC177" s="2">
        <f ca="1">IF(Table1[[#This Row],[Area]]="Fotikchori",Table1[[#This Row],[Income]],0)</f>
        <v>0</v>
      </c>
      <c r="CD177" s="2">
        <f ca="1">IF(Table1[[#This Row],[Area]]="Feni",Table1[[#This Row],[Income]],0)</f>
        <v>0</v>
      </c>
      <c r="CE177" s="2">
        <f ca="1">IF(Table1[[#This Row],[Area]]="Chattogram mohonogori",Table1[[#This Row],[Income]],0)</f>
        <v>0</v>
      </c>
      <c r="CF177" s="2">
        <f ca="1">IF(Table1[[#This Row],[Area]]="Potia",Table1[[#This Row],[Income]],0)</f>
        <v>0</v>
      </c>
      <c r="CG177" s="3">
        <f ca="1">IF(Table1[[#This Row],[Area]]="Kaptai",Table1[[#This Row],[Income]],0)</f>
        <v>0</v>
      </c>
      <c r="CH177" s="1">
        <f ca="1">IF(Table1[[#This Row],[Field of work]]="Health",Table1[[#This Row],[Income]],0)</f>
        <v>0</v>
      </c>
      <c r="CI177" s="2">
        <f ca="1">IF(Table1[[#This Row],[Field of work]]="Teaching",Table1[[#This Row],[Income]],0)</f>
        <v>0</v>
      </c>
      <c r="CJ177" s="2">
        <f ca="1">IF(Table1[[#This Row],[Field of work]]="Construction",Table1[[#This Row],[Income]],0)</f>
        <v>0</v>
      </c>
      <c r="CK177" s="2">
        <f ca="1">IF(Table1[[#This Row],[Field of work]]="IT",Table1[[#This Row],[Income]],0)</f>
        <v>87841</v>
      </c>
      <c r="CL177" s="2">
        <f ca="1">IF(Table1[[#This Row],[Field of work]]="General work",Table1[[#This Row],[Income]],0)</f>
        <v>0</v>
      </c>
      <c r="CM177" s="3">
        <f ca="1">IF(Table1[[#This Row],[Field of work]]="Agriculture",Table1[[#This Row],[Income]],0)</f>
        <v>0</v>
      </c>
      <c r="CN177" s="1">
        <f t="shared" ca="1" si="77"/>
        <v>1</v>
      </c>
      <c r="CO177" s="3"/>
      <c r="CP177" s="1">
        <f t="shared" ca="1" si="91"/>
        <v>27</v>
      </c>
      <c r="CQ177" s="3"/>
    </row>
    <row r="178" spans="2:95" x14ac:dyDescent="0.25">
      <c r="B178">
        <f t="shared" ca="1" si="92"/>
        <v>1</v>
      </c>
      <c r="C178" t="str">
        <f t="shared" ca="1" si="78"/>
        <v>Men</v>
      </c>
      <c r="D178">
        <f t="shared" ca="1" si="93"/>
        <v>27</v>
      </c>
      <c r="E178">
        <f t="shared" ca="1" si="94"/>
        <v>2</v>
      </c>
      <c r="F178" t="str">
        <f t="shared" ca="1" si="79"/>
        <v>Construction</v>
      </c>
      <c r="G178">
        <f t="shared" ca="1" si="95"/>
        <v>4</v>
      </c>
      <c r="H178" t="str">
        <f t="shared" ca="1" si="80"/>
        <v>Technical</v>
      </c>
      <c r="I178">
        <f t="shared" ca="1" si="96"/>
        <v>1</v>
      </c>
      <c r="J178">
        <f t="shared" ca="1" si="97"/>
        <v>1</v>
      </c>
      <c r="K178">
        <f t="shared" ca="1" si="98"/>
        <v>68585</v>
      </c>
      <c r="L178">
        <f t="shared" ca="1" si="99"/>
        <v>3</v>
      </c>
      <c r="M178" t="str">
        <f t="shared" ca="1" si="81"/>
        <v>Fotikchori</v>
      </c>
      <c r="N178">
        <f t="shared" ca="1" si="103"/>
        <v>342925</v>
      </c>
      <c r="O178">
        <f t="shared" ca="1" si="100"/>
        <v>218401.20053929614</v>
      </c>
      <c r="P178">
        <f t="shared" ca="1" si="104"/>
        <v>5683.2396970309228</v>
      </c>
      <c r="Q178">
        <f t="shared" ca="1" si="101"/>
        <v>597</v>
      </c>
      <c r="R178">
        <f t="shared" ca="1" si="105"/>
        <v>72886.030938230208</v>
      </c>
      <c r="S178">
        <f t="shared" ca="1" si="106"/>
        <v>40487.681765029702</v>
      </c>
      <c r="T178">
        <f t="shared" ca="1" si="107"/>
        <v>389095.92146206065</v>
      </c>
      <c r="U178">
        <f t="shared" ca="1" si="108"/>
        <v>291884.23147752637</v>
      </c>
      <c r="V178">
        <f t="shared" ca="1" si="109"/>
        <v>97211.689984534285</v>
      </c>
      <c r="AR178" s="1">
        <f ca="1">IF(Table1[[#This Row],[Gender]]="men",1,0)</f>
        <v>1</v>
      </c>
      <c r="AS178" s="2">
        <f ca="1">IF(Table1[[#This Row],[Gender]]="Women",1,0)</f>
        <v>0</v>
      </c>
      <c r="AT178" s="2"/>
      <c r="AU178" s="2"/>
      <c r="AV178" s="3"/>
      <c r="AX178" s="1">
        <f t="shared" ca="1" si="82"/>
        <v>0</v>
      </c>
      <c r="AY178" s="2">
        <f t="shared" ca="1" si="83"/>
        <v>0</v>
      </c>
      <c r="AZ178" s="2">
        <f t="shared" ca="1" si="84"/>
        <v>0</v>
      </c>
      <c r="BA178" s="2">
        <f t="shared" ca="1" si="85"/>
        <v>0</v>
      </c>
      <c r="BB178" s="2">
        <f t="shared" ca="1" si="86"/>
        <v>1</v>
      </c>
      <c r="BC178" s="2">
        <f t="shared" ca="1" si="87"/>
        <v>0</v>
      </c>
      <c r="BD178" s="2"/>
      <c r="BE178" s="2"/>
      <c r="BF178" s="2"/>
      <c r="BG178" s="2"/>
      <c r="BH178" s="2"/>
      <c r="BI178" s="2"/>
      <c r="BJ178" s="3"/>
      <c r="BL178" s="1">
        <f t="shared" ca="1" si="102"/>
        <v>14570.600953630827</v>
      </c>
      <c r="BM178" s="3"/>
      <c r="BN178" s="1">
        <f t="shared" ca="1" si="88"/>
        <v>1</v>
      </c>
      <c r="BO178" s="2"/>
      <c r="BP178" s="2"/>
      <c r="BQ178" s="3"/>
      <c r="BR178" s="15">
        <f t="shared" ca="1" si="89"/>
        <v>0.4690524614031496</v>
      </c>
      <c r="BS178" s="16">
        <f t="shared" ca="1" si="90"/>
        <v>0</v>
      </c>
      <c r="BT178" s="2"/>
      <c r="BU178" s="2"/>
      <c r="BV178" s="1">
        <f ca="1">IF(Table1[[#This Row],[Area]]="Raozan",Table1[[#This Row],[Income]],0)</f>
        <v>0</v>
      </c>
      <c r="BW178" s="2">
        <f ca="1">IF(Table1[[#This Row],[Area]]="Rangunia",Table1[[#This Row],[Income]],0)</f>
        <v>0</v>
      </c>
      <c r="BX178" s="2">
        <f ca="1">IF(Table1[[#This Row],[Area]]="Hathazari",Table1[[#This Row],[Income]],0)</f>
        <v>0</v>
      </c>
      <c r="BY178" s="2">
        <f ca="1">IF(Table1[[#This Row],[Area]]="Nazirhat",Table1[[#This Row],[Income]],0)</f>
        <v>0</v>
      </c>
      <c r="BZ178" s="2">
        <f ca="1">IF(Table1[[#This Row],[Area]]="Rangamati",Table1[[#This Row],[Income]],0)</f>
        <v>0</v>
      </c>
      <c r="CA178" s="2">
        <f ca="1">IF(Table1[[#This Row],[Area]]="Kumilla",Table1[[#This Row],[Income]],0)</f>
        <v>0</v>
      </c>
      <c r="CB178" s="2">
        <f ca="1">IF(Table1[[#This Row],[Area]]="Notun para",Table1[[#This Row],[Income]],0)</f>
        <v>0</v>
      </c>
      <c r="CC178" s="2">
        <f ca="1">IF(Table1[[#This Row],[Area]]="Fotikchori",Table1[[#This Row],[Income]],0)</f>
        <v>68585</v>
      </c>
      <c r="CD178" s="2">
        <f ca="1">IF(Table1[[#This Row],[Area]]="Feni",Table1[[#This Row],[Income]],0)</f>
        <v>0</v>
      </c>
      <c r="CE178" s="2">
        <f ca="1">IF(Table1[[#This Row],[Area]]="Chattogram mohonogori",Table1[[#This Row],[Income]],0)</f>
        <v>0</v>
      </c>
      <c r="CF178" s="2">
        <f ca="1">IF(Table1[[#This Row],[Area]]="Potia",Table1[[#This Row],[Income]],0)</f>
        <v>0</v>
      </c>
      <c r="CG178" s="3">
        <f ca="1">IF(Table1[[#This Row],[Area]]="Kaptai",Table1[[#This Row],[Income]],0)</f>
        <v>0</v>
      </c>
      <c r="CH178" s="1">
        <f ca="1">IF(Table1[[#This Row],[Field of work]]="Health",Table1[[#This Row],[Income]],0)</f>
        <v>0</v>
      </c>
      <c r="CI178" s="2">
        <f ca="1">IF(Table1[[#This Row],[Field of work]]="Teaching",Table1[[#This Row],[Income]],0)</f>
        <v>0</v>
      </c>
      <c r="CJ178" s="2">
        <f ca="1">IF(Table1[[#This Row],[Field of work]]="Construction",Table1[[#This Row],[Income]],0)</f>
        <v>68585</v>
      </c>
      <c r="CK178" s="2">
        <f ca="1">IF(Table1[[#This Row],[Field of work]]="IT",Table1[[#This Row],[Income]],0)</f>
        <v>0</v>
      </c>
      <c r="CL178" s="2">
        <f ca="1">IF(Table1[[#This Row],[Field of work]]="General work",Table1[[#This Row],[Income]],0)</f>
        <v>0</v>
      </c>
      <c r="CM178" s="3">
        <f ca="1">IF(Table1[[#This Row],[Field of work]]="Agriculture",Table1[[#This Row],[Income]],0)</f>
        <v>0</v>
      </c>
      <c r="CN178" s="1">
        <f t="shared" ca="1" si="77"/>
        <v>1</v>
      </c>
      <c r="CO178" s="3"/>
      <c r="CP178" s="1">
        <f t="shared" ca="1" si="91"/>
        <v>38</v>
      </c>
      <c r="CQ178" s="3"/>
    </row>
    <row r="179" spans="2:95" x14ac:dyDescent="0.25">
      <c r="B179">
        <f t="shared" ca="1" si="92"/>
        <v>1</v>
      </c>
      <c r="C179" t="str">
        <f t="shared" ca="1" si="78"/>
        <v>Men</v>
      </c>
      <c r="D179">
        <f t="shared" ca="1" si="93"/>
        <v>38</v>
      </c>
      <c r="E179">
        <f t="shared" ca="1" si="94"/>
        <v>5</v>
      </c>
      <c r="F179" t="str">
        <f t="shared" ca="1" si="79"/>
        <v>General work</v>
      </c>
      <c r="G179">
        <f t="shared" ca="1" si="95"/>
        <v>5</v>
      </c>
      <c r="H179" t="str">
        <f t="shared" ca="1" si="80"/>
        <v>Other</v>
      </c>
      <c r="I179">
        <f t="shared" ca="1" si="96"/>
        <v>2</v>
      </c>
      <c r="J179">
        <f t="shared" ca="1" si="97"/>
        <v>2</v>
      </c>
      <c r="K179">
        <f t="shared" ca="1" si="98"/>
        <v>84085</v>
      </c>
      <c r="L179">
        <f t="shared" ca="1" si="99"/>
        <v>3</v>
      </c>
      <c r="M179" t="str">
        <f t="shared" ca="1" si="81"/>
        <v>Fotikchori</v>
      </c>
      <c r="N179">
        <f t="shared" ca="1" si="103"/>
        <v>504510</v>
      </c>
      <c r="O179">
        <f t="shared" ca="1" si="100"/>
        <v>236641.65730250301</v>
      </c>
      <c r="P179">
        <f t="shared" ca="1" si="104"/>
        <v>18977.797872078034</v>
      </c>
      <c r="Q179">
        <f t="shared" ca="1" si="101"/>
        <v>140</v>
      </c>
      <c r="R179">
        <f t="shared" ca="1" si="105"/>
        <v>162951.14132899002</v>
      </c>
      <c r="S179">
        <f t="shared" ca="1" si="106"/>
        <v>42789.841520462549</v>
      </c>
      <c r="T179">
        <f t="shared" ca="1" si="107"/>
        <v>566277.63939254056</v>
      </c>
      <c r="U179">
        <f t="shared" ca="1" si="108"/>
        <v>399732.798631493</v>
      </c>
      <c r="V179">
        <f t="shared" ca="1" si="109"/>
        <v>166544.84076104756</v>
      </c>
      <c r="AR179" s="1">
        <f ca="1">IF(Table1[[#This Row],[Gender]]="men",1,0)</f>
        <v>1</v>
      </c>
      <c r="AS179" s="2">
        <f ca="1">IF(Table1[[#This Row],[Gender]]="Women",1,0)</f>
        <v>0</v>
      </c>
      <c r="AT179" s="2"/>
      <c r="AU179" s="2"/>
      <c r="AV179" s="3"/>
      <c r="AX179" s="1">
        <f t="shared" ca="1" si="82"/>
        <v>0</v>
      </c>
      <c r="AY179" s="2">
        <f t="shared" ca="1" si="83"/>
        <v>0</v>
      </c>
      <c r="AZ179" s="2">
        <f t="shared" ca="1" si="84"/>
        <v>0</v>
      </c>
      <c r="BA179" s="2">
        <f t="shared" ca="1" si="85"/>
        <v>0</v>
      </c>
      <c r="BB179" s="2">
        <f t="shared" ca="1" si="86"/>
        <v>1</v>
      </c>
      <c r="BC179" s="2">
        <f t="shared" ca="1" si="87"/>
        <v>0</v>
      </c>
      <c r="BD179" s="2"/>
      <c r="BE179" s="2"/>
      <c r="BF179" s="2"/>
      <c r="BG179" s="2"/>
      <c r="BH179" s="2"/>
      <c r="BI179" s="2"/>
      <c r="BJ179" s="3"/>
      <c r="BL179" s="1">
        <f t="shared" ca="1" si="102"/>
        <v>48101.416449625976</v>
      </c>
      <c r="BM179" s="3"/>
      <c r="BN179" s="1">
        <f t="shared" ca="1" si="88"/>
        <v>1</v>
      </c>
      <c r="BO179" s="2"/>
      <c r="BP179" s="2"/>
      <c r="BQ179" s="3"/>
      <c r="BR179" s="15">
        <f t="shared" ca="1" si="89"/>
        <v>0.89448088774216339</v>
      </c>
      <c r="BS179" s="16">
        <f t="shared" ca="1" si="90"/>
        <v>0</v>
      </c>
      <c r="BT179" s="2"/>
      <c r="BU179" s="2"/>
      <c r="BV179" s="1">
        <f ca="1">IF(Table1[[#This Row],[Area]]="Raozan",Table1[[#This Row],[Income]],0)</f>
        <v>0</v>
      </c>
      <c r="BW179" s="2">
        <f ca="1">IF(Table1[[#This Row],[Area]]="Rangunia",Table1[[#This Row],[Income]],0)</f>
        <v>0</v>
      </c>
      <c r="BX179" s="2">
        <f ca="1">IF(Table1[[#This Row],[Area]]="Hathazari",Table1[[#This Row],[Income]],0)</f>
        <v>0</v>
      </c>
      <c r="BY179" s="2">
        <f ca="1">IF(Table1[[#This Row],[Area]]="Nazirhat",Table1[[#This Row],[Income]],0)</f>
        <v>0</v>
      </c>
      <c r="BZ179" s="2">
        <f ca="1">IF(Table1[[#This Row],[Area]]="Rangamati",Table1[[#This Row],[Income]],0)</f>
        <v>0</v>
      </c>
      <c r="CA179" s="2">
        <f ca="1">IF(Table1[[#This Row],[Area]]="Kumilla",Table1[[#This Row],[Income]],0)</f>
        <v>0</v>
      </c>
      <c r="CB179" s="2">
        <f ca="1">IF(Table1[[#This Row],[Area]]="Notun para",Table1[[#This Row],[Income]],0)</f>
        <v>0</v>
      </c>
      <c r="CC179" s="2">
        <f ca="1">IF(Table1[[#This Row],[Area]]="Fotikchori",Table1[[#This Row],[Income]],0)</f>
        <v>84085</v>
      </c>
      <c r="CD179" s="2">
        <f ca="1">IF(Table1[[#This Row],[Area]]="Feni",Table1[[#This Row],[Income]],0)</f>
        <v>0</v>
      </c>
      <c r="CE179" s="2">
        <f ca="1">IF(Table1[[#This Row],[Area]]="Chattogram mohonogori",Table1[[#This Row],[Income]],0)</f>
        <v>0</v>
      </c>
      <c r="CF179" s="2">
        <f ca="1">IF(Table1[[#This Row],[Area]]="Potia",Table1[[#This Row],[Income]],0)</f>
        <v>0</v>
      </c>
      <c r="CG179" s="3">
        <f ca="1">IF(Table1[[#This Row],[Area]]="Kaptai",Table1[[#This Row],[Income]],0)</f>
        <v>0</v>
      </c>
      <c r="CH179" s="1">
        <f ca="1">IF(Table1[[#This Row],[Field of work]]="Health",Table1[[#This Row],[Income]],0)</f>
        <v>0</v>
      </c>
      <c r="CI179" s="2">
        <f ca="1">IF(Table1[[#This Row],[Field of work]]="Teaching",Table1[[#This Row],[Income]],0)</f>
        <v>0</v>
      </c>
      <c r="CJ179" s="2">
        <f ca="1">IF(Table1[[#This Row],[Field of work]]="Construction",Table1[[#This Row],[Income]],0)</f>
        <v>0</v>
      </c>
      <c r="CK179" s="2">
        <f ca="1">IF(Table1[[#This Row],[Field of work]]="IT",Table1[[#This Row],[Income]],0)</f>
        <v>0</v>
      </c>
      <c r="CL179" s="2">
        <f ca="1">IF(Table1[[#This Row],[Field of work]]="General work",Table1[[#This Row],[Income]],0)</f>
        <v>84085</v>
      </c>
      <c r="CM179" s="3">
        <f ca="1">IF(Table1[[#This Row],[Field of work]]="Agriculture",Table1[[#This Row],[Income]],0)</f>
        <v>0</v>
      </c>
      <c r="CN179" s="1">
        <f t="shared" ca="1" si="77"/>
        <v>1</v>
      </c>
      <c r="CO179" s="3"/>
      <c r="CP179" s="1">
        <f t="shared" ca="1" si="91"/>
        <v>39</v>
      </c>
      <c r="CQ179" s="3"/>
    </row>
    <row r="180" spans="2:95" x14ac:dyDescent="0.25">
      <c r="B180">
        <f t="shared" ca="1" si="92"/>
        <v>2</v>
      </c>
      <c r="C180" t="str">
        <f t="shared" ca="1" si="78"/>
        <v>Women</v>
      </c>
      <c r="D180">
        <f t="shared" ca="1" si="93"/>
        <v>39</v>
      </c>
      <c r="E180">
        <f t="shared" ca="1" si="94"/>
        <v>5</v>
      </c>
      <c r="F180" t="str">
        <f t="shared" ca="1" si="79"/>
        <v>General work</v>
      </c>
      <c r="G180">
        <f t="shared" ca="1" si="95"/>
        <v>2</v>
      </c>
      <c r="H180" t="str">
        <f t="shared" ca="1" si="80"/>
        <v>College</v>
      </c>
      <c r="I180">
        <f t="shared" ca="1" si="96"/>
        <v>3</v>
      </c>
      <c r="J180">
        <f t="shared" ca="1" si="97"/>
        <v>2</v>
      </c>
      <c r="K180">
        <f t="shared" ca="1" si="98"/>
        <v>77618</v>
      </c>
      <c r="L180">
        <f t="shared" ca="1" si="99"/>
        <v>10</v>
      </c>
      <c r="M180" t="str">
        <f t="shared" ca="1" si="81"/>
        <v>Notun para</v>
      </c>
      <c r="N180">
        <f t="shared" ca="1" si="103"/>
        <v>388090</v>
      </c>
      <c r="O180">
        <f t="shared" ca="1" si="100"/>
        <v>347139.08772385621</v>
      </c>
      <c r="P180">
        <f t="shared" ca="1" si="104"/>
        <v>29141.201907261653</v>
      </c>
      <c r="Q180">
        <f t="shared" ca="1" si="101"/>
        <v>4595</v>
      </c>
      <c r="R180">
        <f t="shared" ca="1" si="105"/>
        <v>54508.545448784433</v>
      </c>
      <c r="S180">
        <f t="shared" ca="1" si="106"/>
        <v>46248.279928990472</v>
      </c>
      <c r="T180">
        <f t="shared" ca="1" si="107"/>
        <v>463479.48183625209</v>
      </c>
      <c r="U180">
        <f t="shared" ca="1" si="108"/>
        <v>406242.63317264064</v>
      </c>
      <c r="V180">
        <f t="shared" ca="1" si="109"/>
        <v>57236.848663611454</v>
      </c>
      <c r="AR180" s="1">
        <f ca="1">IF(Table1[[#This Row],[Gender]]="men",1,0)</f>
        <v>0</v>
      </c>
      <c r="AS180" s="2">
        <f ca="1">IF(Table1[[#This Row],[Gender]]="Women",1,0)</f>
        <v>1</v>
      </c>
      <c r="AT180" s="2"/>
      <c r="AU180" s="2"/>
      <c r="AV180" s="3"/>
      <c r="AX180" s="1">
        <f t="shared" ca="1" si="82"/>
        <v>0</v>
      </c>
      <c r="AY180" s="2">
        <f t="shared" ca="1" si="83"/>
        <v>0</v>
      </c>
      <c r="AZ180" s="2">
        <f t="shared" ca="1" si="84"/>
        <v>0</v>
      </c>
      <c r="BA180" s="2">
        <f t="shared" ca="1" si="85"/>
        <v>0</v>
      </c>
      <c r="BB180" s="2">
        <f t="shared" ca="1" si="86"/>
        <v>1</v>
      </c>
      <c r="BC180" s="2">
        <f t="shared" ca="1" si="87"/>
        <v>0</v>
      </c>
      <c r="BD180" s="2"/>
      <c r="BE180" s="2"/>
      <c r="BF180" s="2"/>
      <c r="BG180" s="2"/>
      <c r="BH180" s="2"/>
      <c r="BI180" s="2"/>
      <c r="BJ180" s="3"/>
      <c r="BL180" s="1">
        <f t="shared" ca="1" si="102"/>
        <v>22714.669012300048</v>
      </c>
      <c r="BM180" s="3"/>
      <c r="BN180" s="1">
        <f t="shared" ca="1" si="88"/>
        <v>1</v>
      </c>
      <c r="BO180" s="2"/>
      <c r="BP180" s="2"/>
      <c r="BQ180" s="3"/>
      <c r="BR180" s="15">
        <f t="shared" ca="1" si="89"/>
        <v>0.59680817245712714</v>
      </c>
      <c r="BS180" s="16">
        <f t="shared" ca="1" si="90"/>
        <v>0</v>
      </c>
      <c r="BT180" s="2"/>
      <c r="BU180" s="2"/>
      <c r="BV180" s="1">
        <f ca="1">IF(Table1[[#This Row],[Area]]="Raozan",Table1[[#This Row],[Income]],0)</f>
        <v>0</v>
      </c>
      <c r="BW180" s="2">
        <f ca="1">IF(Table1[[#This Row],[Area]]="Rangunia",Table1[[#This Row],[Income]],0)</f>
        <v>0</v>
      </c>
      <c r="BX180" s="2">
        <f ca="1">IF(Table1[[#This Row],[Area]]="Hathazari",Table1[[#This Row],[Income]],0)</f>
        <v>0</v>
      </c>
      <c r="BY180" s="2">
        <f ca="1">IF(Table1[[#This Row],[Area]]="Nazirhat",Table1[[#This Row],[Income]],0)</f>
        <v>0</v>
      </c>
      <c r="BZ180" s="2">
        <f ca="1">IF(Table1[[#This Row],[Area]]="Rangamati",Table1[[#This Row],[Income]],0)</f>
        <v>0</v>
      </c>
      <c r="CA180" s="2">
        <f ca="1">IF(Table1[[#This Row],[Area]]="Kumilla",Table1[[#This Row],[Income]],0)</f>
        <v>0</v>
      </c>
      <c r="CB180" s="2">
        <f ca="1">IF(Table1[[#This Row],[Area]]="Notun para",Table1[[#This Row],[Income]],0)</f>
        <v>77618</v>
      </c>
      <c r="CC180" s="2">
        <f ca="1">IF(Table1[[#This Row],[Area]]="Fotikchori",Table1[[#This Row],[Income]],0)</f>
        <v>0</v>
      </c>
      <c r="CD180" s="2">
        <f ca="1">IF(Table1[[#This Row],[Area]]="Feni",Table1[[#This Row],[Income]],0)</f>
        <v>0</v>
      </c>
      <c r="CE180" s="2">
        <f ca="1">IF(Table1[[#This Row],[Area]]="Chattogram mohonogori",Table1[[#This Row],[Income]],0)</f>
        <v>0</v>
      </c>
      <c r="CF180" s="2">
        <f ca="1">IF(Table1[[#This Row],[Area]]="Potia",Table1[[#This Row],[Income]],0)</f>
        <v>0</v>
      </c>
      <c r="CG180" s="3">
        <f ca="1">IF(Table1[[#This Row],[Area]]="Kaptai",Table1[[#This Row],[Income]],0)</f>
        <v>0</v>
      </c>
      <c r="CH180" s="1">
        <f ca="1">IF(Table1[[#This Row],[Field of work]]="Health",Table1[[#This Row],[Income]],0)</f>
        <v>0</v>
      </c>
      <c r="CI180" s="2">
        <f ca="1">IF(Table1[[#This Row],[Field of work]]="Teaching",Table1[[#This Row],[Income]],0)</f>
        <v>0</v>
      </c>
      <c r="CJ180" s="2">
        <f ca="1">IF(Table1[[#This Row],[Field of work]]="Construction",Table1[[#This Row],[Income]],0)</f>
        <v>0</v>
      </c>
      <c r="CK180" s="2">
        <f ca="1">IF(Table1[[#This Row],[Field of work]]="IT",Table1[[#This Row],[Income]],0)</f>
        <v>0</v>
      </c>
      <c r="CL180" s="2">
        <f ca="1">IF(Table1[[#This Row],[Field of work]]="General work",Table1[[#This Row],[Income]],0)</f>
        <v>77618</v>
      </c>
      <c r="CM180" s="3">
        <f ca="1">IF(Table1[[#This Row],[Field of work]]="Agriculture",Table1[[#This Row],[Income]],0)</f>
        <v>0</v>
      </c>
      <c r="CN180" s="1">
        <f t="shared" ca="1" si="77"/>
        <v>1</v>
      </c>
      <c r="CO180" s="3"/>
      <c r="CP180" s="1">
        <f t="shared" ca="1" si="91"/>
        <v>40</v>
      </c>
      <c r="CQ180" s="3"/>
    </row>
    <row r="181" spans="2:95" x14ac:dyDescent="0.25">
      <c r="B181">
        <f t="shared" ca="1" si="92"/>
        <v>2</v>
      </c>
      <c r="C181" t="str">
        <f t="shared" ca="1" si="78"/>
        <v>Women</v>
      </c>
      <c r="D181">
        <f t="shared" ca="1" si="93"/>
        <v>40</v>
      </c>
      <c r="E181">
        <f t="shared" ca="1" si="94"/>
        <v>5</v>
      </c>
      <c r="F181" t="str">
        <f t="shared" ca="1" si="79"/>
        <v>General work</v>
      </c>
      <c r="G181">
        <f t="shared" ca="1" si="95"/>
        <v>2</v>
      </c>
      <c r="H181" t="str">
        <f t="shared" ca="1" si="80"/>
        <v>College</v>
      </c>
      <c r="I181">
        <f t="shared" ca="1" si="96"/>
        <v>2</v>
      </c>
      <c r="J181">
        <f t="shared" ca="1" si="97"/>
        <v>3</v>
      </c>
      <c r="K181">
        <f t="shared" ca="1" si="98"/>
        <v>69743</v>
      </c>
      <c r="L181">
        <f t="shared" ca="1" si="99"/>
        <v>1</v>
      </c>
      <c r="M181" t="str">
        <f t="shared" ca="1" si="81"/>
        <v>Raozan</v>
      </c>
      <c r="N181">
        <f t="shared" ca="1" si="103"/>
        <v>278972</v>
      </c>
      <c r="O181">
        <f t="shared" ca="1" si="100"/>
        <v>166492.76948670967</v>
      </c>
      <c r="P181">
        <f t="shared" ca="1" si="104"/>
        <v>144304.24934887793</v>
      </c>
      <c r="Q181">
        <f t="shared" ca="1" si="101"/>
        <v>26399</v>
      </c>
      <c r="R181">
        <f t="shared" ca="1" si="105"/>
        <v>68906.192274061716</v>
      </c>
      <c r="S181">
        <f t="shared" ca="1" si="106"/>
        <v>95172.836506347943</v>
      </c>
      <c r="T181">
        <f t="shared" ca="1" si="107"/>
        <v>518449.08585522586</v>
      </c>
      <c r="U181">
        <f t="shared" ca="1" si="108"/>
        <v>261797.9617607714</v>
      </c>
      <c r="V181">
        <f t="shared" ca="1" si="109"/>
        <v>256651.12409445446</v>
      </c>
      <c r="AR181" s="1">
        <f ca="1">IF(Table1[[#This Row],[Gender]]="men",1,0)</f>
        <v>0</v>
      </c>
      <c r="AS181" s="2">
        <f ca="1">IF(Table1[[#This Row],[Gender]]="Women",1,0)</f>
        <v>1</v>
      </c>
      <c r="AT181" s="2"/>
      <c r="AU181" s="2"/>
      <c r="AV181" s="3"/>
      <c r="AX181" s="1">
        <f t="shared" ca="1" si="82"/>
        <v>0</v>
      </c>
      <c r="AY181" s="2">
        <f t="shared" ca="1" si="83"/>
        <v>0</v>
      </c>
      <c r="AZ181" s="2">
        <f t="shared" ca="1" si="84"/>
        <v>0</v>
      </c>
      <c r="BA181" s="2">
        <f t="shared" ca="1" si="85"/>
        <v>0</v>
      </c>
      <c r="BB181" s="2">
        <f t="shared" ca="1" si="86"/>
        <v>1</v>
      </c>
      <c r="BC181" s="2">
        <f t="shared" ca="1" si="87"/>
        <v>0</v>
      </c>
      <c r="BD181" s="2"/>
      <c r="BE181" s="2"/>
      <c r="BF181" s="2"/>
      <c r="BG181" s="2"/>
      <c r="BH181" s="2"/>
      <c r="BI181" s="2"/>
      <c r="BJ181" s="3"/>
      <c r="BL181" s="1">
        <f t="shared" ca="1" si="102"/>
        <v>36646.457853700573</v>
      </c>
      <c r="BM181" s="3"/>
      <c r="BN181" s="1">
        <f t="shared" ca="1" si="88"/>
        <v>0</v>
      </c>
      <c r="BO181" s="2"/>
      <c r="BP181" s="2"/>
      <c r="BQ181" s="3"/>
      <c r="BR181" s="15">
        <f t="shared" ca="1" si="89"/>
        <v>0.24669296224838377</v>
      </c>
      <c r="BS181" s="16">
        <f t="shared" ca="1" si="90"/>
        <v>0</v>
      </c>
      <c r="BT181" s="2"/>
      <c r="BU181" s="2"/>
      <c r="BV181" s="1">
        <f ca="1">IF(Table1[[#This Row],[Area]]="Raozan",Table1[[#This Row],[Income]],0)</f>
        <v>69743</v>
      </c>
      <c r="BW181" s="2">
        <f ca="1">IF(Table1[[#This Row],[Area]]="Rangunia",Table1[[#This Row],[Income]],0)</f>
        <v>0</v>
      </c>
      <c r="BX181" s="2">
        <f ca="1">IF(Table1[[#This Row],[Area]]="Hathazari",Table1[[#This Row],[Income]],0)</f>
        <v>0</v>
      </c>
      <c r="BY181" s="2">
        <f ca="1">IF(Table1[[#This Row],[Area]]="Nazirhat",Table1[[#This Row],[Income]],0)</f>
        <v>0</v>
      </c>
      <c r="BZ181" s="2">
        <f ca="1">IF(Table1[[#This Row],[Area]]="Rangamati",Table1[[#This Row],[Income]],0)</f>
        <v>0</v>
      </c>
      <c r="CA181" s="2">
        <f ca="1">IF(Table1[[#This Row],[Area]]="Kumilla",Table1[[#This Row],[Income]],0)</f>
        <v>0</v>
      </c>
      <c r="CB181" s="2">
        <f ca="1">IF(Table1[[#This Row],[Area]]="Notun para",Table1[[#This Row],[Income]],0)</f>
        <v>0</v>
      </c>
      <c r="CC181" s="2">
        <f ca="1">IF(Table1[[#This Row],[Area]]="Fotikchori",Table1[[#This Row],[Income]],0)</f>
        <v>0</v>
      </c>
      <c r="CD181" s="2">
        <f ca="1">IF(Table1[[#This Row],[Area]]="Feni",Table1[[#This Row],[Income]],0)</f>
        <v>0</v>
      </c>
      <c r="CE181" s="2">
        <f ca="1">IF(Table1[[#This Row],[Area]]="Chattogram mohonogori",Table1[[#This Row],[Income]],0)</f>
        <v>0</v>
      </c>
      <c r="CF181" s="2">
        <f ca="1">IF(Table1[[#This Row],[Area]]="Potia",Table1[[#This Row],[Income]],0)</f>
        <v>0</v>
      </c>
      <c r="CG181" s="3">
        <f ca="1">IF(Table1[[#This Row],[Area]]="Kaptai",Table1[[#This Row],[Income]],0)</f>
        <v>0</v>
      </c>
      <c r="CH181" s="1">
        <f ca="1">IF(Table1[[#This Row],[Field of work]]="Health",Table1[[#This Row],[Income]],0)</f>
        <v>0</v>
      </c>
      <c r="CI181" s="2">
        <f ca="1">IF(Table1[[#This Row],[Field of work]]="Teaching",Table1[[#This Row],[Income]],0)</f>
        <v>0</v>
      </c>
      <c r="CJ181" s="2">
        <f ca="1">IF(Table1[[#This Row],[Field of work]]="Construction",Table1[[#This Row],[Income]],0)</f>
        <v>0</v>
      </c>
      <c r="CK181" s="2">
        <f ca="1">IF(Table1[[#This Row],[Field of work]]="IT",Table1[[#This Row],[Income]],0)</f>
        <v>0</v>
      </c>
      <c r="CL181" s="2">
        <f ca="1">IF(Table1[[#This Row],[Field of work]]="General work",Table1[[#This Row],[Income]],0)</f>
        <v>69743</v>
      </c>
      <c r="CM181" s="3">
        <f ca="1">IF(Table1[[#This Row],[Field of work]]="Agriculture",Table1[[#This Row],[Income]],0)</f>
        <v>0</v>
      </c>
      <c r="CN181" s="1">
        <f t="shared" ca="1" si="77"/>
        <v>1</v>
      </c>
      <c r="CO181" s="3"/>
      <c r="CP181" s="1">
        <f t="shared" ca="1" si="91"/>
        <v>25</v>
      </c>
      <c r="CQ181" s="3"/>
    </row>
    <row r="182" spans="2:95" x14ac:dyDescent="0.25">
      <c r="B182">
        <f t="shared" ca="1" si="92"/>
        <v>1</v>
      </c>
      <c r="C182" t="str">
        <f t="shared" ca="1" si="78"/>
        <v>Men</v>
      </c>
      <c r="D182">
        <f t="shared" ca="1" si="93"/>
        <v>25</v>
      </c>
      <c r="E182">
        <f t="shared" ca="1" si="94"/>
        <v>5</v>
      </c>
      <c r="F182" t="str">
        <f t="shared" ca="1" si="79"/>
        <v>General work</v>
      </c>
      <c r="G182">
        <f t="shared" ca="1" si="95"/>
        <v>3</v>
      </c>
      <c r="H182" t="str">
        <f t="shared" ca="1" si="80"/>
        <v>University</v>
      </c>
      <c r="I182">
        <f t="shared" ca="1" si="96"/>
        <v>2</v>
      </c>
      <c r="J182">
        <f t="shared" ca="1" si="97"/>
        <v>2</v>
      </c>
      <c r="K182">
        <f t="shared" ca="1" si="98"/>
        <v>53505</v>
      </c>
      <c r="L182">
        <f t="shared" ca="1" si="99"/>
        <v>3</v>
      </c>
      <c r="M182" t="str">
        <f t="shared" ca="1" si="81"/>
        <v>Fotikchori</v>
      </c>
      <c r="N182">
        <f t="shared" ca="1" si="103"/>
        <v>160515</v>
      </c>
      <c r="O182">
        <f t="shared" ca="1" si="100"/>
        <v>39597.920835299323</v>
      </c>
      <c r="P182">
        <f t="shared" ca="1" si="104"/>
        <v>45429.338024600096</v>
      </c>
      <c r="Q182">
        <f t="shared" ca="1" si="101"/>
        <v>14645</v>
      </c>
      <c r="R182">
        <f t="shared" ca="1" si="105"/>
        <v>19540.745971128195</v>
      </c>
      <c r="S182">
        <f t="shared" ca="1" si="106"/>
        <v>39165.239814382163</v>
      </c>
      <c r="T182">
        <f t="shared" ca="1" si="107"/>
        <v>245109.57783898225</v>
      </c>
      <c r="U182">
        <f t="shared" ca="1" si="108"/>
        <v>73783.666806427515</v>
      </c>
      <c r="V182">
        <f t="shared" ca="1" si="109"/>
        <v>171325.91103255475</v>
      </c>
      <c r="AR182" s="1">
        <f ca="1">IF(Table1[[#This Row],[Gender]]="men",1,0)</f>
        <v>1</v>
      </c>
      <c r="AS182" s="2">
        <f ca="1">IF(Table1[[#This Row],[Gender]]="Women",1,0)</f>
        <v>0</v>
      </c>
      <c r="AT182" s="2"/>
      <c r="AU182" s="2"/>
      <c r="AV182" s="3"/>
      <c r="AX182" s="1">
        <f t="shared" ca="1" si="82"/>
        <v>0</v>
      </c>
      <c r="AY182" s="2">
        <f t="shared" ca="1" si="83"/>
        <v>0</v>
      </c>
      <c r="AZ182" s="2">
        <f t="shared" ca="1" si="84"/>
        <v>0</v>
      </c>
      <c r="BA182" s="2">
        <f t="shared" ca="1" si="85"/>
        <v>1</v>
      </c>
      <c r="BB182" s="2">
        <f t="shared" ca="1" si="86"/>
        <v>0</v>
      </c>
      <c r="BC182" s="2">
        <f t="shared" ca="1" si="87"/>
        <v>0</v>
      </c>
      <c r="BD182" s="2"/>
      <c r="BE182" s="2"/>
      <c r="BF182" s="2"/>
      <c r="BG182" s="2"/>
      <c r="BH182" s="2"/>
      <c r="BI182" s="2"/>
      <c r="BJ182" s="3"/>
      <c r="BL182" s="1">
        <f t="shared" ca="1" si="102"/>
        <v>26468.979863242112</v>
      </c>
      <c r="BM182" s="3"/>
      <c r="BN182" s="1">
        <f t="shared" ca="1" si="88"/>
        <v>1</v>
      </c>
      <c r="BO182" s="2"/>
      <c r="BP182" s="2"/>
      <c r="BQ182" s="3"/>
      <c r="BR182" s="15">
        <f t="shared" ca="1" si="89"/>
        <v>0.77218917205541548</v>
      </c>
      <c r="BS182" s="16">
        <f t="shared" ca="1" si="90"/>
        <v>0</v>
      </c>
      <c r="BT182" s="2"/>
      <c r="BU182" s="2"/>
      <c r="BV182" s="1">
        <f ca="1">IF(Table1[[#This Row],[Area]]="Raozan",Table1[[#This Row],[Income]],0)</f>
        <v>0</v>
      </c>
      <c r="BW182" s="2">
        <f ca="1">IF(Table1[[#This Row],[Area]]="Rangunia",Table1[[#This Row],[Income]],0)</f>
        <v>0</v>
      </c>
      <c r="BX182" s="2">
        <f ca="1">IF(Table1[[#This Row],[Area]]="Hathazari",Table1[[#This Row],[Income]],0)</f>
        <v>0</v>
      </c>
      <c r="BY182" s="2">
        <f ca="1">IF(Table1[[#This Row],[Area]]="Nazirhat",Table1[[#This Row],[Income]],0)</f>
        <v>0</v>
      </c>
      <c r="BZ182" s="2">
        <f ca="1">IF(Table1[[#This Row],[Area]]="Rangamati",Table1[[#This Row],[Income]],0)</f>
        <v>0</v>
      </c>
      <c r="CA182" s="2">
        <f ca="1">IF(Table1[[#This Row],[Area]]="Kumilla",Table1[[#This Row],[Income]],0)</f>
        <v>0</v>
      </c>
      <c r="CB182" s="2">
        <f ca="1">IF(Table1[[#This Row],[Area]]="Notun para",Table1[[#This Row],[Income]],0)</f>
        <v>0</v>
      </c>
      <c r="CC182" s="2">
        <f ca="1">IF(Table1[[#This Row],[Area]]="Fotikchori",Table1[[#This Row],[Income]],0)</f>
        <v>53505</v>
      </c>
      <c r="CD182" s="2">
        <f ca="1">IF(Table1[[#This Row],[Area]]="Feni",Table1[[#This Row],[Income]],0)</f>
        <v>0</v>
      </c>
      <c r="CE182" s="2">
        <f ca="1">IF(Table1[[#This Row],[Area]]="Chattogram mohonogori",Table1[[#This Row],[Income]],0)</f>
        <v>0</v>
      </c>
      <c r="CF182" s="2">
        <f ca="1">IF(Table1[[#This Row],[Area]]="Potia",Table1[[#This Row],[Income]],0)</f>
        <v>0</v>
      </c>
      <c r="CG182" s="3">
        <f ca="1">IF(Table1[[#This Row],[Area]]="Kaptai",Table1[[#This Row],[Income]],0)</f>
        <v>0</v>
      </c>
      <c r="CH182" s="1">
        <f ca="1">IF(Table1[[#This Row],[Field of work]]="Health",Table1[[#This Row],[Income]],0)</f>
        <v>0</v>
      </c>
      <c r="CI182" s="2">
        <f ca="1">IF(Table1[[#This Row],[Field of work]]="Teaching",Table1[[#This Row],[Income]],0)</f>
        <v>0</v>
      </c>
      <c r="CJ182" s="2">
        <f ca="1">IF(Table1[[#This Row],[Field of work]]="Construction",Table1[[#This Row],[Income]],0)</f>
        <v>0</v>
      </c>
      <c r="CK182" s="2">
        <f ca="1">IF(Table1[[#This Row],[Field of work]]="IT",Table1[[#This Row],[Income]],0)</f>
        <v>0</v>
      </c>
      <c r="CL182" s="2">
        <f ca="1">IF(Table1[[#This Row],[Field of work]]="General work",Table1[[#This Row],[Income]],0)</f>
        <v>53505</v>
      </c>
      <c r="CM182" s="3">
        <f ca="1">IF(Table1[[#This Row],[Field of work]]="Agriculture",Table1[[#This Row],[Income]],0)</f>
        <v>0</v>
      </c>
      <c r="CN182" s="1">
        <f t="shared" ca="1" si="77"/>
        <v>1</v>
      </c>
      <c r="CO182" s="3"/>
      <c r="CP182" s="1">
        <f t="shared" ca="1" si="91"/>
        <v>33</v>
      </c>
      <c r="CQ182" s="3"/>
    </row>
    <row r="183" spans="2:95" x14ac:dyDescent="0.25">
      <c r="B183">
        <f t="shared" ca="1" si="92"/>
        <v>1</v>
      </c>
      <c r="C183" t="str">
        <f t="shared" ca="1" si="78"/>
        <v>Men</v>
      </c>
      <c r="D183">
        <f t="shared" ca="1" si="93"/>
        <v>33</v>
      </c>
      <c r="E183">
        <f t="shared" ca="1" si="94"/>
        <v>4</v>
      </c>
      <c r="F183" t="str">
        <f t="shared" ca="1" si="79"/>
        <v>IT</v>
      </c>
      <c r="G183">
        <f t="shared" ca="1" si="95"/>
        <v>3</v>
      </c>
      <c r="H183" t="str">
        <f t="shared" ca="1" si="80"/>
        <v>University</v>
      </c>
      <c r="I183">
        <f t="shared" ca="1" si="96"/>
        <v>1</v>
      </c>
      <c r="J183">
        <f t="shared" ca="1" si="97"/>
        <v>3</v>
      </c>
      <c r="K183">
        <f t="shared" ca="1" si="98"/>
        <v>78418</v>
      </c>
      <c r="L183">
        <f t="shared" ca="1" si="99"/>
        <v>9</v>
      </c>
      <c r="M183" t="str">
        <f t="shared" ca="1" si="81"/>
        <v>Rangunia</v>
      </c>
      <c r="N183">
        <f t="shared" ca="1" si="103"/>
        <v>392090</v>
      </c>
      <c r="O183">
        <f t="shared" ca="1" si="100"/>
        <v>302767.65247120784</v>
      </c>
      <c r="P183">
        <f t="shared" ca="1" si="104"/>
        <v>109939.37356110172</v>
      </c>
      <c r="Q183">
        <f t="shared" ca="1" si="101"/>
        <v>5207</v>
      </c>
      <c r="R183">
        <f t="shared" ca="1" si="105"/>
        <v>126577.99243741465</v>
      </c>
      <c r="S183">
        <f t="shared" ca="1" si="106"/>
        <v>51319.070613275828</v>
      </c>
      <c r="T183">
        <f t="shared" ca="1" si="107"/>
        <v>553348.4441743776</v>
      </c>
      <c r="U183">
        <f t="shared" ca="1" si="108"/>
        <v>434552.64490862249</v>
      </c>
      <c r="V183">
        <f t="shared" ca="1" si="109"/>
        <v>118795.79926575511</v>
      </c>
      <c r="AR183" s="1">
        <f ca="1">IF(Table1[[#This Row],[Gender]]="men",1,0)</f>
        <v>1</v>
      </c>
      <c r="AS183" s="2">
        <f ca="1">IF(Table1[[#This Row],[Gender]]="Women",1,0)</f>
        <v>0</v>
      </c>
      <c r="AT183" s="2"/>
      <c r="AU183" s="2"/>
      <c r="AV183" s="3"/>
      <c r="AX183" s="1">
        <f t="shared" ca="1" si="82"/>
        <v>0</v>
      </c>
      <c r="AY183" s="2">
        <f t="shared" ca="1" si="83"/>
        <v>0</v>
      </c>
      <c r="AZ183" s="2">
        <f t="shared" ca="1" si="84"/>
        <v>0</v>
      </c>
      <c r="BA183" s="2">
        <f t="shared" ca="1" si="85"/>
        <v>1</v>
      </c>
      <c r="BB183" s="2">
        <f t="shared" ca="1" si="86"/>
        <v>0</v>
      </c>
      <c r="BC183" s="2">
        <f t="shared" ca="1" si="87"/>
        <v>0</v>
      </c>
      <c r="BD183" s="2"/>
      <c r="BE183" s="2"/>
      <c r="BF183" s="2"/>
      <c r="BG183" s="2"/>
      <c r="BH183" s="2"/>
      <c r="BI183" s="2"/>
      <c r="BJ183" s="3"/>
      <c r="BL183" s="1">
        <f t="shared" ca="1" si="102"/>
        <v>280.28115702406097</v>
      </c>
      <c r="BM183" s="3"/>
      <c r="BN183" s="1">
        <f t="shared" ca="1" si="88"/>
        <v>0</v>
      </c>
      <c r="BO183" s="2"/>
      <c r="BP183" s="2"/>
      <c r="BQ183" s="3"/>
      <c r="BR183" s="15">
        <f t="shared" ca="1" si="89"/>
        <v>5.9556523635885143E-2</v>
      </c>
      <c r="BS183" s="16">
        <f t="shared" ca="1" si="90"/>
        <v>1</v>
      </c>
      <c r="BT183" s="2"/>
      <c r="BU183" s="2"/>
      <c r="BV183" s="1">
        <f ca="1">IF(Table1[[#This Row],[Area]]="Raozan",Table1[[#This Row],[Income]],0)</f>
        <v>0</v>
      </c>
      <c r="BW183" s="2">
        <f ca="1">IF(Table1[[#This Row],[Area]]="Rangunia",Table1[[#This Row],[Income]],0)</f>
        <v>78418</v>
      </c>
      <c r="BX183" s="2">
        <f ca="1">IF(Table1[[#This Row],[Area]]="Hathazari",Table1[[#This Row],[Income]],0)</f>
        <v>0</v>
      </c>
      <c r="BY183" s="2">
        <f ca="1">IF(Table1[[#This Row],[Area]]="Nazirhat",Table1[[#This Row],[Income]],0)</f>
        <v>0</v>
      </c>
      <c r="BZ183" s="2">
        <f ca="1">IF(Table1[[#This Row],[Area]]="Rangamati",Table1[[#This Row],[Income]],0)</f>
        <v>0</v>
      </c>
      <c r="CA183" s="2">
        <f ca="1">IF(Table1[[#This Row],[Area]]="Kumilla",Table1[[#This Row],[Income]],0)</f>
        <v>0</v>
      </c>
      <c r="CB183" s="2">
        <f ca="1">IF(Table1[[#This Row],[Area]]="Notun para",Table1[[#This Row],[Income]],0)</f>
        <v>0</v>
      </c>
      <c r="CC183" s="2">
        <f ca="1">IF(Table1[[#This Row],[Area]]="Fotikchori",Table1[[#This Row],[Income]],0)</f>
        <v>0</v>
      </c>
      <c r="CD183" s="2">
        <f ca="1">IF(Table1[[#This Row],[Area]]="Feni",Table1[[#This Row],[Income]],0)</f>
        <v>0</v>
      </c>
      <c r="CE183" s="2">
        <f ca="1">IF(Table1[[#This Row],[Area]]="Chattogram mohonogori",Table1[[#This Row],[Income]],0)</f>
        <v>0</v>
      </c>
      <c r="CF183" s="2">
        <f ca="1">IF(Table1[[#This Row],[Area]]="Potia",Table1[[#This Row],[Income]],0)</f>
        <v>0</v>
      </c>
      <c r="CG183" s="3">
        <f ca="1">IF(Table1[[#This Row],[Area]]="Kaptai",Table1[[#This Row],[Income]],0)</f>
        <v>0</v>
      </c>
      <c r="CH183" s="1">
        <f ca="1">IF(Table1[[#This Row],[Field of work]]="Health",Table1[[#This Row],[Income]],0)</f>
        <v>0</v>
      </c>
      <c r="CI183" s="2">
        <f ca="1">IF(Table1[[#This Row],[Field of work]]="Teaching",Table1[[#This Row],[Income]],0)</f>
        <v>0</v>
      </c>
      <c r="CJ183" s="2">
        <f ca="1">IF(Table1[[#This Row],[Field of work]]="Construction",Table1[[#This Row],[Income]],0)</f>
        <v>0</v>
      </c>
      <c r="CK183" s="2">
        <f ca="1">IF(Table1[[#This Row],[Field of work]]="IT",Table1[[#This Row],[Income]],0)</f>
        <v>78418</v>
      </c>
      <c r="CL183" s="2">
        <f ca="1">IF(Table1[[#This Row],[Field of work]]="General work",Table1[[#This Row],[Income]],0)</f>
        <v>0</v>
      </c>
      <c r="CM183" s="3">
        <f ca="1">IF(Table1[[#This Row],[Field of work]]="Agriculture",Table1[[#This Row],[Income]],0)</f>
        <v>0</v>
      </c>
      <c r="CN183" s="1">
        <f t="shared" ca="1" si="77"/>
        <v>0</v>
      </c>
      <c r="CO183" s="3"/>
      <c r="CP183" s="1">
        <f t="shared" ca="1" si="91"/>
        <v>45</v>
      </c>
      <c r="CQ183" s="3"/>
    </row>
    <row r="184" spans="2:95" x14ac:dyDescent="0.25">
      <c r="B184">
        <f t="shared" ca="1" si="92"/>
        <v>2</v>
      </c>
      <c r="C184" t="str">
        <f t="shared" ca="1" si="78"/>
        <v>Women</v>
      </c>
      <c r="D184">
        <f t="shared" ca="1" si="93"/>
        <v>45</v>
      </c>
      <c r="E184">
        <f t="shared" ca="1" si="94"/>
        <v>4</v>
      </c>
      <c r="F184" t="str">
        <f t="shared" ca="1" si="79"/>
        <v>IT</v>
      </c>
      <c r="G184">
        <f t="shared" ca="1" si="95"/>
        <v>5</v>
      </c>
      <c r="H184" t="str">
        <f t="shared" ca="1" si="80"/>
        <v>Other</v>
      </c>
      <c r="I184">
        <f t="shared" ca="1" si="96"/>
        <v>1</v>
      </c>
      <c r="J184">
        <f t="shared" ca="1" si="97"/>
        <v>3</v>
      </c>
      <c r="K184">
        <f t="shared" ca="1" si="98"/>
        <v>75427</v>
      </c>
      <c r="L184">
        <f t="shared" ca="1" si="99"/>
        <v>12</v>
      </c>
      <c r="M184" t="str">
        <f t="shared" ca="1" si="81"/>
        <v>Kaptai</v>
      </c>
      <c r="N184">
        <f t="shared" ca="1" si="103"/>
        <v>452562</v>
      </c>
      <c r="O184">
        <f t="shared" ca="1" si="100"/>
        <v>26953.019449703454</v>
      </c>
      <c r="P184">
        <f t="shared" ca="1" si="104"/>
        <v>79406.939589726331</v>
      </c>
      <c r="Q184">
        <f t="shared" ca="1" si="101"/>
        <v>12543</v>
      </c>
      <c r="R184">
        <f t="shared" ca="1" si="105"/>
        <v>10320.42051018219</v>
      </c>
      <c r="S184">
        <f t="shared" ca="1" si="106"/>
        <v>71099.010197332071</v>
      </c>
      <c r="T184">
        <f t="shared" ca="1" si="107"/>
        <v>603067.9497870584</v>
      </c>
      <c r="U184">
        <f t="shared" ca="1" si="108"/>
        <v>49816.43995988564</v>
      </c>
      <c r="V184">
        <f t="shared" ca="1" si="109"/>
        <v>553251.50982717273</v>
      </c>
      <c r="AR184" s="1">
        <f ca="1">IF(Table1[[#This Row],[Gender]]="men",1,0)</f>
        <v>0</v>
      </c>
      <c r="AS184" s="2">
        <f ca="1">IF(Table1[[#This Row],[Gender]]="Women",1,0)</f>
        <v>1</v>
      </c>
      <c r="AT184" s="2"/>
      <c r="AU184" s="2"/>
      <c r="AV184" s="3"/>
      <c r="AX184" s="1">
        <f t="shared" ca="1" si="82"/>
        <v>0</v>
      </c>
      <c r="AY184" s="2">
        <f t="shared" ca="1" si="83"/>
        <v>0</v>
      </c>
      <c r="AZ184" s="2">
        <f t="shared" ca="1" si="84"/>
        <v>1</v>
      </c>
      <c r="BA184" s="2">
        <f t="shared" ca="1" si="85"/>
        <v>0</v>
      </c>
      <c r="BB184" s="2">
        <f t="shared" ca="1" si="86"/>
        <v>0</v>
      </c>
      <c r="BC184" s="2">
        <f t="shared" ca="1" si="87"/>
        <v>0</v>
      </c>
      <c r="BD184" s="2"/>
      <c r="BE184" s="2"/>
      <c r="BF184" s="2"/>
      <c r="BG184" s="2"/>
      <c r="BH184" s="2"/>
      <c r="BI184" s="2"/>
      <c r="BJ184" s="3"/>
      <c r="BL184" s="1">
        <f t="shared" ca="1" si="102"/>
        <v>59554.929911441548</v>
      </c>
      <c r="BM184" s="3"/>
      <c r="BN184" s="1">
        <f t="shared" ca="1" si="88"/>
        <v>0</v>
      </c>
      <c r="BO184" s="2"/>
      <c r="BP184" s="2"/>
      <c r="BQ184" s="3"/>
      <c r="BR184" s="15">
        <f t="shared" ca="1" si="89"/>
        <v>0.23605118430109617</v>
      </c>
      <c r="BS184" s="16">
        <f t="shared" ca="1" si="90"/>
        <v>0</v>
      </c>
      <c r="BT184" s="2"/>
      <c r="BU184" s="2"/>
      <c r="BV184" s="1">
        <f ca="1">IF(Table1[[#This Row],[Area]]="Raozan",Table1[[#This Row],[Income]],0)</f>
        <v>0</v>
      </c>
      <c r="BW184" s="2">
        <f ca="1">IF(Table1[[#This Row],[Area]]="Rangunia",Table1[[#This Row],[Income]],0)</f>
        <v>0</v>
      </c>
      <c r="BX184" s="2">
        <f ca="1">IF(Table1[[#This Row],[Area]]="Hathazari",Table1[[#This Row],[Income]],0)</f>
        <v>0</v>
      </c>
      <c r="BY184" s="2">
        <f ca="1">IF(Table1[[#This Row],[Area]]="Nazirhat",Table1[[#This Row],[Income]],0)</f>
        <v>0</v>
      </c>
      <c r="BZ184" s="2">
        <f ca="1">IF(Table1[[#This Row],[Area]]="Rangamati",Table1[[#This Row],[Income]],0)</f>
        <v>0</v>
      </c>
      <c r="CA184" s="2">
        <f ca="1">IF(Table1[[#This Row],[Area]]="Kumilla",Table1[[#This Row],[Income]],0)</f>
        <v>0</v>
      </c>
      <c r="CB184" s="2">
        <f ca="1">IF(Table1[[#This Row],[Area]]="Notun para",Table1[[#This Row],[Income]],0)</f>
        <v>0</v>
      </c>
      <c r="CC184" s="2">
        <f ca="1">IF(Table1[[#This Row],[Area]]="Fotikchori",Table1[[#This Row],[Income]],0)</f>
        <v>0</v>
      </c>
      <c r="CD184" s="2">
        <f ca="1">IF(Table1[[#This Row],[Area]]="Feni",Table1[[#This Row],[Income]],0)</f>
        <v>0</v>
      </c>
      <c r="CE184" s="2">
        <f ca="1">IF(Table1[[#This Row],[Area]]="Chattogram mohonogori",Table1[[#This Row],[Income]],0)</f>
        <v>0</v>
      </c>
      <c r="CF184" s="2">
        <f ca="1">IF(Table1[[#This Row],[Area]]="Potia",Table1[[#This Row],[Income]],0)</f>
        <v>0</v>
      </c>
      <c r="CG184" s="3">
        <f ca="1">IF(Table1[[#This Row],[Area]]="Kaptai",Table1[[#This Row],[Income]],0)</f>
        <v>75427</v>
      </c>
      <c r="CH184" s="1">
        <f ca="1">IF(Table1[[#This Row],[Field of work]]="Health",Table1[[#This Row],[Income]],0)</f>
        <v>0</v>
      </c>
      <c r="CI184" s="2">
        <f ca="1">IF(Table1[[#This Row],[Field of work]]="Teaching",Table1[[#This Row],[Income]],0)</f>
        <v>0</v>
      </c>
      <c r="CJ184" s="2">
        <f ca="1">IF(Table1[[#This Row],[Field of work]]="Construction",Table1[[#This Row],[Income]],0)</f>
        <v>0</v>
      </c>
      <c r="CK184" s="2">
        <f ca="1">IF(Table1[[#This Row],[Field of work]]="IT",Table1[[#This Row],[Income]],0)</f>
        <v>75427</v>
      </c>
      <c r="CL184" s="2">
        <f ca="1">IF(Table1[[#This Row],[Field of work]]="General work",Table1[[#This Row],[Income]],0)</f>
        <v>0</v>
      </c>
      <c r="CM184" s="3">
        <f ca="1">IF(Table1[[#This Row],[Field of work]]="Agriculture",Table1[[#This Row],[Income]],0)</f>
        <v>0</v>
      </c>
      <c r="CN184" s="1">
        <f t="shared" ca="1" si="77"/>
        <v>1</v>
      </c>
      <c r="CO184" s="3"/>
      <c r="CP184" s="1">
        <f t="shared" ca="1" si="91"/>
        <v>38</v>
      </c>
      <c r="CQ184" s="3"/>
    </row>
    <row r="185" spans="2:95" x14ac:dyDescent="0.25">
      <c r="B185">
        <f t="shared" ca="1" si="92"/>
        <v>2</v>
      </c>
      <c r="C185" t="str">
        <f t="shared" ca="1" si="78"/>
        <v>Women</v>
      </c>
      <c r="D185">
        <f t="shared" ca="1" si="93"/>
        <v>38</v>
      </c>
      <c r="E185">
        <f t="shared" ca="1" si="94"/>
        <v>2</v>
      </c>
      <c r="F185" t="str">
        <f t="shared" ca="1" si="79"/>
        <v>Construction</v>
      </c>
      <c r="G185">
        <f t="shared" ca="1" si="95"/>
        <v>3</v>
      </c>
      <c r="H185" t="str">
        <f t="shared" ca="1" si="80"/>
        <v>University</v>
      </c>
      <c r="I185">
        <f t="shared" ca="1" si="96"/>
        <v>2</v>
      </c>
      <c r="J185">
        <f t="shared" ca="1" si="97"/>
        <v>3</v>
      </c>
      <c r="K185">
        <f t="shared" ca="1" si="98"/>
        <v>71086</v>
      </c>
      <c r="L185">
        <f t="shared" ca="1" si="99"/>
        <v>12</v>
      </c>
      <c r="M185" t="str">
        <f t="shared" ca="1" si="81"/>
        <v>Kaptai</v>
      </c>
      <c r="N185">
        <f t="shared" ca="1" si="103"/>
        <v>355430</v>
      </c>
      <c r="O185">
        <f t="shared" ca="1" si="100"/>
        <v>83899.672436138615</v>
      </c>
      <c r="P185">
        <f t="shared" ca="1" si="104"/>
        <v>840.84347107218287</v>
      </c>
      <c r="Q185">
        <f t="shared" ca="1" si="101"/>
        <v>66</v>
      </c>
      <c r="R185">
        <f t="shared" ca="1" si="105"/>
        <v>17565.405425203156</v>
      </c>
      <c r="S185">
        <f t="shared" ca="1" si="106"/>
        <v>92637.213761784034</v>
      </c>
      <c r="T185">
        <f t="shared" ca="1" si="107"/>
        <v>448908.05723285623</v>
      </c>
      <c r="U185">
        <f t="shared" ca="1" si="108"/>
        <v>101531.07786134176</v>
      </c>
      <c r="V185">
        <f t="shared" ca="1" si="109"/>
        <v>347376.97937151446</v>
      </c>
      <c r="AR185" s="1">
        <f ca="1">IF(Table1[[#This Row],[Gender]]="men",1,0)</f>
        <v>0</v>
      </c>
      <c r="AS185" s="2">
        <f ca="1">IF(Table1[[#This Row],[Gender]]="Women",1,0)</f>
        <v>1</v>
      </c>
      <c r="AT185" s="2"/>
      <c r="AU185" s="2"/>
      <c r="AV185" s="3"/>
      <c r="AX185" s="1">
        <f t="shared" ca="1" si="82"/>
        <v>0</v>
      </c>
      <c r="AY185" s="2">
        <f t="shared" ca="1" si="83"/>
        <v>0</v>
      </c>
      <c r="AZ185" s="2">
        <f t="shared" ca="1" si="84"/>
        <v>0</v>
      </c>
      <c r="BA185" s="2">
        <f t="shared" ca="1" si="85"/>
        <v>0</v>
      </c>
      <c r="BB185" s="2">
        <f t="shared" ca="1" si="86"/>
        <v>1</v>
      </c>
      <c r="BC185" s="2">
        <f t="shared" ca="1" si="87"/>
        <v>0</v>
      </c>
      <c r="BD185" s="2"/>
      <c r="BE185" s="2"/>
      <c r="BF185" s="2"/>
      <c r="BG185" s="2"/>
      <c r="BH185" s="2"/>
      <c r="BI185" s="2"/>
      <c r="BJ185" s="3"/>
      <c r="BL185" s="1">
        <f t="shared" ca="1" si="102"/>
        <v>18934.688541057989</v>
      </c>
      <c r="BM185" s="3"/>
      <c r="BN185" s="1">
        <f t="shared" ca="1" si="88"/>
        <v>1</v>
      </c>
      <c r="BO185" s="2"/>
      <c r="BP185" s="2"/>
      <c r="BQ185" s="3"/>
      <c r="BR185" s="15">
        <f t="shared" ca="1" si="89"/>
        <v>0.94766854284826763</v>
      </c>
      <c r="BS185" s="16">
        <f t="shared" ca="1" si="90"/>
        <v>0</v>
      </c>
      <c r="BT185" s="2"/>
      <c r="BU185" s="2"/>
      <c r="BV185" s="1">
        <f ca="1">IF(Table1[[#This Row],[Area]]="Raozan",Table1[[#This Row],[Income]],0)</f>
        <v>0</v>
      </c>
      <c r="BW185" s="2">
        <f ca="1">IF(Table1[[#This Row],[Area]]="Rangunia",Table1[[#This Row],[Income]],0)</f>
        <v>0</v>
      </c>
      <c r="BX185" s="2">
        <f ca="1">IF(Table1[[#This Row],[Area]]="Hathazari",Table1[[#This Row],[Income]],0)</f>
        <v>0</v>
      </c>
      <c r="BY185" s="2">
        <f ca="1">IF(Table1[[#This Row],[Area]]="Nazirhat",Table1[[#This Row],[Income]],0)</f>
        <v>0</v>
      </c>
      <c r="BZ185" s="2">
        <f ca="1">IF(Table1[[#This Row],[Area]]="Rangamati",Table1[[#This Row],[Income]],0)</f>
        <v>0</v>
      </c>
      <c r="CA185" s="2">
        <f ca="1">IF(Table1[[#This Row],[Area]]="Kumilla",Table1[[#This Row],[Income]],0)</f>
        <v>0</v>
      </c>
      <c r="CB185" s="2">
        <f ca="1">IF(Table1[[#This Row],[Area]]="Notun para",Table1[[#This Row],[Income]],0)</f>
        <v>0</v>
      </c>
      <c r="CC185" s="2">
        <f ca="1">IF(Table1[[#This Row],[Area]]="Fotikchori",Table1[[#This Row],[Income]],0)</f>
        <v>0</v>
      </c>
      <c r="CD185" s="2">
        <f ca="1">IF(Table1[[#This Row],[Area]]="Feni",Table1[[#This Row],[Income]],0)</f>
        <v>0</v>
      </c>
      <c r="CE185" s="2">
        <f ca="1">IF(Table1[[#This Row],[Area]]="Chattogram mohonogori",Table1[[#This Row],[Income]],0)</f>
        <v>0</v>
      </c>
      <c r="CF185" s="2">
        <f ca="1">IF(Table1[[#This Row],[Area]]="Potia",Table1[[#This Row],[Income]],0)</f>
        <v>0</v>
      </c>
      <c r="CG185" s="3">
        <f ca="1">IF(Table1[[#This Row],[Area]]="Kaptai",Table1[[#This Row],[Income]],0)</f>
        <v>71086</v>
      </c>
      <c r="CH185" s="1">
        <f ca="1">IF(Table1[[#This Row],[Field of work]]="Health",Table1[[#This Row],[Income]],0)</f>
        <v>0</v>
      </c>
      <c r="CI185" s="2">
        <f ca="1">IF(Table1[[#This Row],[Field of work]]="Teaching",Table1[[#This Row],[Income]],0)</f>
        <v>0</v>
      </c>
      <c r="CJ185" s="2">
        <f ca="1">IF(Table1[[#This Row],[Field of work]]="Construction",Table1[[#This Row],[Income]],0)</f>
        <v>71086</v>
      </c>
      <c r="CK185" s="2">
        <f ca="1">IF(Table1[[#This Row],[Field of work]]="IT",Table1[[#This Row],[Income]],0)</f>
        <v>0</v>
      </c>
      <c r="CL185" s="2">
        <f ca="1">IF(Table1[[#This Row],[Field of work]]="General work",Table1[[#This Row],[Income]],0)</f>
        <v>0</v>
      </c>
      <c r="CM185" s="3">
        <f ca="1">IF(Table1[[#This Row],[Field of work]]="Agriculture",Table1[[#This Row],[Income]],0)</f>
        <v>0</v>
      </c>
      <c r="CN185" s="1">
        <f t="shared" ca="1" si="77"/>
        <v>1</v>
      </c>
      <c r="CO185" s="3"/>
      <c r="CP185" s="1">
        <f t="shared" ca="1" si="91"/>
        <v>45</v>
      </c>
      <c r="CQ185" s="3"/>
    </row>
    <row r="186" spans="2:95" x14ac:dyDescent="0.25">
      <c r="B186">
        <f t="shared" ca="1" si="92"/>
        <v>1</v>
      </c>
      <c r="C186" t="str">
        <f t="shared" ca="1" si="78"/>
        <v>Men</v>
      </c>
      <c r="D186">
        <f t="shared" ca="1" si="93"/>
        <v>45</v>
      </c>
      <c r="E186">
        <f t="shared" ca="1" si="94"/>
        <v>5</v>
      </c>
      <c r="F186" t="str">
        <f t="shared" ca="1" si="79"/>
        <v>General work</v>
      </c>
      <c r="G186">
        <f t="shared" ca="1" si="95"/>
        <v>2</v>
      </c>
      <c r="H186" t="str">
        <f t="shared" ca="1" si="80"/>
        <v>College</v>
      </c>
      <c r="I186">
        <f t="shared" ca="1" si="96"/>
        <v>3</v>
      </c>
      <c r="J186">
        <f t="shared" ca="1" si="97"/>
        <v>3</v>
      </c>
      <c r="K186">
        <f t="shared" ca="1" si="98"/>
        <v>88181</v>
      </c>
      <c r="L186">
        <f t="shared" ca="1" si="99"/>
        <v>12</v>
      </c>
      <c r="M186" t="str">
        <f t="shared" ca="1" si="81"/>
        <v>Kaptai</v>
      </c>
      <c r="N186">
        <f t="shared" ca="1" si="103"/>
        <v>440905</v>
      </c>
      <c r="O186">
        <f t="shared" ca="1" si="100"/>
        <v>417831.79888451542</v>
      </c>
      <c r="P186">
        <f t="shared" ca="1" si="104"/>
        <v>178664.78973432464</v>
      </c>
      <c r="Q186">
        <f t="shared" ca="1" si="101"/>
        <v>99218</v>
      </c>
      <c r="R186">
        <f t="shared" ca="1" si="105"/>
        <v>61126.791704294206</v>
      </c>
      <c r="S186">
        <f t="shared" ca="1" si="106"/>
        <v>20703.328640477215</v>
      </c>
      <c r="T186">
        <f t="shared" ca="1" si="107"/>
        <v>640273.11837480194</v>
      </c>
      <c r="U186">
        <f t="shared" ca="1" si="108"/>
        <v>578176.59058880957</v>
      </c>
      <c r="V186">
        <f t="shared" ca="1" si="109"/>
        <v>62096.527785992366</v>
      </c>
      <c r="AR186" s="1">
        <f ca="1">IF(Table1[[#This Row],[Gender]]="men",1,0)</f>
        <v>1</v>
      </c>
      <c r="AS186" s="2">
        <f ca="1">IF(Table1[[#This Row],[Gender]]="Women",1,0)</f>
        <v>0</v>
      </c>
      <c r="AT186" s="2"/>
      <c r="AU186" s="2"/>
      <c r="AV186" s="3"/>
      <c r="AX186" s="1">
        <f t="shared" ca="1" si="82"/>
        <v>0</v>
      </c>
      <c r="AY186" s="2">
        <f t="shared" ca="1" si="83"/>
        <v>0</v>
      </c>
      <c r="AZ186" s="2">
        <f t="shared" ca="1" si="84"/>
        <v>1</v>
      </c>
      <c r="BA186" s="2">
        <f t="shared" ca="1" si="85"/>
        <v>0</v>
      </c>
      <c r="BB186" s="2">
        <f t="shared" ca="1" si="86"/>
        <v>0</v>
      </c>
      <c r="BC186" s="2">
        <f t="shared" ca="1" si="87"/>
        <v>0</v>
      </c>
      <c r="BD186" s="2"/>
      <c r="BE186" s="2"/>
      <c r="BF186" s="2"/>
      <c r="BG186" s="2"/>
      <c r="BH186" s="2"/>
      <c r="BI186" s="2"/>
      <c r="BJ186" s="3"/>
      <c r="BL186" s="1">
        <f t="shared" ca="1" si="102"/>
        <v>52429.975853989752</v>
      </c>
      <c r="BM186" s="3"/>
      <c r="BN186" s="1">
        <f t="shared" ca="1" si="88"/>
        <v>1</v>
      </c>
      <c r="BO186" s="2"/>
      <c r="BP186" s="2"/>
      <c r="BQ186" s="3"/>
      <c r="BR186" s="15">
        <f t="shared" ca="1" si="89"/>
        <v>0.99031577084622158</v>
      </c>
      <c r="BS186" s="16">
        <f t="shared" ca="1" si="90"/>
        <v>0</v>
      </c>
      <c r="BT186" s="2"/>
      <c r="BU186" s="2"/>
      <c r="BV186" s="1">
        <f ca="1">IF(Table1[[#This Row],[Area]]="Raozan",Table1[[#This Row],[Income]],0)</f>
        <v>0</v>
      </c>
      <c r="BW186" s="2">
        <f ca="1">IF(Table1[[#This Row],[Area]]="Rangunia",Table1[[#This Row],[Income]],0)</f>
        <v>0</v>
      </c>
      <c r="BX186" s="2">
        <f ca="1">IF(Table1[[#This Row],[Area]]="Hathazari",Table1[[#This Row],[Income]],0)</f>
        <v>0</v>
      </c>
      <c r="BY186" s="2">
        <f ca="1">IF(Table1[[#This Row],[Area]]="Nazirhat",Table1[[#This Row],[Income]],0)</f>
        <v>0</v>
      </c>
      <c r="BZ186" s="2">
        <f ca="1">IF(Table1[[#This Row],[Area]]="Rangamati",Table1[[#This Row],[Income]],0)</f>
        <v>0</v>
      </c>
      <c r="CA186" s="2">
        <f ca="1">IF(Table1[[#This Row],[Area]]="Kumilla",Table1[[#This Row],[Income]],0)</f>
        <v>0</v>
      </c>
      <c r="CB186" s="2">
        <f ca="1">IF(Table1[[#This Row],[Area]]="Notun para",Table1[[#This Row],[Income]],0)</f>
        <v>0</v>
      </c>
      <c r="CC186" s="2">
        <f ca="1">IF(Table1[[#This Row],[Area]]="Fotikchori",Table1[[#This Row],[Income]],0)</f>
        <v>0</v>
      </c>
      <c r="CD186" s="2">
        <f ca="1">IF(Table1[[#This Row],[Area]]="Feni",Table1[[#This Row],[Income]],0)</f>
        <v>0</v>
      </c>
      <c r="CE186" s="2">
        <f ca="1">IF(Table1[[#This Row],[Area]]="Chattogram mohonogori",Table1[[#This Row],[Income]],0)</f>
        <v>0</v>
      </c>
      <c r="CF186" s="2">
        <f ca="1">IF(Table1[[#This Row],[Area]]="Potia",Table1[[#This Row],[Income]],0)</f>
        <v>0</v>
      </c>
      <c r="CG186" s="3">
        <f ca="1">IF(Table1[[#This Row],[Area]]="Kaptai",Table1[[#This Row],[Income]],0)</f>
        <v>88181</v>
      </c>
      <c r="CH186" s="1">
        <f ca="1">IF(Table1[[#This Row],[Field of work]]="Health",Table1[[#This Row],[Income]],0)</f>
        <v>0</v>
      </c>
      <c r="CI186" s="2">
        <f ca="1">IF(Table1[[#This Row],[Field of work]]="Teaching",Table1[[#This Row],[Income]],0)</f>
        <v>0</v>
      </c>
      <c r="CJ186" s="2">
        <f ca="1">IF(Table1[[#This Row],[Field of work]]="Construction",Table1[[#This Row],[Income]],0)</f>
        <v>0</v>
      </c>
      <c r="CK186" s="2">
        <f ca="1">IF(Table1[[#This Row],[Field of work]]="IT",Table1[[#This Row],[Income]],0)</f>
        <v>0</v>
      </c>
      <c r="CL186" s="2">
        <f ca="1">IF(Table1[[#This Row],[Field of work]]="General work",Table1[[#This Row],[Income]],0)</f>
        <v>88181</v>
      </c>
      <c r="CM186" s="3">
        <f ca="1">IF(Table1[[#This Row],[Field of work]]="Agriculture",Table1[[#This Row],[Income]],0)</f>
        <v>0</v>
      </c>
      <c r="CN186" s="1">
        <f t="shared" ca="1" si="77"/>
        <v>1</v>
      </c>
      <c r="CO186" s="3"/>
      <c r="CP186" s="1">
        <f t="shared" ca="1" si="91"/>
        <v>0</v>
      </c>
      <c r="CQ186" s="3"/>
    </row>
    <row r="187" spans="2:95" x14ac:dyDescent="0.25">
      <c r="B187">
        <f t="shared" ca="1" si="92"/>
        <v>1</v>
      </c>
      <c r="C187" t="str">
        <f t="shared" ca="1" si="78"/>
        <v>Men</v>
      </c>
      <c r="D187">
        <f t="shared" ca="1" si="93"/>
        <v>35</v>
      </c>
      <c r="E187">
        <f t="shared" ca="1" si="94"/>
        <v>2</v>
      </c>
      <c r="F187" t="str">
        <f t="shared" ca="1" si="79"/>
        <v>Construction</v>
      </c>
      <c r="G187">
        <f t="shared" ca="1" si="95"/>
        <v>3</v>
      </c>
      <c r="H187" t="str">
        <f t="shared" ca="1" si="80"/>
        <v>University</v>
      </c>
      <c r="I187">
        <f t="shared" ca="1" si="96"/>
        <v>3</v>
      </c>
      <c r="J187">
        <f t="shared" ca="1" si="97"/>
        <v>1</v>
      </c>
      <c r="K187">
        <f t="shared" ca="1" si="98"/>
        <v>77789</v>
      </c>
      <c r="L187">
        <f t="shared" ca="1" si="99"/>
        <v>9</v>
      </c>
      <c r="M187" t="str">
        <f t="shared" ca="1" si="81"/>
        <v>Rangunia</v>
      </c>
      <c r="N187">
        <f t="shared" ca="1" si="103"/>
        <v>466734</v>
      </c>
      <c r="O187">
        <f t="shared" ca="1" si="100"/>
        <v>462214.04099014041</v>
      </c>
      <c r="P187">
        <f t="shared" ca="1" si="104"/>
        <v>18934.688541057989</v>
      </c>
      <c r="Q187">
        <f t="shared" ca="1" si="101"/>
        <v>16415</v>
      </c>
      <c r="R187">
        <f t="shared" ca="1" si="105"/>
        <v>137646.7164000106</v>
      </c>
      <c r="S187">
        <f t="shared" ca="1" si="106"/>
        <v>66570.57420921055</v>
      </c>
      <c r="T187">
        <f t="shared" ca="1" si="107"/>
        <v>552239.26275026856</v>
      </c>
      <c r="U187">
        <f t="shared" ca="1" si="108"/>
        <v>616275.75739015103</v>
      </c>
      <c r="V187">
        <f t="shared" ca="1" si="109"/>
        <v>-64036.494639882469</v>
      </c>
      <c r="AR187" s="1">
        <f ca="1">IF(Table1[[#This Row],[Gender]]="men",1,0)</f>
        <v>1</v>
      </c>
      <c r="AS187" s="2">
        <f ca="1">IF(Table1[[#This Row],[Gender]]="Women",1,0)</f>
        <v>0</v>
      </c>
      <c r="AT187" s="2"/>
      <c r="AU187" s="2"/>
      <c r="AV187" s="3"/>
      <c r="AX187" s="1">
        <f t="shared" ca="1" si="82"/>
        <v>0</v>
      </c>
      <c r="AY187" s="2">
        <f t="shared" ca="1" si="83"/>
        <v>1</v>
      </c>
      <c r="AZ187" s="2">
        <f t="shared" ca="1" si="84"/>
        <v>0</v>
      </c>
      <c r="BA187" s="2">
        <f t="shared" ca="1" si="85"/>
        <v>0</v>
      </c>
      <c r="BB187" s="2">
        <f t="shared" ca="1" si="86"/>
        <v>0</v>
      </c>
      <c r="BC187" s="2">
        <f t="shared" ca="1" si="87"/>
        <v>0</v>
      </c>
      <c r="BD187" s="2"/>
      <c r="BE187" s="2"/>
      <c r="BF187" s="2"/>
      <c r="BG187" s="2"/>
      <c r="BH187" s="2"/>
      <c r="BI187" s="2"/>
      <c r="BJ187" s="3"/>
      <c r="BL187" s="1">
        <f t="shared" ca="1" si="102"/>
        <v>48767.558674728374</v>
      </c>
      <c r="BM187" s="3"/>
      <c r="BN187" s="1">
        <f t="shared" ca="1" si="88"/>
        <v>0</v>
      </c>
      <c r="BO187" s="2"/>
      <c r="BP187" s="2"/>
      <c r="BQ187" s="3"/>
      <c r="BR187" s="15">
        <f t="shared" ca="1" si="89"/>
        <v>0.54235215690000271</v>
      </c>
      <c r="BS187" s="16">
        <f t="shared" ca="1" si="90"/>
        <v>0</v>
      </c>
      <c r="BT187" s="2"/>
      <c r="BU187" s="2"/>
      <c r="BV187" s="1">
        <f ca="1">IF(Table1[[#This Row],[Area]]="Raozan",Table1[[#This Row],[Income]],0)</f>
        <v>0</v>
      </c>
      <c r="BW187" s="2">
        <f ca="1">IF(Table1[[#This Row],[Area]]="Rangunia",Table1[[#This Row],[Income]],0)</f>
        <v>77789</v>
      </c>
      <c r="BX187" s="2">
        <f ca="1">IF(Table1[[#This Row],[Area]]="Hathazari",Table1[[#This Row],[Income]],0)</f>
        <v>0</v>
      </c>
      <c r="BY187" s="2">
        <f ca="1">IF(Table1[[#This Row],[Area]]="Nazirhat",Table1[[#This Row],[Income]],0)</f>
        <v>0</v>
      </c>
      <c r="BZ187" s="2">
        <f ca="1">IF(Table1[[#This Row],[Area]]="Rangamati",Table1[[#This Row],[Income]],0)</f>
        <v>0</v>
      </c>
      <c r="CA187" s="2">
        <f ca="1">IF(Table1[[#This Row],[Area]]="Kumilla",Table1[[#This Row],[Income]],0)</f>
        <v>0</v>
      </c>
      <c r="CB187" s="2">
        <f ca="1">IF(Table1[[#This Row],[Area]]="Notun para",Table1[[#This Row],[Income]],0)</f>
        <v>0</v>
      </c>
      <c r="CC187" s="2">
        <f ca="1">IF(Table1[[#This Row],[Area]]="Fotikchori",Table1[[#This Row],[Income]],0)</f>
        <v>0</v>
      </c>
      <c r="CD187" s="2">
        <f ca="1">IF(Table1[[#This Row],[Area]]="Feni",Table1[[#This Row],[Income]],0)</f>
        <v>0</v>
      </c>
      <c r="CE187" s="2">
        <f ca="1">IF(Table1[[#This Row],[Area]]="Chattogram mohonogori",Table1[[#This Row],[Income]],0)</f>
        <v>0</v>
      </c>
      <c r="CF187" s="2">
        <f ca="1">IF(Table1[[#This Row],[Area]]="Potia",Table1[[#This Row],[Income]],0)</f>
        <v>0</v>
      </c>
      <c r="CG187" s="3">
        <f ca="1">IF(Table1[[#This Row],[Area]]="Kaptai",Table1[[#This Row],[Income]],0)</f>
        <v>0</v>
      </c>
      <c r="CH187" s="1">
        <f ca="1">IF(Table1[[#This Row],[Field of work]]="Health",Table1[[#This Row],[Income]],0)</f>
        <v>0</v>
      </c>
      <c r="CI187" s="2">
        <f ca="1">IF(Table1[[#This Row],[Field of work]]="Teaching",Table1[[#This Row],[Income]],0)</f>
        <v>0</v>
      </c>
      <c r="CJ187" s="2">
        <f ca="1">IF(Table1[[#This Row],[Field of work]]="Construction",Table1[[#This Row],[Income]],0)</f>
        <v>77789</v>
      </c>
      <c r="CK187" s="2">
        <f ca="1">IF(Table1[[#This Row],[Field of work]]="IT",Table1[[#This Row],[Income]],0)</f>
        <v>0</v>
      </c>
      <c r="CL187" s="2">
        <f ca="1">IF(Table1[[#This Row],[Field of work]]="General work",Table1[[#This Row],[Income]],0)</f>
        <v>0</v>
      </c>
      <c r="CM187" s="3">
        <f ca="1">IF(Table1[[#This Row],[Field of work]]="Agriculture",Table1[[#This Row],[Income]],0)</f>
        <v>0</v>
      </c>
      <c r="CN187" s="1">
        <f t="shared" ca="1" si="77"/>
        <v>1</v>
      </c>
      <c r="CO187" s="3"/>
      <c r="CP187" s="1">
        <f t="shared" ca="1" si="91"/>
        <v>45</v>
      </c>
      <c r="CQ187" s="3"/>
    </row>
    <row r="188" spans="2:95" x14ac:dyDescent="0.25">
      <c r="B188">
        <f t="shared" ca="1" si="92"/>
        <v>1</v>
      </c>
      <c r="C188" t="str">
        <f t="shared" ca="1" si="78"/>
        <v>Men</v>
      </c>
      <c r="D188">
        <f t="shared" ca="1" si="93"/>
        <v>45</v>
      </c>
      <c r="E188">
        <f t="shared" ca="1" si="94"/>
        <v>3</v>
      </c>
      <c r="F188" t="str">
        <f t="shared" ca="1" si="79"/>
        <v>Teaching</v>
      </c>
      <c r="G188">
        <f t="shared" ca="1" si="95"/>
        <v>2</v>
      </c>
      <c r="H188" t="str">
        <f t="shared" ca="1" si="80"/>
        <v>College</v>
      </c>
      <c r="I188">
        <f t="shared" ca="1" si="96"/>
        <v>4</v>
      </c>
      <c r="J188">
        <f t="shared" ca="1" si="97"/>
        <v>1</v>
      </c>
      <c r="K188">
        <f t="shared" ca="1" si="98"/>
        <v>61171</v>
      </c>
      <c r="L188">
        <f t="shared" ca="1" si="99"/>
        <v>9</v>
      </c>
      <c r="M188" t="str">
        <f t="shared" ca="1" si="81"/>
        <v>Rangunia</v>
      </c>
      <c r="N188">
        <f t="shared" ca="1" si="103"/>
        <v>244684</v>
      </c>
      <c r="O188">
        <f t="shared" ca="1" si="100"/>
        <v>132704.89515892026</v>
      </c>
      <c r="P188">
        <f t="shared" ca="1" si="104"/>
        <v>52429.975853989752</v>
      </c>
      <c r="Q188">
        <f t="shared" ca="1" si="101"/>
        <v>50373</v>
      </c>
      <c r="R188">
        <f t="shared" ca="1" si="105"/>
        <v>2864.3588422669432</v>
      </c>
      <c r="S188">
        <f t="shared" ca="1" si="106"/>
        <v>44899.542672853124</v>
      </c>
      <c r="T188">
        <f t="shared" ca="1" si="107"/>
        <v>342013.51852684288</v>
      </c>
      <c r="U188">
        <f t="shared" ca="1" si="108"/>
        <v>185942.25400118722</v>
      </c>
      <c r="V188">
        <f t="shared" ca="1" si="109"/>
        <v>156071.26452565566</v>
      </c>
      <c r="AR188" s="1">
        <f ca="1">IF(Table1[[#This Row],[Gender]]="men",1,0)</f>
        <v>1</v>
      </c>
      <c r="AS188" s="2">
        <f ca="1">IF(Table1[[#This Row],[Gender]]="Women",1,0)</f>
        <v>0</v>
      </c>
      <c r="AT188" s="2"/>
      <c r="AU188" s="2"/>
      <c r="AV188" s="3"/>
      <c r="AX188" s="1">
        <f t="shared" ca="1" si="82"/>
        <v>0</v>
      </c>
      <c r="AY188" s="2">
        <f t="shared" ca="1" si="83"/>
        <v>0</v>
      </c>
      <c r="AZ188" s="2">
        <f t="shared" ca="1" si="84"/>
        <v>0</v>
      </c>
      <c r="BA188" s="2">
        <f t="shared" ca="1" si="85"/>
        <v>1</v>
      </c>
      <c r="BB188" s="2">
        <f t="shared" ca="1" si="86"/>
        <v>0</v>
      </c>
      <c r="BC188" s="2">
        <f t="shared" ca="1" si="87"/>
        <v>0</v>
      </c>
      <c r="BD188" s="2"/>
      <c r="BE188" s="2"/>
      <c r="BF188" s="2"/>
      <c r="BG188" s="2"/>
      <c r="BH188" s="2"/>
      <c r="BI188" s="2"/>
      <c r="BJ188" s="3"/>
      <c r="BL188" s="1">
        <f t="shared" ca="1" si="102"/>
        <v>17646.808586894196</v>
      </c>
      <c r="BM188" s="3"/>
      <c r="BN188" s="1">
        <f t="shared" ca="1" si="88"/>
        <v>1</v>
      </c>
      <c r="BO188" s="2"/>
      <c r="BP188" s="2"/>
      <c r="BQ188" s="3"/>
      <c r="BR188" s="15">
        <f t="shared" ca="1" si="89"/>
        <v>0.92064986812651417</v>
      </c>
      <c r="BS188" s="16">
        <f t="shared" ca="1" si="90"/>
        <v>0</v>
      </c>
      <c r="BT188" s="2"/>
      <c r="BU188" s="2"/>
      <c r="BV188" s="1">
        <f ca="1">IF(Table1[[#This Row],[Area]]="Raozan",Table1[[#This Row],[Income]],0)</f>
        <v>0</v>
      </c>
      <c r="BW188" s="2">
        <f ca="1">IF(Table1[[#This Row],[Area]]="Rangunia",Table1[[#This Row],[Income]],0)</f>
        <v>61171</v>
      </c>
      <c r="BX188" s="2">
        <f ca="1">IF(Table1[[#This Row],[Area]]="Hathazari",Table1[[#This Row],[Income]],0)</f>
        <v>0</v>
      </c>
      <c r="BY188" s="2">
        <f ca="1">IF(Table1[[#This Row],[Area]]="Nazirhat",Table1[[#This Row],[Income]],0)</f>
        <v>0</v>
      </c>
      <c r="BZ188" s="2">
        <f ca="1">IF(Table1[[#This Row],[Area]]="Rangamati",Table1[[#This Row],[Income]],0)</f>
        <v>0</v>
      </c>
      <c r="CA188" s="2">
        <f ca="1">IF(Table1[[#This Row],[Area]]="Kumilla",Table1[[#This Row],[Income]],0)</f>
        <v>0</v>
      </c>
      <c r="CB188" s="2">
        <f ca="1">IF(Table1[[#This Row],[Area]]="Notun para",Table1[[#This Row],[Income]],0)</f>
        <v>0</v>
      </c>
      <c r="CC188" s="2">
        <f ca="1">IF(Table1[[#This Row],[Area]]="Fotikchori",Table1[[#This Row],[Income]],0)</f>
        <v>0</v>
      </c>
      <c r="CD188" s="2">
        <f ca="1">IF(Table1[[#This Row],[Area]]="Feni",Table1[[#This Row],[Income]],0)</f>
        <v>0</v>
      </c>
      <c r="CE188" s="2">
        <f ca="1">IF(Table1[[#This Row],[Area]]="Chattogram mohonogori",Table1[[#This Row],[Income]],0)</f>
        <v>0</v>
      </c>
      <c r="CF188" s="2">
        <f ca="1">IF(Table1[[#This Row],[Area]]="Potia",Table1[[#This Row],[Income]],0)</f>
        <v>0</v>
      </c>
      <c r="CG188" s="3">
        <f ca="1">IF(Table1[[#This Row],[Area]]="Kaptai",Table1[[#This Row],[Income]],0)</f>
        <v>0</v>
      </c>
      <c r="CH188" s="1">
        <f ca="1">IF(Table1[[#This Row],[Field of work]]="Health",Table1[[#This Row],[Income]],0)</f>
        <v>0</v>
      </c>
      <c r="CI188" s="2">
        <f ca="1">IF(Table1[[#This Row],[Field of work]]="Teaching",Table1[[#This Row],[Income]],0)</f>
        <v>61171</v>
      </c>
      <c r="CJ188" s="2">
        <f ca="1">IF(Table1[[#This Row],[Field of work]]="Construction",Table1[[#This Row],[Income]],0)</f>
        <v>0</v>
      </c>
      <c r="CK188" s="2">
        <f ca="1">IF(Table1[[#This Row],[Field of work]]="IT",Table1[[#This Row],[Income]],0)</f>
        <v>0</v>
      </c>
      <c r="CL188" s="2">
        <f ca="1">IF(Table1[[#This Row],[Field of work]]="General work",Table1[[#This Row],[Income]],0)</f>
        <v>0</v>
      </c>
      <c r="CM188" s="3">
        <f ca="1">IF(Table1[[#This Row],[Field of work]]="Agriculture",Table1[[#This Row],[Income]],0)</f>
        <v>0</v>
      </c>
      <c r="CN188" s="1">
        <f t="shared" ca="1" si="77"/>
        <v>1</v>
      </c>
      <c r="CO188" s="3"/>
      <c r="CP188" s="1">
        <f t="shared" ca="1" si="91"/>
        <v>40</v>
      </c>
      <c r="CQ188" s="3"/>
    </row>
    <row r="189" spans="2:95" x14ac:dyDescent="0.25">
      <c r="B189">
        <f t="shared" ca="1" si="92"/>
        <v>1</v>
      </c>
      <c r="C189" t="str">
        <f t="shared" ca="1" si="78"/>
        <v>Men</v>
      </c>
      <c r="D189">
        <f t="shared" ca="1" si="93"/>
        <v>40</v>
      </c>
      <c r="E189">
        <f t="shared" ca="1" si="94"/>
        <v>4</v>
      </c>
      <c r="F189" t="str">
        <f t="shared" ca="1" si="79"/>
        <v>IT</v>
      </c>
      <c r="G189">
        <f t="shared" ca="1" si="95"/>
        <v>1</v>
      </c>
      <c r="H189" t="str">
        <f t="shared" ca="1" si="80"/>
        <v>High school</v>
      </c>
      <c r="I189">
        <f t="shared" ca="1" si="96"/>
        <v>2</v>
      </c>
      <c r="J189">
        <f t="shared" ca="1" si="97"/>
        <v>1</v>
      </c>
      <c r="K189">
        <f t="shared" ca="1" si="98"/>
        <v>89312</v>
      </c>
      <c r="L189">
        <f t="shared" ca="1" si="99"/>
        <v>11</v>
      </c>
      <c r="M189" t="str">
        <f t="shared" ca="1" si="81"/>
        <v>Nazirhat</v>
      </c>
      <c r="N189">
        <f t="shared" ca="1" si="103"/>
        <v>535872</v>
      </c>
      <c r="O189">
        <f t="shared" ca="1" si="100"/>
        <v>493350.48613269138</v>
      </c>
      <c r="P189">
        <f t="shared" ca="1" si="104"/>
        <v>48767.558674728374</v>
      </c>
      <c r="Q189">
        <f t="shared" ca="1" si="101"/>
        <v>14608</v>
      </c>
      <c r="R189">
        <f t="shared" ca="1" si="105"/>
        <v>43955.279300358678</v>
      </c>
      <c r="S189">
        <f t="shared" ca="1" si="106"/>
        <v>8284.4657511211699</v>
      </c>
      <c r="T189">
        <f t="shared" ca="1" si="107"/>
        <v>592924.02442584955</v>
      </c>
      <c r="U189">
        <f t="shared" ca="1" si="108"/>
        <v>551913.76543305011</v>
      </c>
      <c r="V189">
        <f t="shared" ca="1" si="109"/>
        <v>41010.258992799441</v>
      </c>
      <c r="AR189" s="1">
        <f ca="1">IF(Table1[[#This Row],[Gender]]="men",1,0)</f>
        <v>1</v>
      </c>
      <c r="AS189" s="2">
        <f ca="1">IF(Table1[[#This Row],[Gender]]="Women",1,0)</f>
        <v>0</v>
      </c>
      <c r="AT189" s="2"/>
      <c r="AU189" s="2"/>
      <c r="AV189" s="3"/>
      <c r="AX189" s="1">
        <f t="shared" ca="1" si="82"/>
        <v>0</v>
      </c>
      <c r="AY189" s="2">
        <f t="shared" ca="1" si="83"/>
        <v>0</v>
      </c>
      <c r="AZ189" s="2">
        <f t="shared" ca="1" si="84"/>
        <v>1</v>
      </c>
      <c r="BA189" s="2">
        <f t="shared" ca="1" si="85"/>
        <v>0</v>
      </c>
      <c r="BB189" s="2">
        <f t="shared" ca="1" si="86"/>
        <v>0</v>
      </c>
      <c r="BC189" s="2">
        <f t="shared" ca="1" si="87"/>
        <v>0</v>
      </c>
      <c r="BD189" s="2"/>
      <c r="BE189" s="2"/>
      <c r="BF189" s="2"/>
      <c r="BG189" s="2"/>
      <c r="BH189" s="2"/>
      <c r="BI189" s="2"/>
      <c r="BJ189" s="3"/>
      <c r="BL189" s="1">
        <f t="shared" ca="1" si="102"/>
        <v>10483.73072534659</v>
      </c>
      <c r="BM189" s="3"/>
      <c r="BN189" s="1">
        <f t="shared" ca="1" si="88"/>
        <v>1</v>
      </c>
      <c r="BO189" s="2"/>
      <c r="BP189" s="2"/>
      <c r="BQ189" s="3"/>
      <c r="BR189" s="15">
        <f t="shared" ca="1" si="89"/>
        <v>0.42404913474050132</v>
      </c>
      <c r="BS189" s="16">
        <f t="shared" ca="1" si="90"/>
        <v>0</v>
      </c>
      <c r="BT189" s="2"/>
      <c r="BU189" s="2"/>
      <c r="BV189" s="1">
        <f ca="1">IF(Table1[[#This Row],[Area]]="Raozan",Table1[[#This Row],[Income]],0)</f>
        <v>0</v>
      </c>
      <c r="BW189" s="2">
        <f ca="1">IF(Table1[[#This Row],[Area]]="Rangunia",Table1[[#This Row],[Income]],0)</f>
        <v>0</v>
      </c>
      <c r="BX189" s="2">
        <f ca="1">IF(Table1[[#This Row],[Area]]="Hathazari",Table1[[#This Row],[Income]],0)</f>
        <v>0</v>
      </c>
      <c r="BY189" s="2">
        <f ca="1">IF(Table1[[#This Row],[Area]]="Nazirhat",Table1[[#This Row],[Income]],0)</f>
        <v>89312</v>
      </c>
      <c r="BZ189" s="2">
        <f ca="1">IF(Table1[[#This Row],[Area]]="Rangamati",Table1[[#This Row],[Income]],0)</f>
        <v>0</v>
      </c>
      <c r="CA189" s="2">
        <f ca="1">IF(Table1[[#This Row],[Area]]="Kumilla",Table1[[#This Row],[Income]],0)</f>
        <v>0</v>
      </c>
      <c r="CB189" s="2">
        <f ca="1">IF(Table1[[#This Row],[Area]]="Notun para",Table1[[#This Row],[Income]],0)</f>
        <v>0</v>
      </c>
      <c r="CC189" s="2">
        <f ca="1">IF(Table1[[#This Row],[Area]]="Fotikchori",Table1[[#This Row],[Income]],0)</f>
        <v>0</v>
      </c>
      <c r="CD189" s="2">
        <f ca="1">IF(Table1[[#This Row],[Area]]="Feni",Table1[[#This Row],[Income]],0)</f>
        <v>0</v>
      </c>
      <c r="CE189" s="2">
        <f ca="1">IF(Table1[[#This Row],[Area]]="Chattogram mohonogori",Table1[[#This Row],[Income]],0)</f>
        <v>0</v>
      </c>
      <c r="CF189" s="2">
        <f ca="1">IF(Table1[[#This Row],[Area]]="Potia",Table1[[#This Row],[Income]],0)</f>
        <v>0</v>
      </c>
      <c r="CG189" s="3">
        <f ca="1">IF(Table1[[#This Row],[Area]]="Kaptai",Table1[[#This Row],[Income]],0)</f>
        <v>0</v>
      </c>
      <c r="CH189" s="1">
        <f ca="1">IF(Table1[[#This Row],[Field of work]]="Health",Table1[[#This Row],[Income]],0)</f>
        <v>0</v>
      </c>
      <c r="CI189" s="2">
        <f ca="1">IF(Table1[[#This Row],[Field of work]]="Teaching",Table1[[#This Row],[Income]],0)</f>
        <v>0</v>
      </c>
      <c r="CJ189" s="2">
        <f ca="1">IF(Table1[[#This Row],[Field of work]]="Construction",Table1[[#This Row],[Income]],0)</f>
        <v>0</v>
      </c>
      <c r="CK189" s="2">
        <f ca="1">IF(Table1[[#This Row],[Field of work]]="IT",Table1[[#This Row],[Income]],0)</f>
        <v>89312</v>
      </c>
      <c r="CL189" s="2">
        <f ca="1">IF(Table1[[#This Row],[Field of work]]="General work",Table1[[#This Row],[Income]],0)</f>
        <v>0</v>
      </c>
      <c r="CM189" s="3">
        <f ca="1">IF(Table1[[#This Row],[Field of work]]="Agriculture",Table1[[#This Row],[Income]],0)</f>
        <v>0</v>
      </c>
      <c r="CN189" s="1">
        <f t="shared" ca="1" si="77"/>
        <v>1</v>
      </c>
      <c r="CO189" s="3"/>
      <c r="CP189" s="1">
        <f t="shared" ca="1" si="91"/>
        <v>40</v>
      </c>
      <c r="CQ189" s="3"/>
    </row>
    <row r="190" spans="2:95" x14ac:dyDescent="0.25">
      <c r="B190">
        <f t="shared" ca="1" si="92"/>
        <v>1</v>
      </c>
      <c r="C190" t="str">
        <f t="shared" ca="1" si="78"/>
        <v>Men</v>
      </c>
      <c r="D190">
        <f t="shared" ca="1" si="93"/>
        <v>40</v>
      </c>
      <c r="E190">
        <f t="shared" ca="1" si="94"/>
        <v>2</v>
      </c>
      <c r="F190" t="str">
        <f t="shared" ca="1" si="79"/>
        <v>Construction</v>
      </c>
      <c r="G190">
        <f t="shared" ca="1" si="95"/>
        <v>2</v>
      </c>
      <c r="H190" t="str">
        <f t="shared" ca="1" si="80"/>
        <v>College</v>
      </c>
      <c r="I190">
        <f t="shared" ca="1" si="96"/>
        <v>0</v>
      </c>
      <c r="J190">
        <f t="shared" ca="1" si="97"/>
        <v>1</v>
      </c>
      <c r="K190">
        <f t="shared" ca="1" si="98"/>
        <v>85439</v>
      </c>
      <c r="L190">
        <f t="shared" ca="1" si="99"/>
        <v>4</v>
      </c>
      <c r="M190" t="str">
        <f t="shared" ca="1" si="81"/>
        <v>Rangamati</v>
      </c>
      <c r="N190">
        <f t="shared" ca="1" si="103"/>
        <v>512634</v>
      </c>
      <c r="O190">
        <f t="shared" ca="1" si="100"/>
        <v>217382.00413856216</v>
      </c>
      <c r="P190">
        <f t="shared" ca="1" si="104"/>
        <v>17646.808586894196</v>
      </c>
      <c r="Q190">
        <f t="shared" ca="1" si="101"/>
        <v>8448</v>
      </c>
      <c r="R190">
        <f t="shared" ca="1" si="105"/>
        <v>96330.412074168809</v>
      </c>
      <c r="S190">
        <f t="shared" ca="1" si="106"/>
        <v>76964.292186628649</v>
      </c>
      <c r="T190">
        <f t="shared" ca="1" si="107"/>
        <v>607245.10077352286</v>
      </c>
      <c r="U190">
        <f t="shared" ca="1" si="108"/>
        <v>322160.41621273098</v>
      </c>
      <c r="V190">
        <f t="shared" ca="1" si="109"/>
        <v>285084.68456079188</v>
      </c>
      <c r="AR190" s="1">
        <f ca="1">IF(Table1[[#This Row],[Gender]]="men",1,0)</f>
        <v>1</v>
      </c>
      <c r="AS190" s="2">
        <f ca="1">IF(Table1[[#This Row],[Gender]]="Women",1,0)</f>
        <v>0</v>
      </c>
      <c r="AT190" s="2"/>
      <c r="AU190" s="2"/>
      <c r="AV190" s="3"/>
      <c r="AX190" s="1">
        <f t="shared" ca="1" si="82"/>
        <v>0</v>
      </c>
      <c r="AY190" s="2">
        <f t="shared" ca="1" si="83"/>
        <v>1</v>
      </c>
      <c r="AZ190" s="2">
        <f t="shared" ca="1" si="84"/>
        <v>0</v>
      </c>
      <c r="BA190" s="2">
        <f t="shared" ca="1" si="85"/>
        <v>0</v>
      </c>
      <c r="BB190" s="2">
        <f t="shared" ca="1" si="86"/>
        <v>0</v>
      </c>
      <c r="BC190" s="2">
        <f t="shared" ca="1" si="87"/>
        <v>0</v>
      </c>
      <c r="BD190" s="2"/>
      <c r="BE190" s="2"/>
      <c r="BF190" s="2"/>
      <c r="BG190" s="2"/>
      <c r="BH190" s="2"/>
      <c r="BI190" s="2"/>
      <c r="BJ190" s="3"/>
      <c r="BL190" s="1">
        <f t="shared" ca="1" si="102"/>
        <v>47554.549097139497</v>
      </c>
      <c r="BM190" s="3"/>
      <c r="BN190" s="1">
        <f t="shared" ca="1" si="88"/>
        <v>1</v>
      </c>
      <c r="BO190" s="2"/>
      <c r="BP190" s="2"/>
      <c r="BQ190" s="3"/>
      <c r="BR190" s="15">
        <f t="shared" ca="1" si="89"/>
        <v>0.58185628266416745</v>
      </c>
      <c r="BS190" s="16">
        <f t="shared" ca="1" si="90"/>
        <v>0</v>
      </c>
      <c r="BT190" s="2"/>
      <c r="BU190" s="2"/>
      <c r="BV190" s="1">
        <f ca="1">IF(Table1[[#This Row],[Area]]="Raozan",Table1[[#This Row],[Income]],0)</f>
        <v>0</v>
      </c>
      <c r="BW190" s="2">
        <f ca="1">IF(Table1[[#This Row],[Area]]="Rangunia",Table1[[#This Row],[Income]],0)</f>
        <v>0</v>
      </c>
      <c r="BX190" s="2">
        <f ca="1">IF(Table1[[#This Row],[Area]]="Hathazari",Table1[[#This Row],[Income]],0)</f>
        <v>0</v>
      </c>
      <c r="BY190" s="2">
        <f ca="1">IF(Table1[[#This Row],[Area]]="Nazirhat",Table1[[#This Row],[Income]],0)</f>
        <v>0</v>
      </c>
      <c r="BZ190" s="2">
        <f ca="1">IF(Table1[[#This Row],[Area]]="Rangamati",Table1[[#This Row],[Income]],0)</f>
        <v>85439</v>
      </c>
      <c r="CA190" s="2">
        <f ca="1">IF(Table1[[#This Row],[Area]]="Kumilla",Table1[[#This Row],[Income]],0)</f>
        <v>0</v>
      </c>
      <c r="CB190" s="2">
        <f ca="1">IF(Table1[[#This Row],[Area]]="Notun para",Table1[[#This Row],[Income]],0)</f>
        <v>0</v>
      </c>
      <c r="CC190" s="2">
        <f ca="1">IF(Table1[[#This Row],[Area]]="Fotikchori",Table1[[#This Row],[Income]],0)</f>
        <v>0</v>
      </c>
      <c r="CD190" s="2">
        <f ca="1">IF(Table1[[#This Row],[Area]]="Feni",Table1[[#This Row],[Income]],0)</f>
        <v>0</v>
      </c>
      <c r="CE190" s="2">
        <f ca="1">IF(Table1[[#This Row],[Area]]="Chattogram mohonogori",Table1[[#This Row],[Income]],0)</f>
        <v>0</v>
      </c>
      <c r="CF190" s="2">
        <f ca="1">IF(Table1[[#This Row],[Area]]="Potia",Table1[[#This Row],[Income]],0)</f>
        <v>0</v>
      </c>
      <c r="CG190" s="3">
        <f ca="1">IF(Table1[[#This Row],[Area]]="Kaptai",Table1[[#This Row],[Income]],0)</f>
        <v>0</v>
      </c>
      <c r="CH190" s="1">
        <f ca="1">IF(Table1[[#This Row],[Field of work]]="Health",Table1[[#This Row],[Income]],0)</f>
        <v>0</v>
      </c>
      <c r="CI190" s="2">
        <f ca="1">IF(Table1[[#This Row],[Field of work]]="Teaching",Table1[[#This Row],[Income]],0)</f>
        <v>0</v>
      </c>
      <c r="CJ190" s="2">
        <f ca="1">IF(Table1[[#This Row],[Field of work]]="Construction",Table1[[#This Row],[Income]],0)</f>
        <v>85439</v>
      </c>
      <c r="CK190" s="2">
        <f ca="1">IF(Table1[[#This Row],[Field of work]]="IT",Table1[[#This Row],[Income]],0)</f>
        <v>0</v>
      </c>
      <c r="CL190" s="2">
        <f ca="1">IF(Table1[[#This Row],[Field of work]]="General work",Table1[[#This Row],[Income]],0)</f>
        <v>0</v>
      </c>
      <c r="CM190" s="3">
        <f ca="1">IF(Table1[[#This Row],[Field of work]]="Agriculture",Table1[[#This Row],[Income]],0)</f>
        <v>0</v>
      </c>
      <c r="CN190" s="1">
        <f t="shared" ca="1" si="77"/>
        <v>1</v>
      </c>
      <c r="CO190" s="3"/>
      <c r="CP190" s="1">
        <f t="shared" ca="1" si="91"/>
        <v>37</v>
      </c>
      <c r="CQ190" s="3"/>
    </row>
    <row r="191" spans="2:95" x14ac:dyDescent="0.25">
      <c r="B191">
        <f t="shared" ca="1" si="92"/>
        <v>2</v>
      </c>
      <c r="C191" t="str">
        <f t="shared" ca="1" si="78"/>
        <v>Women</v>
      </c>
      <c r="D191">
        <f t="shared" ca="1" si="93"/>
        <v>37</v>
      </c>
      <c r="E191">
        <f t="shared" ca="1" si="94"/>
        <v>3</v>
      </c>
      <c r="F191" t="str">
        <f t="shared" ca="1" si="79"/>
        <v>Teaching</v>
      </c>
      <c r="G191">
        <f t="shared" ca="1" si="95"/>
        <v>5</v>
      </c>
      <c r="H191" t="str">
        <f t="shared" ca="1" si="80"/>
        <v>Other</v>
      </c>
      <c r="I191">
        <f t="shared" ca="1" si="96"/>
        <v>2</v>
      </c>
      <c r="J191">
        <f t="shared" ca="1" si="97"/>
        <v>2</v>
      </c>
      <c r="K191">
        <f t="shared" ca="1" si="98"/>
        <v>67023</v>
      </c>
      <c r="L191">
        <f t="shared" ca="1" si="99"/>
        <v>9</v>
      </c>
      <c r="M191" t="str">
        <f t="shared" ca="1" si="81"/>
        <v>Rangunia</v>
      </c>
      <c r="N191">
        <f t="shared" ca="1" si="103"/>
        <v>335115</v>
      </c>
      <c r="O191">
        <f t="shared" ca="1" si="100"/>
        <v>194988.76816500246</v>
      </c>
      <c r="P191">
        <f t="shared" ca="1" si="104"/>
        <v>20967.461450693179</v>
      </c>
      <c r="Q191">
        <f t="shared" ca="1" si="101"/>
        <v>1456</v>
      </c>
      <c r="R191">
        <f t="shared" ca="1" si="105"/>
        <v>57299.301408392916</v>
      </c>
      <c r="S191">
        <f t="shared" ca="1" si="106"/>
        <v>52700.973248311529</v>
      </c>
      <c r="T191">
        <f t="shared" ca="1" si="107"/>
        <v>408783.43469900475</v>
      </c>
      <c r="U191">
        <f t="shared" ca="1" si="108"/>
        <v>253744.06957339536</v>
      </c>
      <c r="V191">
        <f t="shared" ca="1" si="109"/>
        <v>155039.36512560939</v>
      </c>
      <c r="AR191" s="1">
        <f ca="1">IF(Table1[[#This Row],[Gender]]="men",1,0)</f>
        <v>0</v>
      </c>
      <c r="AS191" s="2">
        <f ca="1">IF(Table1[[#This Row],[Gender]]="Women",1,0)</f>
        <v>1</v>
      </c>
      <c r="AT191" s="2"/>
      <c r="AU191" s="2"/>
      <c r="AV191" s="3"/>
      <c r="AX191" s="1">
        <f t="shared" ca="1" si="82"/>
        <v>0</v>
      </c>
      <c r="AY191" s="2">
        <f t="shared" ca="1" si="83"/>
        <v>1</v>
      </c>
      <c r="AZ191" s="2">
        <f t="shared" ca="1" si="84"/>
        <v>0</v>
      </c>
      <c r="BA191" s="2">
        <f t="shared" ca="1" si="85"/>
        <v>0</v>
      </c>
      <c r="BB191" s="2">
        <f t="shared" ca="1" si="86"/>
        <v>0</v>
      </c>
      <c r="BC191" s="2">
        <f t="shared" ca="1" si="87"/>
        <v>0</v>
      </c>
      <c r="BD191" s="2"/>
      <c r="BE191" s="2"/>
      <c r="BF191" s="2"/>
      <c r="BG191" s="2"/>
      <c r="BH191" s="2"/>
      <c r="BI191" s="2"/>
      <c r="BJ191" s="3"/>
      <c r="BL191" s="1">
        <f t="shared" ca="1" si="102"/>
        <v>5021.8963010218649</v>
      </c>
      <c r="BM191" s="3"/>
      <c r="BN191" s="1">
        <f t="shared" ca="1" si="88"/>
        <v>1</v>
      </c>
      <c r="BO191" s="2"/>
      <c r="BP191" s="2"/>
      <c r="BQ191" s="3"/>
      <c r="BR191" s="15">
        <f t="shared" ca="1" si="89"/>
        <v>0.96816809260506231</v>
      </c>
      <c r="BS191" s="16">
        <f t="shared" ca="1" si="90"/>
        <v>0</v>
      </c>
      <c r="BT191" s="2"/>
      <c r="BU191" s="2"/>
      <c r="BV191" s="1">
        <f ca="1">IF(Table1[[#This Row],[Area]]="Raozan",Table1[[#This Row],[Income]],0)</f>
        <v>0</v>
      </c>
      <c r="BW191" s="2">
        <f ca="1">IF(Table1[[#This Row],[Area]]="Rangunia",Table1[[#This Row],[Income]],0)</f>
        <v>67023</v>
      </c>
      <c r="BX191" s="2">
        <f ca="1">IF(Table1[[#This Row],[Area]]="Hathazari",Table1[[#This Row],[Income]],0)</f>
        <v>0</v>
      </c>
      <c r="BY191" s="2">
        <f ca="1">IF(Table1[[#This Row],[Area]]="Nazirhat",Table1[[#This Row],[Income]],0)</f>
        <v>0</v>
      </c>
      <c r="BZ191" s="2">
        <f ca="1">IF(Table1[[#This Row],[Area]]="Rangamati",Table1[[#This Row],[Income]],0)</f>
        <v>0</v>
      </c>
      <c r="CA191" s="2">
        <f ca="1">IF(Table1[[#This Row],[Area]]="Kumilla",Table1[[#This Row],[Income]],0)</f>
        <v>0</v>
      </c>
      <c r="CB191" s="2">
        <f ca="1">IF(Table1[[#This Row],[Area]]="Notun para",Table1[[#This Row],[Income]],0)</f>
        <v>0</v>
      </c>
      <c r="CC191" s="2">
        <f ca="1">IF(Table1[[#This Row],[Area]]="Fotikchori",Table1[[#This Row],[Income]],0)</f>
        <v>0</v>
      </c>
      <c r="CD191" s="2">
        <f ca="1">IF(Table1[[#This Row],[Area]]="Feni",Table1[[#This Row],[Income]],0)</f>
        <v>0</v>
      </c>
      <c r="CE191" s="2">
        <f ca="1">IF(Table1[[#This Row],[Area]]="Chattogram mohonogori",Table1[[#This Row],[Income]],0)</f>
        <v>0</v>
      </c>
      <c r="CF191" s="2">
        <f ca="1">IF(Table1[[#This Row],[Area]]="Potia",Table1[[#This Row],[Income]],0)</f>
        <v>0</v>
      </c>
      <c r="CG191" s="3">
        <f ca="1">IF(Table1[[#This Row],[Area]]="Kaptai",Table1[[#This Row],[Income]],0)</f>
        <v>0</v>
      </c>
      <c r="CH191" s="1">
        <f ca="1">IF(Table1[[#This Row],[Field of work]]="Health",Table1[[#This Row],[Income]],0)</f>
        <v>0</v>
      </c>
      <c r="CI191" s="2">
        <f ca="1">IF(Table1[[#This Row],[Field of work]]="Teaching",Table1[[#This Row],[Income]],0)</f>
        <v>67023</v>
      </c>
      <c r="CJ191" s="2">
        <f ca="1">IF(Table1[[#This Row],[Field of work]]="Construction",Table1[[#This Row],[Income]],0)</f>
        <v>0</v>
      </c>
      <c r="CK191" s="2">
        <f ca="1">IF(Table1[[#This Row],[Field of work]]="IT",Table1[[#This Row],[Income]],0)</f>
        <v>0</v>
      </c>
      <c r="CL191" s="2">
        <f ca="1">IF(Table1[[#This Row],[Field of work]]="General work",Table1[[#This Row],[Income]],0)</f>
        <v>0</v>
      </c>
      <c r="CM191" s="3">
        <f ca="1">IF(Table1[[#This Row],[Field of work]]="Agriculture",Table1[[#This Row],[Income]],0)</f>
        <v>0</v>
      </c>
      <c r="CN191" s="1">
        <f t="shared" ca="1" si="77"/>
        <v>1</v>
      </c>
      <c r="CO191" s="3"/>
      <c r="CP191" s="1">
        <f t="shared" ca="1" si="91"/>
        <v>45</v>
      </c>
      <c r="CQ191" s="3"/>
    </row>
    <row r="192" spans="2:95" x14ac:dyDescent="0.25">
      <c r="B192">
        <f t="shared" ca="1" si="92"/>
        <v>1</v>
      </c>
      <c r="C192" t="str">
        <f t="shared" ca="1" si="78"/>
        <v>Men</v>
      </c>
      <c r="D192">
        <f t="shared" ca="1" si="93"/>
        <v>45</v>
      </c>
      <c r="E192">
        <f t="shared" ca="1" si="94"/>
        <v>3</v>
      </c>
      <c r="F192" t="str">
        <f t="shared" ca="1" si="79"/>
        <v>Teaching</v>
      </c>
      <c r="G192">
        <f t="shared" ca="1" si="95"/>
        <v>4</v>
      </c>
      <c r="H192" t="str">
        <f t="shared" ca="1" si="80"/>
        <v>Technical</v>
      </c>
      <c r="I192">
        <f t="shared" ca="1" si="96"/>
        <v>1</v>
      </c>
      <c r="J192">
        <f t="shared" ca="1" si="97"/>
        <v>2</v>
      </c>
      <c r="K192">
        <f t="shared" ca="1" si="98"/>
        <v>89380</v>
      </c>
      <c r="L192">
        <f t="shared" ca="1" si="99"/>
        <v>4</v>
      </c>
      <c r="M192" t="str">
        <f t="shared" ca="1" si="81"/>
        <v>Rangamati</v>
      </c>
      <c r="N192">
        <f t="shared" ca="1" si="103"/>
        <v>536280</v>
      </c>
      <c r="O192">
        <f t="shared" ca="1" si="100"/>
        <v>519209.18470224284</v>
      </c>
      <c r="P192">
        <f t="shared" ca="1" si="104"/>
        <v>95109.098194278995</v>
      </c>
      <c r="Q192">
        <f t="shared" ca="1" si="101"/>
        <v>41154</v>
      </c>
      <c r="R192">
        <f t="shared" ca="1" si="105"/>
        <v>53898.934707702843</v>
      </c>
      <c r="S192">
        <f t="shared" ca="1" si="106"/>
        <v>81819.939358976553</v>
      </c>
      <c r="T192">
        <f t="shared" ca="1" si="107"/>
        <v>713209.03755325556</v>
      </c>
      <c r="U192">
        <f t="shared" ca="1" si="108"/>
        <v>614262.11940994568</v>
      </c>
      <c r="V192">
        <f t="shared" ca="1" si="109"/>
        <v>98946.918143309886</v>
      </c>
      <c r="AR192" s="1">
        <f ca="1">IF(Table1[[#This Row],[Gender]]="men",1,0)</f>
        <v>1</v>
      </c>
      <c r="AS192" s="2">
        <f ca="1">IF(Table1[[#This Row],[Gender]]="Women",1,0)</f>
        <v>0</v>
      </c>
      <c r="AT192" s="2"/>
      <c r="AU192" s="2"/>
      <c r="AV192" s="3"/>
      <c r="AX192" s="1">
        <f t="shared" ca="1" si="82"/>
        <v>0</v>
      </c>
      <c r="AY192" s="2">
        <f t="shared" ca="1" si="83"/>
        <v>0</v>
      </c>
      <c r="AZ192" s="2">
        <f t="shared" ca="1" si="84"/>
        <v>1</v>
      </c>
      <c r="BA192" s="2">
        <f t="shared" ca="1" si="85"/>
        <v>0</v>
      </c>
      <c r="BB192" s="2">
        <f t="shared" ca="1" si="86"/>
        <v>0</v>
      </c>
      <c r="BC192" s="2">
        <f t="shared" ca="1" si="87"/>
        <v>0</v>
      </c>
      <c r="BD192" s="2"/>
      <c r="BE192" s="2"/>
      <c r="BF192" s="2"/>
      <c r="BG192" s="2"/>
      <c r="BH192" s="2"/>
      <c r="BI192" s="2"/>
      <c r="BJ192" s="3"/>
      <c r="BL192" s="1">
        <f t="shared" ca="1" si="102"/>
        <v>23388.077031542198</v>
      </c>
      <c r="BM192" s="3"/>
      <c r="BN192" s="1">
        <f t="shared" ca="1" si="88"/>
        <v>1</v>
      </c>
      <c r="BO192" s="2"/>
      <c r="BP192" s="2"/>
      <c r="BQ192" s="3"/>
      <c r="BR192" s="15">
        <f t="shared" ca="1" si="89"/>
        <v>0.31201871054908625</v>
      </c>
      <c r="BS192" s="16">
        <f t="shared" ca="1" si="90"/>
        <v>0</v>
      </c>
      <c r="BT192" s="2"/>
      <c r="BU192" s="2"/>
      <c r="BV192" s="1">
        <f ca="1">IF(Table1[[#This Row],[Area]]="Raozan",Table1[[#This Row],[Income]],0)</f>
        <v>0</v>
      </c>
      <c r="BW192" s="2">
        <f ca="1">IF(Table1[[#This Row],[Area]]="Rangunia",Table1[[#This Row],[Income]],0)</f>
        <v>0</v>
      </c>
      <c r="BX192" s="2">
        <f ca="1">IF(Table1[[#This Row],[Area]]="Hathazari",Table1[[#This Row],[Income]],0)</f>
        <v>0</v>
      </c>
      <c r="BY192" s="2">
        <f ca="1">IF(Table1[[#This Row],[Area]]="Nazirhat",Table1[[#This Row],[Income]],0)</f>
        <v>0</v>
      </c>
      <c r="BZ192" s="2">
        <f ca="1">IF(Table1[[#This Row],[Area]]="Rangamati",Table1[[#This Row],[Income]],0)</f>
        <v>89380</v>
      </c>
      <c r="CA192" s="2">
        <f ca="1">IF(Table1[[#This Row],[Area]]="Kumilla",Table1[[#This Row],[Income]],0)</f>
        <v>0</v>
      </c>
      <c r="CB192" s="2">
        <f ca="1">IF(Table1[[#This Row],[Area]]="Notun para",Table1[[#This Row],[Income]],0)</f>
        <v>0</v>
      </c>
      <c r="CC192" s="2">
        <f ca="1">IF(Table1[[#This Row],[Area]]="Fotikchori",Table1[[#This Row],[Income]],0)</f>
        <v>0</v>
      </c>
      <c r="CD192" s="2">
        <f ca="1">IF(Table1[[#This Row],[Area]]="Feni",Table1[[#This Row],[Income]],0)</f>
        <v>0</v>
      </c>
      <c r="CE192" s="2">
        <f ca="1">IF(Table1[[#This Row],[Area]]="Chattogram mohonogori",Table1[[#This Row],[Income]],0)</f>
        <v>0</v>
      </c>
      <c r="CF192" s="2">
        <f ca="1">IF(Table1[[#This Row],[Area]]="Potia",Table1[[#This Row],[Income]],0)</f>
        <v>0</v>
      </c>
      <c r="CG192" s="3">
        <f ca="1">IF(Table1[[#This Row],[Area]]="Kaptai",Table1[[#This Row],[Income]],0)</f>
        <v>0</v>
      </c>
      <c r="CH192" s="1">
        <f ca="1">IF(Table1[[#This Row],[Field of work]]="Health",Table1[[#This Row],[Income]],0)</f>
        <v>0</v>
      </c>
      <c r="CI192" s="2">
        <f ca="1">IF(Table1[[#This Row],[Field of work]]="Teaching",Table1[[#This Row],[Income]],0)</f>
        <v>89380</v>
      </c>
      <c r="CJ192" s="2">
        <f ca="1">IF(Table1[[#This Row],[Field of work]]="Construction",Table1[[#This Row],[Income]],0)</f>
        <v>0</v>
      </c>
      <c r="CK192" s="2">
        <f ca="1">IF(Table1[[#This Row],[Field of work]]="IT",Table1[[#This Row],[Income]],0)</f>
        <v>0</v>
      </c>
      <c r="CL192" s="2">
        <f ca="1">IF(Table1[[#This Row],[Field of work]]="General work",Table1[[#This Row],[Income]],0)</f>
        <v>0</v>
      </c>
      <c r="CM192" s="3">
        <f ca="1">IF(Table1[[#This Row],[Field of work]]="Agriculture",Table1[[#This Row],[Income]],0)</f>
        <v>0</v>
      </c>
      <c r="CN192" s="1">
        <f t="shared" ca="1" si="77"/>
        <v>1</v>
      </c>
      <c r="CO192" s="3"/>
      <c r="CP192" s="1">
        <f t="shared" ca="1" si="91"/>
        <v>34</v>
      </c>
      <c r="CQ192" s="3"/>
    </row>
    <row r="193" spans="2:95" x14ac:dyDescent="0.25">
      <c r="B193">
        <f t="shared" ca="1" si="92"/>
        <v>1</v>
      </c>
      <c r="C193" t="str">
        <f t="shared" ca="1" si="78"/>
        <v>Men</v>
      </c>
      <c r="D193">
        <f t="shared" ca="1" si="93"/>
        <v>34</v>
      </c>
      <c r="E193">
        <f t="shared" ca="1" si="94"/>
        <v>2</v>
      </c>
      <c r="F193" t="str">
        <f t="shared" ca="1" si="79"/>
        <v>Construction</v>
      </c>
      <c r="G193">
        <f t="shared" ca="1" si="95"/>
        <v>5</v>
      </c>
      <c r="H193" t="str">
        <f t="shared" ca="1" si="80"/>
        <v>Other</v>
      </c>
      <c r="I193">
        <f t="shared" ca="1" si="96"/>
        <v>4</v>
      </c>
      <c r="J193">
        <f t="shared" ca="1" si="97"/>
        <v>3</v>
      </c>
      <c r="K193">
        <f t="shared" ca="1" si="98"/>
        <v>69212</v>
      </c>
      <c r="L193">
        <f t="shared" ca="1" si="99"/>
        <v>10</v>
      </c>
      <c r="M193" t="str">
        <f t="shared" ca="1" si="81"/>
        <v>Notun para</v>
      </c>
      <c r="N193">
        <f t="shared" ca="1" si="103"/>
        <v>276848</v>
      </c>
      <c r="O193">
        <f t="shared" ca="1" si="100"/>
        <v>86381.755978093424</v>
      </c>
      <c r="P193">
        <f t="shared" ca="1" si="104"/>
        <v>15065.688903065595</v>
      </c>
      <c r="Q193">
        <f t="shared" ca="1" si="101"/>
        <v>10981</v>
      </c>
      <c r="R193">
        <f t="shared" ca="1" si="105"/>
        <v>120301.29449528061</v>
      </c>
      <c r="S193">
        <f t="shared" ca="1" si="106"/>
        <v>92391.550023508607</v>
      </c>
      <c r="T193">
        <f t="shared" ca="1" si="107"/>
        <v>384305.23892657418</v>
      </c>
      <c r="U193">
        <f t="shared" ca="1" si="108"/>
        <v>217664.05047337402</v>
      </c>
      <c r="V193">
        <f t="shared" ca="1" si="109"/>
        <v>166641.18845320016</v>
      </c>
      <c r="AR193" s="1">
        <f ca="1">IF(Table1[[#This Row],[Gender]]="men",1,0)</f>
        <v>1</v>
      </c>
      <c r="AS193" s="2">
        <f ca="1">IF(Table1[[#This Row],[Gender]]="Women",1,0)</f>
        <v>0</v>
      </c>
      <c r="AT193" s="2"/>
      <c r="AU193" s="2"/>
      <c r="AV193" s="3"/>
      <c r="AX193" s="1">
        <f t="shared" ca="1" si="82"/>
        <v>0</v>
      </c>
      <c r="AY193" s="2">
        <f t="shared" ca="1" si="83"/>
        <v>0</v>
      </c>
      <c r="AZ193" s="2">
        <f t="shared" ca="1" si="84"/>
        <v>0</v>
      </c>
      <c r="BA193" s="2">
        <f t="shared" ca="1" si="85"/>
        <v>1</v>
      </c>
      <c r="BB193" s="2">
        <f t="shared" ca="1" si="86"/>
        <v>0</v>
      </c>
      <c r="BC193" s="2">
        <f t="shared" ca="1" si="87"/>
        <v>0</v>
      </c>
      <c r="BD193" s="2"/>
      <c r="BE193" s="2"/>
      <c r="BF193" s="2"/>
      <c r="BG193" s="2"/>
      <c r="BH193" s="2"/>
      <c r="BI193" s="2"/>
      <c r="BJ193" s="3"/>
      <c r="BL193" s="1">
        <f t="shared" ca="1" si="102"/>
        <v>26031.071217048368</v>
      </c>
      <c r="BM193" s="3"/>
      <c r="BN193" s="1">
        <f t="shared" ca="1" si="88"/>
        <v>1</v>
      </c>
      <c r="BO193" s="2"/>
      <c r="BP193" s="2"/>
      <c r="BQ193" s="3"/>
      <c r="BR193" s="15">
        <f t="shared" ca="1" si="89"/>
        <v>0.98450630190753841</v>
      </c>
      <c r="BS193" s="16">
        <f t="shared" ca="1" si="90"/>
        <v>0</v>
      </c>
      <c r="BT193" s="2"/>
      <c r="BU193" s="2"/>
      <c r="BV193" s="1">
        <f ca="1">IF(Table1[[#This Row],[Area]]="Raozan",Table1[[#This Row],[Income]],0)</f>
        <v>0</v>
      </c>
      <c r="BW193" s="2">
        <f ca="1">IF(Table1[[#This Row],[Area]]="Rangunia",Table1[[#This Row],[Income]],0)</f>
        <v>0</v>
      </c>
      <c r="BX193" s="2">
        <f ca="1">IF(Table1[[#This Row],[Area]]="Hathazari",Table1[[#This Row],[Income]],0)</f>
        <v>0</v>
      </c>
      <c r="BY193" s="2">
        <f ca="1">IF(Table1[[#This Row],[Area]]="Nazirhat",Table1[[#This Row],[Income]],0)</f>
        <v>0</v>
      </c>
      <c r="BZ193" s="2">
        <f ca="1">IF(Table1[[#This Row],[Area]]="Rangamati",Table1[[#This Row],[Income]],0)</f>
        <v>0</v>
      </c>
      <c r="CA193" s="2">
        <f ca="1">IF(Table1[[#This Row],[Area]]="Kumilla",Table1[[#This Row],[Income]],0)</f>
        <v>0</v>
      </c>
      <c r="CB193" s="2">
        <f ca="1">IF(Table1[[#This Row],[Area]]="Notun para",Table1[[#This Row],[Income]],0)</f>
        <v>69212</v>
      </c>
      <c r="CC193" s="2">
        <f ca="1">IF(Table1[[#This Row],[Area]]="Fotikchori",Table1[[#This Row],[Income]],0)</f>
        <v>0</v>
      </c>
      <c r="CD193" s="2">
        <f ca="1">IF(Table1[[#This Row],[Area]]="Feni",Table1[[#This Row],[Income]],0)</f>
        <v>0</v>
      </c>
      <c r="CE193" s="2">
        <f ca="1">IF(Table1[[#This Row],[Area]]="Chattogram mohonogori",Table1[[#This Row],[Income]],0)</f>
        <v>0</v>
      </c>
      <c r="CF193" s="2">
        <f ca="1">IF(Table1[[#This Row],[Area]]="Potia",Table1[[#This Row],[Income]],0)</f>
        <v>0</v>
      </c>
      <c r="CG193" s="3">
        <f ca="1">IF(Table1[[#This Row],[Area]]="Kaptai",Table1[[#This Row],[Income]],0)</f>
        <v>0</v>
      </c>
      <c r="CH193" s="1">
        <f ca="1">IF(Table1[[#This Row],[Field of work]]="Health",Table1[[#This Row],[Income]],0)</f>
        <v>0</v>
      </c>
      <c r="CI193" s="2">
        <f ca="1">IF(Table1[[#This Row],[Field of work]]="Teaching",Table1[[#This Row],[Income]],0)</f>
        <v>0</v>
      </c>
      <c r="CJ193" s="2">
        <f ca="1">IF(Table1[[#This Row],[Field of work]]="Construction",Table1[[#This Row],[Income]],0)</f>
        <v>69212</v>
      </c>
      <c r="CK193" s="2">
        <f ca="1">IF(Table1[[#This Row],[Field of work]]="IT",Table1[[#This Row],[Income]],0)</f>
        <v>0</v>
      </c>
      <c r="CL193" s="2">
        <f ca="1">IF(Table1[[#This Row],[Field of work]]="General work",Table1[[#This Row],[Income]],0)</f>
        <v>0</v>
      </c>
      <c r="CM193" s="3">
        <f ca="1">IF(Table1[[#This Row],[Field of work]]="Agriculture",Table1[[#This Row],[Income]],0)</f>
        <v>0</v>
      </c>
      <c r="CN193" s="1">
        <f t="shared" ca="1" si="77"/>
        <v>1</v>
      </c>
      <c r="CO193" s="3"/>
      <c r="CP193" s="1">
        <f t="shared" ca="1" si="91"/>
        <v>41</v>
      </c>
      <c r="CQ193" s="3"/>
    </row>
    <row r="194" spans="2:95" x14ac:dyDescent="0.25">
      <c r="B194">
        <f t="shared" ca="1" si="92"/>
        <v>2</v>
      </c>
      <c r="C194" t="str">
        <f t="shared" ca="1" si="78"/>
        <v>Women</v>
      </c>
      <c r="D194">
        <f t="shared" ca="1" si="93"/>
        <v>41</v>
      </c>
      <c r="E194">
        <f t="shared" ca="1" si="94"/>
        <v>4</v>
      </c>
      <c r="F194" t="str">
        <f t="shared" ca="1" si="79"/>
        <v>IT</v>
      </c>
      <c r="G194">
        <f t="shared" ca="1" si="95"/>
        <v>2</v>
      </c>
      <c r="H194" t="str">
        <f t="shared" ca="1" si="80"/>
        <v>College</v>
      </c>
      <c r="I194">
        <f t="shared" ca="1" si="96"/>
        <v>4</v>
      </c>
      <c r="J194">
        <f t="shared" ca="1" si="97"/>
        <v>2</v>
      </c>
      <c r="K194">
        <f t="shared" ca="1" si="98"/>
        <v>55189</v>
      </c>
      <c r="L194">
        <f t="shared" ca="1" si="99"/>
        <v>5</v>
      </c>
      <c r="M194" t="str">
        <f t="shared" ca="1" si="81"/>
        <v>Chattogram mohonogori</v>
      </c>
      <c r="N194">
        <f t="shared" ca="1" si="103"/>
        <v>275945</v>
      </c>
      <c r="O194">
        <f t="shared" ca="1" si="100"/>
        <v>271669.59147987567</v>
      </c>
      <c r="P194">
        <f t="shared" ca="1" si="104"/>
        <v>46776.154063084396</v>
      </c>
      <c r="Q194">
        <f t="shared" ca="1" si="101"/>
        <v>41768</v>
      </c>
      <c r="R194">
        <f t="shared" ca="1" si="105"/>
        <v>36527.487512203945</v>
      </c>
      <c r="S194">
        <f t="shared" ca="1" si="106"/>
        <v>29216.619614416566</v>
      </c>
      <c r="T194">
        <f t="shared" ca="1" si="107"/>
        <v>351937.77367750095</v>
      </c>
      <c r="U194">
        <f t="shared" ca="1" si="108"/>
        <v>349965.07899207959</v>
      </c>
      <c r="V194">
        <f t="shared" ca="1" si="109"/>
        <v>1972.6946854213602</v>
      </c>
      <c r="AR194" s="1">
        <f ca="1">IF(Table1[[#This Row],[Gender]]="men",1,0)</f>
        <v>0</v>
      </c>
      <c r="AS194" s="2">
        <f ca="1">IF(Table1[[#This Row],[Gender]]="Women",1,0)</f>
        <v>1</v>
      </c>
      <c r="AT194" s="2"/>
      <c r="AU194" s="2"/>
      <c r="AV194" s="3"/>
      <c r="AX194" s="1">
        <f t="shared" ca="1" si="82"/>
        <v>0</v>
      </c>
      <c r="AY194" s="2">
        <f t="shared" ca="1" si="83"/>
        <v>1</v>
      </c>
      <c r="AZ194" s="2">
        <f t="shared" ca="1" si="84"/>
        <v>0</v>
      </c>
      <c r="BA194" s="2">
        <f t="shared" ca="1" si="85"/>
        <v>0</v>
      </c>
      <c r="BB194" s="2">
        <f t="shared" ca="1" si="86"/>
        <v>0</v>
      </c>
      <c r="BC194" s="2">
        <f t="shared" ca="1" si="87"/>
        <v>0</v>
      </c>
      <c r="BD194" s="2"/>
      <c r="BE194" s="2"/>
      <c r="BF194" s="2"/>
      <c r="BG194" s="2"/>
      <c r="BH194" s="2"/>
      <c r="BI194" s="2"/>
      <c r="BJ194" s="3"/>
      <c r="BL194" s="1">
        <f t="shared" ca="1" si="102"/>
        <v>20194.524102565912</v>
      </c>
      <c r="BM194" s="3"/>
      <c r="BN194" s="1">
        <f t="shared" ca="1" si="88"/>
        <v>1</v>
      </c>
      <c r="BO194" s="2"/>
      <c r="BP194" s="2"/>
      <c r="BQ194" s="3"/>
      <c r="BR194" s="15">
        <f t="shared" ca="1" si="89"/>
        <v>0.67834341166358647</v>
      </c>
      <c r="BS194" s="16">
        <f t="shared" ca="1" si="90"/>
        <v>0</v>
      </c>
      <c r="BT194" s="2"/>
      <c r="BU194" s="2"/>
      <c r="BV194" s="1">
        <f ca="1">IF(Table1[[#This Row],[Area]]="Raozan",Table1[[#This Row],[Income]],0)</f>
        <v>0</v>
      </c>
      <c r="BW194" s="2">
        <f ca="1">IF(Table1[[#This Row],[Area]]="Rangunia",Table1[[#This Row],[Income]],0)</f>
        <v>0</v>
      </c>
      <c r="BX194" s="2">
        <f ca="1">IF(Table1[[#This Row],[Area]]="Hathazari",Table1[[#This Row],[Income]],0)</f>
        <v>0</v>
      </c>
      <c r="BY194" s="2">
        <f ca="1">IF(Table1[[#This Row],[Area]]="Nazirhat",Table1[[#This Row],[Income]],0)</f>
        <v>0</v>
      </c>
      <c r="BZ194" s="2">
        <f ca="1">IF(Table1[[#This Row],[Area]]="Rangamati",Table1[[#This Row],[Income]],0)</f>
        <v>0</v>
      </c>
      <c r="CA194" s="2">
        <f ca="1">IF(Table1[[#This Row],[Area]]="Kumilla",Table1[[#This Row],[Income]],0)</f>
        <v>0</v>
      </c>
      <c r="CB194" s="2">
        <f ca="1">IF(Table1[[#This Row],[Area]]="Notun para",Table1[[#This Row],[Income]],0)</f>
        <v>0</v>
      </c>
      <c r="CC194" s="2">
        <f ca="1">IF(Table1[[#This Row],[Area]]="Fotikchori",Table1[[#This Row],[Income]],0)</f>
        <v>0</v>
      </c>
      <c r="CD194" s="2">
        <f ca="1">IF(Table1[[#This Row],[Area]]="Feni",Table1[[#This Row],[Income]],0)</f>
        <v>0</v>
      </c>
      <c r="CE194" s="2">
        <f ca="1">IF(Table1[[#This Row],[Area]]="Chattogram mohonogori",Table1[[#This Row],[Income]],0)</f>
        <v>55189</v>
      </c>
      <c r="CF194" s="2">
        <f ca="1">IF(Table1[[#This Row],[Area]]="Potia",Table1[[#This Row],[Income]],0)</f>
        <v>0</v>
      </c>
      <c r="CG194" s="3">
        <f ca="1">IF(Table1[[#This Row],[Area]]="Kaptai",Table1[[#This Row],[Income]],0)</f>
        <v>0</v>
      </c>
      <c r="CH194" s="1">
        <f ca="1">IF(Table1[[#This Row],[Field of work]]="Health",Table1[[#This Row],[Income]],0)</f>
        <v>0</v>
      </c>
      <c r="CI194" s="2">
        <f ca="1">IF(Table1[[#This Row],[Field of work]]="Teaching",Table1[[#This Row],[Income]],0)</f>
        <v>0</v>
      </c>
      <c r="CJ194" s="2">
        <f ca="1">IF(Table1[[#This Row],[Field of work]]="Construction",Table1[[#This Row],[Income]],0)</f>
        <v>0</v>
      </c>
      <c r="CK194" s="2">
        <f ca="1">IF(Table1[[#This Row],[Field of work]]="IT",Table1[[#This Row],[Income]],0)</f>
        <v>55189</v>
      </c>
      <c r="CL194" s="2">
        <f ca="1">IF(Table1[[#This Row],[Field of work]]="General work",Table1[[#This Row],[Income]],0)</f>
        <v>0</v>
      </c>
      <c r="CM194" s="3">
        <f ca="1">IF(Table1[[#This Row],[Field of work]]="Agriculture",Table1[[#This Row],[Income]],0)</f>
        <v>0</v>
      </c>
      <c r="CN194" s="1">
        <f t="shared" ca="1" si="77"/>
        <v>1</v>
      </c>
      <c r="CO194" s="3"/>
      <c r="CP194" s="1">
        <f t="shared" ca="1" si="91"/>
        <v>30</v>
      </c>
      <c r="CQ194" s="3"/>
    </row>
    <row r="195" spans="2:95" x14ac:dyDescent="0.25">
      <c r="B195">
        <f t="shared" ca="1" si="92"/>
        <v>1</v>
      </c>
      <c r="C195" t="str">
        <f t="shared" ca="1" si="78"/>
        <v>Men</v>
      </c>
      <c r="D195">
        <f t="shared" ca="1" si="93"/>
        <v>30</v>
      </c>
      <c r="E195">
        <f t="shared" ca="1" si="94"/>
        <v>3</v>
      </c>
      <c r="F195" t="str">
        <f t="shared" ca="1" si="79"/>
        <v>Teaching</v>
      </c>
      <c r="G195">
        <f t="shared" ca="1" si="95"/>
        <v>3</v>
      </c>
      <c r="H195" t="str">
        <f t="shared" ca="1" si="80"/>
        <v>University</v>
      </c>
      <c r="I195">
        <f t="shared" ca="1" si="96"/>
        <v>0</v>
      </c>
      <c r="J195">
        <f t="shared" ca="1" si="97"/>
        <v>2</v>
      </c>
      <c r="K195">
        <f t="shared" ca="1" si="98"/>
        <v>70854</v>
      </c>
      <c r="L195">
        <f t="shared" ca="1" si="99"/>
        <v>4</v>
      </c>
      <c r="M195" t="str">
        <f t="shared" ca="1" si="81"/>
        <v>Rangamati</v>
      </c>
      <c r="N195">
        <f t="shared" ca="1" si="103"/>
        <v>425124</v>
      </c>
      <c r="O195">
        <f t="shared" ca="1" si="100"/>
        <v>288380.06454007054</v>
      </c>
      <c r="P195">
        <f t="shared" ca="1" si="104"/>
        <v>52062.142434096735</v>
      </c>
      <c r="Q195">
        <f t="shared" ca="1" si="101"/>
        <v>16663</v>
      </c>
      <c r="R195">
        <f t="shared" ca="1" si="105"/>
        <v>77650.306765344823</v>
      </c>
      <c r="S195">
        <f t="shared" ca="1" si="106"/>
        <v>14755.080663733726</v>
      </c>
      <c r="T195">
        <f t="shared" ca="1" si="107"/>
        <v>491941.22309783043</v>
      </c>
      <c r="U195">
        <f t="shared" ca="1" si="108"/>
        <v>382693.37130541535</v>
      </c>
      <c r="V195">
        <f t="shared" ca="1" si="109"/>
        <v>109247.85179241508</v>
      </c>
      <c r="AR195" s="1">
        <f ca="1">IF(Table1[[#This Row],[Gender]]="men",1,0)</f>
        <v>1</v>
      </c>
      <c r="AS195" s="2">
        <f ca="1">IF(Table1[[#This Row],[Gender]]="Women",1,0)</f>
        <v>0</v>
      </c>
      <c r="AT195" s="2"/>
      <c r="AU195" s="2"/>
      <c r="AV195" s="3"/>
      <c r="AX195" s="1">
        <f t="shared" ca="1" si="82"/>
        <v>0</v>
      </c>
      <c r="AY195" s="2">
        <f t="shared" ca="1" si="83"/>
        <v>0</v>
      </c>
      <c r="AZ195" s="2">
        <f t="shared" ca="1" si="84"/>
        <v>0</v>
      </c>
      <c r="BA195" s="2">
        <f t="shared" ca="1" si="85"/>
        <v>0</v>
      </c>
      <c r="BB195" s="2">
        <f t="shared" ca="1" si="86"/>
        <v>0</v>
      </c>
      <c r="BC195" s="2">
        <f t="shared" ca="1" si="87"/>
        <v>1</v>
      </c>
      <c r="BD195" s="2"/>
      <c r="BE195" s="2"/>
      <c r="BF195" s="2"/>
      <c r="BG195" s="2"/>
      <c r="BH195" s="2"/>
      <c r="BI195" s="2"/>
      <c r="BJ195" s="3"/>
      <c r="BL195" s="1">
        <f t="shared" ca="1" si="102"/>
        <v>4149.4963354770107</v>
      </c>
      <c r="BM195" s="3"/>
      <c r="BN195" s="1">
        <f t="shared" ca="1" si="88"/>
        <v>0</v>
      </c>
      <c r="BO195" s="2"/>
      <c r="BP195" s="2"/>
      <c r="BQ195" s="3"/>
      <c r="BR195" s="15">
        <f t="shared" ca="1" si="89"/>
        <v>0.28387157267031471</v>
      </c>
      <c r="BS195" s="16">
        <f t="shared" ca="1" si="90"/>
        <v>0</v>
      </c>
      <c r="BT195" s="2"/>
      <c r="BU195" s="2"/>
      <c r="BV195" s="1">
        <f ca="1">IF(Table1[[#This Row],[Area]]="Raozan",Table1[[#This Row],[Income]],0)</f>
        <v>0</v>
      </c>
      <c r="BW195" s="2">
        <f ca="1">IF(Table1[[#This Row],[Area]]="Rangunia",Table1[[#This Row],[Income]],0)</f>
        <v>0</v>
      </c>
      <c r="BX195" s="2">
        <f ca="1">IF(Table1[[#This Row],[Area]]="Hathazari",Table1[[#This Row],[Income]],0)</f>
        <v>0</v>
      </c>
      <c r="BY195" s="2">
        <f ca="1">IF(Table1[[#This Row],[Area]]="Nazirhat",Table1[[#This Row],[Income]],0)</f>
        <v>0</v>
      </c>
      <c r="BZ195" s="2">
        <f ca="1">IF(Table1[[#This Row],[Area]]="Rangamati",Table1[[#This Row],[Income]],0)</f>
        <v>70854</v>
      </c>
      <c r="CA195" s="2">
        <f ca="1">IF(Table1[[#This Row],[Area]]="Kumilla",Table1[[#This Row],[Income]],0)</f>
        <v>0</v>
      </c>
      <c r="CB195" s="2">
        <f ca="1">IF(Table1[[#This Row],[Area]]="Notun para",Table1[[#This Row],[Income]],0)</f>
        <v>0</v>
      </c>
      <c r="CC195" s="2">
        <f ca="1">IF(Table1[[#This Row],[Area]]="Fotikchori",Table1[[#This Row],[Income]],0)</f>
        <v>0</v>
      </c>
      <c r="CD195" s="2">
        <f ca="1">IF(Table1[[#This Row],[Area]]="Feni",Table1[[#This Row],[Income]],0)</f>
        <v>0</v>
      </c>
      <c r="CE195" s="2">
        <f ca="1">IF(Table1[[#This Row],[Area]]="Chattogram mohonogori",Table1[[#This Row],[Income]],0)</f>
        <v>0</v>
      </c>
      <c r="CF195" s="2">
        <f ca="1">IF(Table1[[#This Row],[Area]]="Potia",Table1[[#This Row],[Income]],0)</f>
        <v>0</v>
      </c>
      <c r="CG195" s="3">
        <f ca="1">IF(Table1[[#This Row],[Area]]="Kaptai",Table1[[#This Row],[Income]],0)</f>
        <v>0</v>
      </c>
      <c r="CH195" s="1">
        <f ca="1">IF(Table1[[#This Row],[Field of work]]="Health",Table1[[#This Row],[Income]],0)</f>
        <v>0</v>
      </c>
      <c r="CI195" s="2">
        <f ca="1">IF(Table1[[#This Row],[Field of work]]="Teaching",Table1[[#This Row],[Income]],0)</f>
        <v>70854</v>
      </c>
      <c r="CJ195" s="2">
        <f ca="1">IF(Table1[[#This Row],[Field of work]]="Construction",Table1[[#This Row],[Income]],0)</f>
        <v>0</v>
      </c>
      <c r="CK195" s="2">
        <f ca="1">IF(Table1[[#This Row],[Field of work]]="IT",Table1[[#This Row],[Income]],0)</f>
        <v>0</v>
      </c>
      <c r="CL195" s="2">
        <f ca="1">IF(Table1[[#This Row],[Field of work]]="General work",Table1[[#This Row],[Income]],0)</f>
        <v>0</v>
      </c>
      <c r="CM195" s="3">
        <f ca="1">IF(Table1[[#This Row],[Field of work]]="Agriculture",Table1[[#This Row],[Income]],0)</f>
        <v>0</v>
      </c>
      <c r="CN195" s="1">
        <f t="shared" ca="1" si="77"/>
        <v>1</v>
      </c>
      <c r="CO195" s="3"/>
      <c r="CP195" s="1">
        <f t="shared" ca="1" si="91"/>
        <v>41</v>
      </c>
      <c r="CQ195" s="3"/>
    </row>
    <row r="196" spans="2:95" x14ac:dyDescent="0.25">
      <c r="B196">
        <f t="shared" ca="1" si="92"/>
        <v>1</v>
      </c>
      <c r="C196" t="str">
        <f t="shared" ca="1" si="78"/>
        <v>Men</v>
      </c>
      <c r="D196">
        <f t="shared" ca="1" si="93"/>
        <v>41</v>
      </c>
      <c r="E196">
        <f t="shared" ca="1" si="94"/>
        <v>6</v>
      </c>
      <c r="F196" t="str">
        <f t="shared" ca="1" si="79"/>
        <v>Agriculture</v>
      </c>
      <c r="G196">
        <f t="shared" ca="1" si="95"/>
        <v>5</v>
      </c>
      <c r="H196" t="str">
        <f t="shared" ca="1" si="80"/>
        <v>Other</v>
      </c>
      <c r="I196">
        <f t="shared" ca="1" si="96"/>
        <v>2</v>
      </c>
      <c r="J196">
        <f t="shared" ca="1" si="97"/>
        <v>1</v>
      </c>
      <c r="K196">
        <f t="shared" ca="1" si="98"/>
        <v>62601</v>
      </c>
      <c r="L196">
        <f t="shared" ca="1" si="99"/>
        <v>3</v>
      </c>
      <c r="M196" t="str">
        <f t="shared" ca="1" si="81"/>
        <v>Fotikchori</v>
      </c>
      <c r="N196">
        <f t="shared" ca="1" si="103"/>
        <v>250404</v>
      </c>
      <c r="O196">
        <f t="shared" ca="1" si="100"/>
        <v>71082.577282937491</v>
      </c>
      <c r="P196">
        <f t="shared" ca="1" si="104"/>
        <v>20194.524102565912</v>
      </c>
      <c r="Q196">
        <f t="shared" ca="1" si="101"/>
        <v>1668</v>
      </c>
      <c r="R196">
        <f t="shared" ca="1" si="105"/>
        <v>17474.682025483718</v>
      </c>
      <c r="S196">
        <f t="shared" ca="1" si="106"/>
        <v>57784.784028662121</v>
      </c>
      <c r="T196">
        <f t="shared" ca="1" si="107"/>
        <v>328383.30813122803</v>
      </c>
      <c r="U196">
        <f t="shared" ca="1" si="108"/>
        <v>90225.259308421213</v>
      </c>
      <c r="V196">
        <f t="shared" ca="1" si="109"/>
        <v>238158.0488228068</v>
      </c>
      <c r="AR196" s="1">
        <f ca="1">IF(Table1[[#This Row],[Gender]]="men",1,0)</f>
        <v>1</v>
      </c>
      <c r="AS196" s="2">
        <f ca="1">IF(Table1[[#This Row],[Gender]]="Women",1,0)</f>
        <v>0</v>
      </c>
      <c r="AT196" s="2"/>
      <c r="AU196" s="2"/>
      <c r="AV196" s="3"/>
      <c r="AX196" s="1">
        <f t="shared" ca="1" si="82"/>
        <v>0</v>
      </c>
      <c r="AY196" s="2">
        <f t="shared" ca="1" si="83"/>
        <v>0</v>
      </c>
      <c r="AZ196" s="2">
        <f t="shared" ca="1" si="84"/>
        <v>0</v>
      </c>
      <c r="BA196" s="2">
        <f t="shared" ca="1" si="85"/>
        <v>0</v>
      </c>
      <c r="BB196" s="2">
        <f t="shared" ca="1" si="86"/>
        <v>0</v>
      </c>
      <c r="BC196" s="2">
        <f t="shared" ca="1" si="87"/>
        <v>1</v>
      </c>
      <c r="BD196" s="2"/>
      <c r="BE196" s="2"/>
      <c r="BF196" s="2"/>
      <c r="BG196" s="2"/>
      <c r="BH196" s="2"/>
      <c r="BI196" s="2"/>
      <c r="BJ196" s="3"/>
      <c r="BL196" s="1">
        <f t="shared" ca="1" si="102"/>
        <v>29521.898945273701</v>
      </c>
      <c r="BM196" s="3"/>
      <c r="BN196" s="1">
        <f t="shared" ca="1" si="88"/>
        <v>0</v>
      </c>
      <c r="BO196" s="2"/>
      <c r="BP196" s="2"/>
      <c r="BQ196" s="3"/>
      <c r="BR196" s="15">
        <f t="shared" ca="1" si="89"/>
        <v>0.10449519678990749</v>
      </c>
      <c r="BS196" s="16">
        <f t="shared" ca="1" si="90"/>
        <v>1</v>
      </c>
      <c r="BT196" s="2"/>
      <c r="BU196" s="2"/>
      <c r="BV196" s="1">
        <f ca="1">IF(Table1[[#This Row],[Area]]="Raozan",Table1[[#This Row],[Income]],0)</f>
        <v>0</v>
      </c>
      <c r="BW196" s="2">
        <f ca="1">IF(Table1[[#This Row],[Area]]="Rangunia",Table1[[#This Row],[Income]],0)</f>
        <v>0</v>
      </c>
      <c r="BX196" s="2">
        <f ca="1">IF(Table1[[#This Row],[Area]]="Hathazari",Table1[[#This Row],[Income]],0)</f>
        <v>0</v>
      </c>
      <c r="BY196" s="2">
        <f ca="1">IF(Table1[[#This Row],[Area]]="Nazirhat",Table1[[#This Row],[Income]],0)</f>
        <v>0</v>
      </c>
      <c r="BZ196" s="2">
        <f ca="1">IF(Table1[[#This Row],[Area]]="Rangamati",Table1[[#This Row],[Income]],0)</f>
        <v>0</v>
      </c>
      <c r="CA196" s="2">
        <f ca="1">IF(Table1[[#This Row],[Area]]="Kumilla",Table1[[#This Row],[Income]],0)</f>
        <v>0</v>
      </c>
      <c r="CB196" s="2">
        <f ca="1">IF(Table1[[#This Row],[Area]]="Notun para",Table1[[#This Row],[Income]],0)</f>
        <v>0</v>
      </c>
      <c r="CC196" s="2">
        <f ca="1">IF(Table1[[#This Row],[Area]]="Fotikchori",Table1[[#This Row],[Income]],0)</f>
        <v>62601</v>
      </c>
      <c r="CD196" s="2">
        <f ca="1">IF(Table1[[#This Row],[Area]]="Feni",Table1[[#This Row],[Income]],0)</f>
        <v>0</v>
      </c>
      <c r="CE196" s="2">
        <f ca="1">IF(Table1[[#This Row],[Area]]="Chattogram mohonogori",Table1[[#This Row],[Income]],0)</f>
        <v>0</v>
      </c>
      <c r="CF196" s="2">
        <f ca="1">IF(Table1[[#This Row],[Area]]="Potia",Table1[[#This Row],[Income]],0)</f>
        <v>0</v>
      </c>
      <c r="CG196" s="3">
        <f ca="1">IF(Table1[[#This Row],[Area]]="Kaptai",Table1[[#This Row],[Income]],0)</f>
        <v>0</v>
      </c>
      <c r="CH196" s="1">
        <f ca="1">IF(Table1[[#This Row],[Field of work]]="Health",Table1[[#This Row],[Income]],0)</f>
        <v>0</v>
      </c>
      <c r="CI196" s="2">
        <f ca="1">IF(Table1[[#This Row],[Field of work]]="Teaching",Table1[[#This Row],[Income]],0)</f>
        <v>0</v>
      </c>
      <c r="CJ196" s="2">
        <f ca="1">IF(Table1[[#This Row],[Field of work]]="Construction",Table1[[#This Row],[Income]],0)</f>
        <v>0</v>
      </c>
      <c r="CK196" s="2">
        <f ca="1">IF(Table1[[#This Row],[Field of work]]="IT",Table1[[#This Row],[Income]],0)</f>
        <v>0</v>
      </c>
      <c r="CL196" s="2">
        <f ca="1">IF(Table1[[#This Row],[Field of work]]="General work",Table1[[#This Row],[Income]],0)</f>
        <v>0</v>
      </c>
      <c r="CM196" s="3">
        <f ca="1">IF(Table1[[#This Row],[Field of work]]="Agriculture",Table1[[#This Row],[Income]],0)</f>
        <v>62601</v>
      </c>
      <c r="CN196" s="1">
        <f t="shared" ca="1" si="77"/>
        <v>1</v>
      </c>
      <c r="CO196" s="3"/>
      <c r="CP196" s="1">
        <f t="shared" ca="1" si="91"/>
        <v>44</v>
      </c>
      <c r="CQ196" s="3"/>
    </row>
    <row r="197" spans="2:95" x14ac:dyDescent="0.25">
      <c r="B197">
        <f t="shared" ca="1" si="92"/>
        <v>1</v>
      </c>
      <c r="C197" t="str">
        <f t="shared" ca="1" si="78"/>
        <v>Men</v>
      </c>
      <c r="D197">
        <f t="shared" ca="1" si="93"/>
        <v>44</v>
      </c>
      <c r="E197">
        <f t="shared" ca="1" si="94"/>
        <v>6</v>
      </c>
      <c r="F197" t="str">
        <f t="shared" ca="1" si="79"/>
        <v>Agriculture</v>
      </c>
      <c r="G197">
        <f t="shared" ca="1" si="95"/>
        <v>4</v>
      </c>
      <c r="H197" t="str">
        <f t="shared" ca="1" si="80"/>
        <v>Technical</v>
      </c>
      <c r="I197">
        <f t="shared" ca="1" si="96"/>
        <v>2</v>
      </c>
      <c r="J197">
        <f t="shared" ca="1" si="97"/>
        <v>2</v>
      </c>
      <c r="K197">
        <f t="shared" ca="1" si="98"/>
        <v>55160</v>
      </c>
      <c r="L197">
        <f t="shared" ca="1" si="99"/>
        <v>2</v>
      </c>
      <c r="M197" t="str">
        <f t="shared" ca="1" si="81"/>
        <v>Hathazari</v>
      </c>
      <c r="N197">
        <f t="shared" ca="1" si="103"/>
        <v>275800</v>
      </c>
      <c r="O197">
        <f t="shared" ca="1" si="100"/>
        <v>28819.775274656484</v>
      </c>
      <c r="P197">
        <f t="shared" ca="1" si="104"/>
        <v>8298.9926709540214</v>
      </c>
      <c r="Q197">
        <f t="shared" ca="1" si="101"/>
        <v>5914</v>
      </c>
      <c r="R197">
        <f t="shared" ca="1" si="105"/>
        <v>63510.52354427793</v>
      </c>
      <c r="S197">
        <f t="shared" ca="1" si="106"/>
        <v>5517.9767202150615</v>
      </c>
      <c r="T197">
        <f t="shared" ca="1" si="107"/>
        <v>289616.96939116908</v>
      </c>
      <c r="U197">
        <f t="shared" ca="1" si="108"/>
        <v>98244.298818934418</v>
      </c>
      <c r="V197">
        <f t="shared" ca="1" si="109"/>
        <v>191372.67057223467</v>
      </c>
      <c r="AR197" s="1">
        <f ca="1">IF(Table1[[#This Row],[Gender]]="men",1,0)</f>
        <v>1</v>
      </c>
      <c r="AS197" s="2">
        <f ca="1">IF(Table1[[#This Row],[Gender]]="Women",1,0)</f>
        <v>0</v>
      </c>
      <c r="AT197" s="2"/>
      <c r="AU197" s="2"/>
      <c r="AV197" s="3"/>
      <c r="AX197" s="1">
        <f t="shared" ca="1" si="82"/>
        <v>0</v>
      </c>
      <c r="AY197" s="2">
        <f t="shared" ca="1" si="83"/>
        <v>1</v>
      </c>
      <c r="AZ197" s="2">
        <f t="shared" ca="1" si="84"/>
        <v>0</v>
      </c>
      <c r="BA197" s="2">
        <f t="shared" ca="1" si="85"/>
        <v>0</v>
      </c>
      <c r="BB197" s="2">
        <f t="shared" ca="1" si="86"/>
        <v>0</v>
      </c>
      <c r="BC197" s="2">
        <f t="shared" ca="1" si="87"/>
        <v>0</v>
      </c>
      <c r="BD197" s="2"/>
      <c r="BE197" s="2"/>
      <c r="BF197" s="2"/>
      <c r="BG197" s="2"/>
      <c r="BH197" s="2"/>
      <c r="BI197" s="2"/>
      <c r="BJ197" s="3"/>
      <c r="BL197" s="1">
        <f t="shared" ca="1" si="102"/>
        <v>44598.173186335625</v>
      </c>
      <c r="BM197" s="3"/>
      <c r="BN197" s="1">
        <f t="shared" ca="1" si="88"/>
        <v>0</v>
      </c>
      <c r="BO197" s="2"/>
      <c r="BP197" s="2"/>
      <c r="BQ197" s="3"/>
      <c r="BR197" s="15">
        <f t="shared" ca="1" si="89"/>
        <v>0.75611153574202827</v>
      </c>
      <c r="BS197" s="16">
        <f t="shared" ca="1" si="90"/>
        <v>0</v>
      </c>
      <c r="BT197" s="2"/>
      <c r="BU197" s="2"/>
      <c r="BV197" s="1">
        <f ca="1">IF(Table1[[#This Row],[Area]]="Raozan",Table1[[#This Row],[Income]],0)</f>
        <v>0</v>
      </c>
      <c r="BW197" s="2">
        <f ca="1">IF(Table1[[#This Row],[Area]]="Rangunia",Table1[[#This Row],[Income]],0)</f>
        <v>0</v>
      </c>
      <c r="BX197" s="2">
        <f ca="1">IF(Table1[[#This Row],[Area]]="Hathazari",Table1[[#This Row],[Income]],0)</f>
        <v>55160</v>
      </c>
      <c r="BY197" s="2">
        <f ca="1">IF(Table1[[#This Row],[Area]]="Nazirhat",Table1[[#This Row],[Income]],0)</f>
        <v>0</v>
      </c>
      <c r="BZ197" s="2">
        <f ca="1">IF(Table1[[#This Row],[Area]]="Rangamati",Table1[[#This Row],[Income]],0)</f>
        <v>0</v>
      </c>
      <c r="CA197" s="2">
        <f ca="1">IF(Table1[[#This Row],[Area]]="Kumilla",Table1[[#This Row],[Income]],0)</f>
        <v>0</v>
      </c>
      <c r="CB197" s="2">
        <f ca="1">IF(Table1[[#This Row],[Area]]="Notun para",Table1[[#This Row],[Income]],0)</f>
        <v>0</v>
      </c>
      <c r="CC197" s="2">
        <f ca="1">IF(Table1[[#This Row],[Area]]="Fotikchori",Table1[[#This Row],[Income]],0)</f>
        <v>0</v>
      </c>
      <c r="CD197" s="2">
        <f ca="1">IF(Table1[[#This Row],[Area]]="Feni",Table1[[#This Row],[Income]],0)</f>
        <v>0</v>
      </c>
      <c r="CE197" s="2">
        <f ca="1">IF(Table1[[#This Row],[Area]]="Chattogram mohonogori",Table1[[#This Row],[Income]],0)</f>
        <v>0</v>
      </c>
      <c r="CF197" s="2">
        <f ca="1">IF(Table1[[#This Row],[Area]]="Potia",Table1[[#This Row],[Income]],0)</f>
        <v>0</v>
      </c>
      <c r="CG197" s="3">
        <f ca="1">IF(Table1[[#This Row],[Area]]="Kaptai",Table1[[#This Row],[Income]],0)</f>
        <v>0</v>
      </c>
      <c r="CH197" s="1">
        <f ca="1">IF(Table1[[#This Row],[Field of work]]="Health",Table1[[#This Row],[Income]],0)</f>
        <v>0</v>
      </c>
      <c r="CI197" s="2">
        <f ca="1">IF(Table1[[#This Row],[Field of work]]="Teaching",Table1[[#This Row],[Income]],0)</f>
        <v>0</v>
      </c>
      <c r="CJ197" s="2">
        <f ca="1">IF(Table1[[#This Row],[Field of work]]="Construction",Table1[[#This Row],[Income]],0)</f>
        <v>0</v>
      </c>
      <c r="CK197" s="2">
        <f ca="1">IF(Table1[[#This Row],[Field of work]]="IT",Table1[[#This Row],[Income]],0)</f>
        <v>0</v>
      </c>
      <c r="CL197" s="2">
        <f ca="1">IF(Table1[[#This Row],[Field of work]]="General work",Table1[[#This Row],[Income]],0)</f>
        <v>0</v>
      </c>
      <c r="CM197" s="3">
        <f ca="1">IF(Table1[[#This Row],[Field of work]]="Agriculture",Table1[[#This Row],[Income]],0)</f>
        <v>55160</v>
      </c>
      <c r="CN197" s="1">
        <f t="shared" ca="1" si="77"/>
        <v>1</v>
      </c>
      <c r="CO197" s="3"/>
      <c r="CP197" s="1">
        <f t="shared" ca="1" si="91"/>
        <v>36</v>
      </c>
      <c r="CQ197" s="3"/>
    </row>
    <row r="198" spans="2:95" x14ac:dyDescent="0.25">
      <c r="B198">
        <f t="shared" ca="1" si="92"/>
        <v>2</v>
      </c>
      <c r="C198" t="str">
        <f t="shared" ca="1" si="78"/>
        <v>Women</v>
      </c>
      <c r="D198">
        <f t="shared" ca="1" si="93"/>
        <v>36</v>
      </c>
      <c r="E198">
        <f t="shared" ca="1" si="94"/>
        <v>3</v>
      </c>
      <c r="F198" t="str">
        <f t="shared" ca="1" si="79"/>
        <v>Teaching</v>
      </c>
      <c r="G198">
        <f t="shared" ca="1" si="95"/>
        <v>3</v>
      </c>
      <c r="H198" t="str">
        <f t="shared" ca="1" si="80"/>
        <v>University</v>
      </c>
      <c r="I198">
        <f t="shared" ca="1" si="96"/>
        <v>3</v>
      </c>
      <c r="J198">
        <f t="shared" ca="1" si="97"/>
        <v>2</v>
      </c>
      <c r="K198">
        <f t="shared" ca="1" si="98"/>
        <v>63397</v>
      </c>
      <c r="L198">
        <f t="shared" ca="1" si="99"/>
        <v>9</v>
      </c>
      <c r="M198" t="str">
        <f t="shared" ca="1" si="81"/>
        <v>Rangunia</v>
      </c>
      <c r="N198">
        <f t="shared" ca="1" si="103"/>
        <v>190191</v>
      </c>
      <c r="O198">
        <f t="shared" ca="1" si="100"/>
        <v>143805.60909431209</v>
      </c>
      <c r="P198">
        <f t="shared" ca="1" si="104"/>
        <v>59043.797890547401</v>
      </c>
      <c r="Q198">
        <f t="shared" ca="1" si="101"/>
        <v>10849</v>
      </c>
      <c r="R198">
        <f t="shared" ca="1" si="105"/>
        <v>32197.680389035653</v>
      </c>
      <c r="S198">
        <f t="shared" ca="1" si="106"/>
        <v>24128.920554917244</v>
      </c>
      <c r="T198">
        <f t="shared" ca="1" si="107"/>
        <v>273363.71844546462</v>
      </c>
      <c r="U198">
        <f t="shared" ca="1" si="108"/>
        <v>186852.28948334773</v>
      </c>
      <c r="V198">
        <f t="shared" ca="1" si="109"/>
        <v>86511.428962116886</v>
      </c>
      <c r="AR198" s="1">
        <f ca="1">IF(Table1[[#This Row],[Gender]]="men",1,0)</f>
        <v>0</v>
      </c>
      <c r="AS198" s="2">
        <f ca="1">IF(Table1[[#This Row],[Gender]]="Women",1,0)</f>
        <v>1</v>
      </c>
      <c r="AT198" s="2"/>
      <c r="AU198" s="2"/>
      <c r="AV198" s="3"/>
      <c r="AX198" s="1">
        <f t="shared" ca="1" si="82"/>
        <v>0</v>
      </c>
      <c r="AY198" s="2">
        <f t="shared" ca="1" si="83"/>
        <v>1</v>
      </c>
      <c r="AZ198" s="2">
        <f t="shared" ca="1" si="84"/>
        <v>0</v>
      </c>
      <c r="BA198" s="2">
        <f t="shared" ca="1" si="85"/>
        <v>0</v>
      </c>
      <c r="BB198" s="2">
        <f t="shared" ca="1" si="86"/>
        <v>0</v>
      </c>
      <c r="BC198" s="2">
        <f t="shared" ca="1" si="87"/>
        <v>0</v>
      </c>
      <c r="BD198" s="2"/>
      <c r="BE198" s="2"/>
      <c r="BF198" s="2"/>
      <c r="BG198" s="2"/>
      <c r="BH198" s="2"/>
      <c r="BI198" s="2"/>
      <c r="BJ198" s="3"/>
      <c r="BL198" s="1">
        <f t="shared" ca="1" si="102"/>
        <v>169.7183837946906</v>
      </c>
      <c r="BM198" s="3"/>
      <c r="BN198" s="1">
        <f t="shared" ca="1" si="88"/>
        <v>0</v>
      </c>
      <c r="BO198" s="2"/>
      <c r="BP198" s="2"/>
      <c r="BQ198" s="3"/>
      <c r="BR198" s="15">
        <f t="shared" ca="1" si="89"/>
        <v>0.11689664444091508</v>
      </c>
      <c r="BS198" s="16">
        <f t="shared" ca="1" si="90"/>
        <v>1</v>
      </c>
      <c r="BT198" s="2"/>
      <c r="BU198" s="2"/>
      <c r="BV198" s="1">
        <f ca="1">IF(Table1[[#This Row],[Area]]="Raozan",Table1[[#This Row],[Income]],0)</f>
        <v>0</v>
      </c>
      <c r="BW198" s="2">
        <f ca="1">IF(Table1[[#This Row],[Area]]="Rangunia",Table1[[#This Row],[Income]],0)</f>
        <v>63397</v>
      </c>
      <c r="BX198" s="2">
        <f ca="1">IF(Table1[[#This Row],[Area]]="Hathazari",Table1[[#This Row],[Income]],0)</f>
        <v>0</v>
      </c>
      <c r="BY198" s="2">
        <f ca="1">IF(Table1[[#This Row],[Area]]="Nazirhat",Table1[[#This Row],[Income]],0)</f>
        <v>0</v>
      </c>
      <c r="BZ198" s="2">
        <f ca="1">IF(Table1[[#This Row],[Area]]="Rangamati",Table1[[#This Row],[Income]],0)</f>
        <v>0</v>
      </c>
      <c r="CA198" s="2">
        <f ca="1">IF(Table1[[#This Row],[Area]]="Kumilla",Table1[[#This Row],[Income]],0)</f>
        <v>0</v>
      </c>
      <c r="CB198" s="2">
        <f ca="1">IF(Table1[[#This Row],[Area]]="Notun para",Table1[[#This Row],[Income]],0)</f>
        <v>0</v>
      </c>
      <c r="CC198" s="2">
        <f ca="1">IF(Table1[[#This Row],[Area]]="Fotikchori",Table1[[#This Row],[Income]],0)</f>
        <v>0</v>
      </c>
      <c r="CD198" s="2">
        <f ca="1">IF(Table1[[#This Row],[Area]]="Feni",Table1[[#This Row],[Income]],0)</f>
        <v>0</v>
      </c>
      <c r="CE198" s="2">
        <f ca="1">IF(Table1[[#This Row],[Area]]="Chattogram mohonogori",Table1[[#This Row],[Income]],0)</f>
        <v>0</v>
      </c>
      <c r="CF198" s="2">
        <f ca="1">IF(Table1[[#This Row],[Area]]="Potia",Table1[[#This Row],[Income]],0)</f>
        <v>0</v>
      </c>
      <c r="CG198" s="3">
        <f ca="1">IF(Table1[[#This Row],[Area]]="Kaptai",Table1[[#This Row],[Income]],0)</f>
        <v>0</v>
      </c>
      <c r="CH198" s="1">
        <f ca="1">IF(Table1[[#This Row],[Field of work]]="Health",Table1[[#This Row],[Income]],0)</f>
        <v>0</v>
      </c>
      <c r="CI198" s="2">
        <f ca="1">IF(Table1[[#This Row],[Field of work]]="Teaching",Table1[[#This Row],[Income]],0)</f>
        <v>63397</v>
      </c>
      <c r="CJ198" s="2">
        <f ca="1">IF(Table1[[#This Row],[Field of work]]="Construction",Table1[[#This Row],[Income]],0)</f>
        <v>0</v>
      </c>
      <c r="CK198" s="2">
        <f ca="1">IF(Table1[[#This Row],[Field of work]]="IT",Table1[[#This Row],[Income]],0)</f>
        <v>0</v>
      </c>
      <c r="CL198" s="2">
        <f ca="1">IF(Table1[[#This Row],[Field of work]]="General work",Table1[[#This Row],[Income]],0)</f>
        <v>0</v>
      </c>
      <c r="CM198" s="3">
        <f ca="1">IF(Table1[[#This Row],[Field of work]]="Agriculture",Table1[[#This Row],[Income]],0)</f>
        <v>0</v>
      </c>
      <c r="CN198" s="1">
        <f t="shared" ref="CN198:CN261" ca="1" si="110">IF(U199&gt;K199,1,0)</f>
        <v>1</v>
      </c>
      <c r="CO198" s="3"/>
      <c r="CP198" s="1">
        <f t="shared" ca="1" si="91"/>
        <v>38</v>
      </c>
      <c r="CQ198" s="3"/>
    </row>
    <row r="199" spans="2:95" x14ac:dyDescent="0.25">
      <c r="B199">
        <f t="shared" ca="1" si="92"/>
        <v>1</v>
      </c>
      <c r="C199" t="str">
        <f t="shared" ref="C199:C262" ca="1" si="111">IF(B199=1,"Men","Women")</f>
        <v>Men</v>
      </c>
      <c r="D199">
        <f t="shared" ca="1" si="93"/>
        <v>38</v>
      </c>
      <c r="E199">
        <f t="shared" ca="1" si="94"/>
        <v>3</v>
      </c>
      <c r="F199" t="str">
        <f t="shared" ref="F199:F262" ca="1" si="112">VLOOKUP(E199,$Y$7:$Z$12,2)</f>
        <v>Teaching</v>
      </c>
      <c r="G199">
        <f t="shared" ca="1" si="95"/>
        <v>4</v>
      </c>
      <c r="H199" t="str">
        <f t="shared" ref="H199:H262" ca="1" si="113">VLOOKUP(G199,$AA$7:$AB$11,2)</f>
        <v>Technical</v>
      </c>
      <c r="I199">
        <f t="shared" ca="1" si="96"/>
        <v>3</v>
      </c>
      <c r="J199">
        <f t="shared" ca="1" si="97"/>
        <v>1</v>
      </c>
      <c r="K199">
        <f t="shared" ca="1" si="98"/>
        <v>86556</v>
      </c>
      <c r="L199">
        <f t="shared" ca="1" si="99"/>
        <v>11</v>
      </c>
      <c r="M199" t="str">
        <f t="shared" ref="M199:M262" ca="1" si="114">VLOOKUP(L199,$AC$7:$AD$18,2)</f>
        <v>Nazirhat</v>
      </c>
      <c r="N199">
        <f t="shared" ca="1" si="103"/>
        <v>259668</v>
      </c>
      <c r="O199">
        <f t="shared" ca="1" si="100"/>
        <v>30354.317868683534</v>
      </c>
      <c r="P199">
        <f t="shared" ca="1" si="104"/>
        <v>44598.173186335625</v>
      </c>
      <c r="Q199">
        <f t="shared" ca="1" si="101"/>
        <v>21221</v>
      </c>
      <c r="R199">
        <f t="shared" ca="1" si="105"/>
        <v>48485.950750610646</v>
      </c>
      <c r="S199">
        <f t="shared" ca="1" si="106"/>
        <v>81169.701596882631</v>
      </c>
      <c r="T199">
        <f t="shared" ca="1" si="107"/>
        <v>385435.87478321826</v>
      </c>
      <c r="U199">
        <f t="shared" ca="1" si="108"/>
        <v>100061.26861929418</v>
      </c>
      <c r="V199">
        <f t="shared" ca="1" si="109"/>
        <v>285374.60616392409</v>
      </c>
      <c r="AR199" s="1">
        <f ca="1">IF(Table1[[#This Row],[Gender]]="men",1,0)</f>
        <v>1</v>
      </c>
      <c r="AS199" s="2">
        <f ca="1">IF(Table1[[#This Row],[Gender]]="Women",1,0)</f>
        <v>0</v>
      </c>
      <c r="AT199" s="2"/>
      <c r="AU199" s="2"/>
      <c r="AV199" s="3"/>
      <c r="AX199" s="1">
        <f t="shared" ref="AX199:AX262" ca="1" si="115">IF(F200="Health",1,0)</f>
        <v>0</v>
      </c>
      <c r="AY199" s="2">
        <f t="shared" ref="AY199:AY262" ca="1" si="116">IF(F200="Teaching",1,0)</f>
        <v>0</v>
      </c>
      <c r="AZ199" s="2">
        <f t="shared" ref="AZ199:AZ262" ca="1" si="117">IF(F200="Construction",1,0)</f>
        <v>0</v>
      </c>
      <c r="BA199" s="2">
        <f t="shared" ref="BA199:BA262" ca="1" si="118">IF(F200="IT",1,0)</f>
        <v>0</v>
      </c>
      <c r="BB199" s="2">
        <f t="shared" ref="BB199:BB262" ca="1" si="119">IF(F200="General work",1,0)</f>
        <v>1</v>
      </c>
      <c r="BC199" s="2">
        <f t="shared" ref="BC199:BC262" ca="1" si="120">IF(F200="Agriculture",1,0)</f>
        <v>0</v>
      </c>
      <c r="BD199" s="2"/>
      <c r="BE199" s="2"/>
      <c r="BF199" s="2"/>
      <c r="BG199" s="2"/>
      <c r="BH199" s="2"/>
      <c r="BI199" s="2"/>
      <c r="BJ199" s="3"/>
      <c r="BL199" s="1">
        <f t="shared" ca="1" si="102"/>
        <v>35319.552338200505</v>
      </c>
      <c r="BM199" s="3"/>
      <c r="BN199" s="1">
        <f t="shared" ref="BN199:BN262" ca="1" si="121">IF(U200&gt;$BO$5,1,0)</f>
        <v>0</v>
      </c>
      <c r="BO199" s="2"/>
      <c r="BP199" s="2"/>
      <c r="BQ199" s="3"/>
      <c r="BR199" s="15">
        <f t="shared" ref="BR199:BR262" ca="1" si="122">O200/N200</f>
        <v>0.2773658503963341</v>
      </c>
      <c r="BS199" s="16">
        <f t="shared" ref="BS199:BS262" ca="1" si="123">IF(BR199&lt;$BT$5,1,0)</f>
        <v>0</v>
      </c>
      <c r="BT199" s="2"/>
      <c r="BU199" s="2"/>
      <c r="BV199" s="1">
        <f ca="1">IF(Table1[[#This Row],[Area]]="Raozan",Table1[[#This Row],[Income]],0)</f>
        <v>0</v>
      </c>
      <c r="BW199" s="2">
        <f ca="1">IF(Table1[[#This Row],[Area]]="Rangunia",Table1[[#This Row],[Income]],0)</f>
        <v>0</v>
      </c>
      <c r="BX199" s="2">
        <f ca="1">IF(Table1[[#This Row],[Area]]="Hathazari",Table1[[#This Row],[Income]],0)</f>
        <v>0</v>
      </c>
      <c r="BY199" s="2">
        <f ca="1">IF(Table1[[#This Row],[Area]]="Nazirhat",Table1[[#This Row],[Income]],0)</f>
        <v>86556</v>
      </c>
      <c r="BZ199" s="2">
        <f ca="1">IF(Table1[[#This Row],[Area]]="Rangamati",Table1[[#This Row],[Income]],0)</f>
        <v>0</v>
      </c>
      <c r="CA199" s="2">
        <f ca="1">IF(Table1[[#This Row],[Area]]="Kumilla",Table1[[#This Row],[Income]],0)</f>
        <v>0</v>
      </c>
      <c r="CB199" s="2">
        <f ca="1">IF(Table1[[#This Row],[Area]]="Notun para",Table1[[#This Row],[Income]],0)</f>
        <v>0</v>
      </c>
      <c r="CC199" s="2">
        <f ca="1">IF(Table1[[#This Row],[Area]]="Fotikchori",Table1[[#This Row],[Income]],0)</f>
        <v>0</v>
      </c>
      <c r="CD199" s="2">
        <f ca="1">IF(Table1[[#This Row],[Area]]="Feni",Table1[[#This Row],[Income]],0)</f>
        <v>0</v>
      </c>
      <c r="CE199" s="2">
        <f ca="1">IF(Table1[[#This Row],[Area]]="Chattogram mohonogori",Table1[[#This Row],[Income]],0)</f>
        <v>0</v>
      </c>
      <c r="CF199" s="2">
        <f ca="1">IF(Table1[[#This Row],[Area]]="Potia",Table1[[#This Row],[Income]],0)</f>
        <v>0</v>
      </c>
      <c r="CG199" s="3">
        <f ca="1">IF(Table1[[#This Row],[Area]]="Kaptai",Table1[[#This Row],[Income]],0)</f>
        <v>0</v>
      </c>
      <c r="CH199" s="1">
        <f ca="1">IF(Table1[[#This Row],[Field of work]]="Health",Table1[[#This Row],[Income]],0)</f>
        <v>0</v>
      </c>
      <c r="CI199" s="2">
        <f ca="1">IF(Table1[[#This Row],[Field of work]]="Teaching",Table1[[#This Row],[Income]],0)</f>
        <v>86556</v>
      </c>
      <c r="CJ199" s="2">
        <f ca="1">IF(Table1[[#This Row],[Field of work]]="Construction",Table1[[#This Row],[Income]],0)</f>
        <v>0</v>
      </c>
      <c r="CK199" s="2">
        <f ca="1">IF(Table1[[#This Row],[Field of work]]="IT",Table1[[#This Row],[Income]],0)</f>
        <v>0</v>
      </c>
      <c r="CL199" s="2">
        <f ca="1">IF(Table1[[#This Row],[Field of work]]="General work",Table1[[#This Row],[Income]],0)</f>
        <v>0</v>
      </c>
      <c r="CM199" s="3">
        <f ca="1">IF(Table1[[#This Row],[Field of work]]="Agriculture",Table1[[#This Row],[Income]],0)</f>
        <v>0</v>
      </c>
      <c r="CN199" s="1">
        <f t="shared" ca="1" si="110"/>
        <v>1</v>
      </c>
      <c r="CO199" s="3"/>
      <c r="CP199" s="1">
        <f t="shared" ref="CP199:CP262" ca="1" si="124">IF(V200&gt;CQ198,D200,0)</f>
        <v>41</v>
      </c>
      <c r="CQ199" s="3"/>
    </row>
    <row r="200" spans="2:95" x14ac:dyDescent="0.25">
      <c r="B200">
        <f t="shared" ref="B200:B263" ca="1" si="125">RANDBETWEEN(1,2)</f>
        <v>2</v>
      </c>
      <c r="C200" t="str">
        <f t="shared" ca="1" si="111"/>
        <v>Women</v>
      </c>
      <c r="D200">
        <f t="shared" ref="D200:D263" ca="1" si="126">RANDBETWEEN(25,45)</f>
        <v>41</v>
      </c>
      <c r="E200">
        <f t="shared" ref="E200:E263" ca="1" si="127">RANDBETWEEN(1,6)</f>
        <v>5</v>
      </c>
      <c r="F200" t="str">
        <f t="shared" ca="1" si="112"/>
        <v>General work</v>
      </c>
      <c r="G200">
        <f t="shared" ref="G200:G263" ca="1" si="128">RANDBETWEEN(1,5)</f>
        <v>5</v>
      </c>
      <c r="H200" t="str">
        <f t="shared" ca="1" si="113"/>
        <v>Other</v>
      </c>
      <c r="I200">
        <f t="shared" ref="I200:I263" ca="1" si="129">RANDBETWEEN(0,4)</f>
        <v>1</v>
      </c>
      <c r="J200">
        <f t="shared" ref="J200:J263" ca="1" si="130">RANDBETWEEN(1,3)</f>
        <v>3</v>
      </c>
      <c r="K200">
        <f t="shared" ref="K200:K263" ca="1" si="131">RANDBETWEEN(50000,90000)</f>
        <v>64037</v>
      </c>
      <c r="L200">
        <f t="shared" ref="L200:L263" ca="1" si="132">RANDBETWEEN(1,12)</f>
        <v>8</v>
      </c>
      <c r="M200" t="str">
        <f t="shared" ca="1" si="114"/>
        <v>Potia</v>
      </c>
      <c r="N200">
        <f t="shared" ca="1" si="103"/>
        <v>192111</v>
      </c>
      <c r="O200">
        <f t="shared" ref="O200:O263" ca="1" si="133">RAND()*N200</f>
        <v>53285.030885490138</v>
      </c>
      <c r="P200">
        <f t="shared" ca="1" si="104"/>
        <v>509.15515138407176</v>
      </c>
      <c r="Q200">
        <f t="shared" ref="Q200:Q263" ca="1" si="134">RANDBETWEEN(0,P200)</f>
        <v>425</v>
      </c>
      <c r="R200">
        <f t="shared" ca="1" si="105"/>
        <v>59076.89687625628</v>
      </c>
      <c r="S200">
        <f t="shared" ca="1" si="106"/>
        <v>61205.435841051913</v>
      </c>
      <c r="T200">
        <f t="shared" ca="1" si="107"/>
        <v>253825.59099243599</v>
      </c>
      <c r="U200">
        <f t="shared" ca="1" si="108"/>
        <v>112786.92776174642</v>
      </c>
      <c r="V200">
        <f t="shared" ca="1" si="109"/>
        <v>141038.66323068956</v>
      </c>
      <c r="AR200" s="1">
        <f ca="1">IF(Table1[[#This Row],[Gender]]="men",1,0)</f>
        <v>0</v>
      </c>
      <c r="AS200" s="2">
        <f ca="1">IF(Table1[[#This Row],[Gender]]="Women",1,0)</f>
        <v>1</v>
      </c>
      <c r="AT200" s="2"/>
      <c r="AU200" s="2"/>
      <c r="AV200" s="3"/>
      <c r="AX200" s="1">
        <f t="shared" ca="1" si="115"/>
        <v>0</v>
      </c>
      <c r="AY200" s="2">
        <f t="shared" ca="1" si="116"/>
        <v>1</v>
      </c>
      <c r="AZ200" s="2">
        <f t="shared" ca="1" si="117"/>
        <v>0</v>
      </c>
      <c r="BA200" s="2">
        <f t="shared" ca="1" si="118"/>
        <v>0</v>
      </c>
      <c r="BB200" s="2">
        <f t="shared" ca="1" si="119"/>
        <v>0</v>
      </c>
      <c r="BC200" s="2">
        <f t="shared" ca="1" si="120"/>
        <v>0</v>
      </c>
      <c r="BD200" s="2"/>
      <c r="BE200" s="2"/>
      <c r="BF200" s="2"/>
      <c r="BG200" s="2"/>
      <c r="BH200" s="2"/>
      <c r="BI200" s="2"/>
      <c r="BJ200" s="3"/>
      <c r="BL200" s="1">
        <f t="shared" ref="BL200:BL263" ca="1" si="135">P202/J202</f>
        <v>34480.525611972247</v>
      </c>
      <c r="BM200" s="3"/>
      <c r="BN200" s="1">
        <f t="shared" ca="1" si="121"/>
        <v>0</v>
      </c>
      <c r="BO200" s="2"/>
      <c r="BP200" s="2"/>
      <c r="BQ200" s="3"/>
      <c r="BR200" s="15">
        <f t="shared" ca="1" si="122"/>
        <v>9.0265245412604056E-2</v>
      </c>
      <c r="BS200" s="16">
        <f t="shared" ca="1" si="123"/>
        <v>1</v>
      </c>
      <c r="BT200" s="2"/>
      <c r="BU200" s="2"/>
      <c r="BV200" s="1">
        <f ca="1">IF(Table1[[#This Row],[Area]]="Raozan",Table1[[#This Row],[Income]],0)</f>
        <v>0</v>
      </c>
      <c r="BW200" s="2">
        <f ca="1">IF(Table1[[#This Row],[Area]]="Rangunia",Table1[[#This Row],[Income]],0)</f>
        <v>0</v>
      </c>
      <c r="BX200" s="2">
        <f ca="1">IF(Table1[[#This Row],[Area]]="Hathazari",Table1[[#This Row],[Income]],0)</f>
        <v>0</v>
      </c>
      <c r="BY200" s="2">
        <f ca="1">IF(Table1[[#This Row],[Area]]="Nazirhat",Table1[[#This Row],[Income]],0)</f>
        <v>0</v>
      </c>
      <c r="BZ200" s="2">
        <f ca="1">IF(Table1[[#This Row],[Area]]="Rangamati",Table1[[#This Row],[Income]],0)</f>
        <v>0</v>
      </c>
      <c r="CA200" s="2">
        <f ca="1">IF(Table1[[#This Row],[Area]]="Kumilla",Table1[[#This Row],[Income]],0)</f>
        <v>0</v>
      </c>
      <c r="CB200" s="2">
        <f ca="1">IF(Table1[[#This Row],[Area]]="Notun para",Table1[[#This Row],[Income]],0)</f>
        <v>0</v>
      </c>
      <c r="CC200" s="2">
        <f ca="1">IF(Table1[[#This Row],[Area]]="Fotikchori",Table1[[#This Row],[Income]],0)</f>
        <v>0</v>
      </c>
      <c r="CD200" s="2">
        <f ca="1">IF(Table1[[#This Row],[Area]]="Feni",Table1[[#This Row],[Income]],0)</f>
        <v>0</v>
      </c>
      <c r="CE200" s="2">
        <f ca="1">IF(Table1[[#This Row],[Area]]="Chattogram mohonogori",Table1[[#This Row],[Income]],0)</f>
        <v>0</v>
      </c>
      <c r="CF200" s="2">
        <f ca="1">IF(Table1[[#This Row],[Area]]="Potia",Table1[[#This Row],[Income]],0)</f>
        <v>64037</v>
      </c>
      <c r="CG200" s="3">
        <f ca="1">IF(Table1[[#This Row],[Area]]="Kaptai",Table1[[#This Row],[Income]],0)</f>
        <v>0</v>
      </c>
      <c r="CH200" s="1">
        <f ca="1">IF(Table1[[#This Row],[Field of work]]="Health",Table1[[#This Row],[Income]],0)</f>
        <v>0</v>
      </c>
      <c r="CI200" s="2">
        <f ca="1">IF(Table1[[#This Row],[Field of work]]="Teaching",Table1[[#This Row],[Income]],0)</f>
        <v>0</v>
      </c>
      <c r="CJ200" s="2">
        <f ca="1">IF(Table1[[#This Row],[Field of work]]="Construction",Table1[[#This Row],[Income]],0)</f>
        <v>0</v>
      </c>
      <c r="CK200" s="2">
        <f ca="1">IF(Table1[[#This Row],[Field of work]]="IT",Table1[[#This Row],[Income]],0)</f>
        <v>0</v>
      </c>
      <c r="CL200" s="2">
        <f ca="1">IF(Table1[[#This Row],[Field of work]]="General work",Table1[[#This Row],[Income]],0)</f>
        <v>64037</v>
      </c>
      <c r="CM200" s="3">
        <f ca="1">IF(Table1[[#This Row],[Field of work]]="Agriculture",Table1[[#This Row],[Income]],0)</f>
        <v>0</v>
      </c>
      <c r="CN200" s="1">
        <f t="shared" ca="1" si="110"/>
        <v>1</v>
      </c>
      <c r="CO200" s="3"/>
      <c r="CP200" s="1">
        <f t="shared" ca="1" si="124"/>
        <v>27</v>
      </c>
      <c r="CQ200" s="3"/>
    </row>
    <row r="201" spans="2:95" x14ac:dyDescent="0.25">
      <c r="B201">
        <f t="shared" ca="1" si="125"/>
        <v>1</v>
      </c>
      <c r="C201" t="str">
        <f t="shared" ca="1" si="111"/>
        <v>Men</v>
      </c>
      <c r="D201">
        <f t="shared" ca="1" si="126"/>
        <v>27</v>
      </c>
      <c r="E201">
        <f t="shared" ca="1" si="127"/>
        <v>3</v>
      </c>
      <c r="F201" t="str">
        <f t="shared" ca="1" si="112"/>
        <v>Teaching</v>
      </c>
      <c r="G201">
        <f t="shared" ca="1" si="128"/>
        <v>1</v>
      </c>
      <c r="H201" t="str">
        <f t="shared" ca="1" si="113"/>
        <v>High school</v>
      </c>
      <c r="I201">
        <f t="shared" ca="1" si="129"/>
        <v>1</v>
      </c>
      <c r="J201">
        <f t="shared" ca="1" si="130"/>
        <v>1</v>
      </c>
      <c r="K201">
        <f t="shared" ca="1" si="131"/>
        <v>61860</v>
      </c>
      <c r="L201">
        <f t="shared" ca="1" si="132"/>
        <v>3</v>
      </c>
      <c r="M201" t="str">
        <f t="shared" ca="1" si="114"/>
        <v>Fotikchori</v>
      </c>
      <c r="N201">
        <f t="shared" ca="1" si="103"/>
        <v>247440</v>
      </c>
      <c r="O201">
        <f t="shared" ca="1" si="133"/>
        <v>22335.232324894747</v>
      </c>
      <c r="P201">
        <f t="shared" ca="1" si="104"/>
        <v>35319.552338200505</v>
      </c>
      <c r="Q201">
        <f t="shared" ca="1" si="134"/>
        <v>10220</v>
      </c>
      <c r="R201">
        <f t="shared" ca="1" si="105"/>
        <v>109393.10797505922</v>
      </c>
      <c r="S201">
        <f t="shared" ca="1" si="106"/>
        <v>78627.269690840796</v>
      </c>
      <c r="T201">
        <f t="shared" ca="1" si="107"/>
        <v>361386.8220290413</v>
      </c>
      <c r="U201">
        <f t="shared" ca="1" si="108"/>
        <v>141948.34029995397</v>
      </c>
      <c r="V201">
        <f t="shared" ca="1" si="109"/>
        <v>219438.48172908733</v>
      </c>
      <c r="AR201" s="1">
        <f ca="1">IF(Table1[[#This Row],[Gender]]="men",1,0)</f>
        <v>1</v>
      </c>
      <c r="AS201" s="2">
        <f ca="1">IF(Table1[[#This Row],[Gender]]="Women",1,0)</f>
        <v>0</v>
      </c>
      <c r="AT201" s="2"/>
      <c r="AU201" s="2"/>
      <c r="AV201" s="3"/>
      <c r="AX201" s="1">
        <f t="shared" ca="1" si="115"/>
        <v>0</v>
      </c>
      <c r="AY201" s="2">
        <f t="shared" ca="1" si="116"/>
        <v>0</v>
      </c>
      <c r="AZ201" s="2">
        <f t="shared" ca="1" si="117"/>
        <v>1</v>
      </c>
      <c r="BA201" s="2">
        <f t="shared" ca="1" si="118"/>
        <v>0</v>
      </c>
      <c r="BB201" s="2">
        <f t="shared" ca="1" si="119"/>
        <v>0</v>
      </c>
      <c r="BC201" s="2">
        <f t="shared" ca="1" si="120"/>
        <v>0</v>
      </c>
      <c r="BD201" s="2"/>
      <c r="BE201" s="2"/>
      <c r="BF201" s="2"/>
      <c r="BG201" s="2"/>
      <c r="BH201" s="2"/>
      <c r="BI201" s="2"/>
      <c r="BJ201" s="3"/>
      <c r="BL201" s="1">
        <f t="shared" ca="1" si="135"/>
        <v>27652.170181837992</v>
      </c>
      <c r="BM201" s="3"/>
      <c r="BN201" s="1">
        <f t="shared" ca="1" si="121"/>
        <v>1</v>
      </c>
      <c r="BO201" s="2"/>
      <c r="BP201" s="2"/>
      <c r="BQ201" s="3"/>
      <c r="BR201" s="15">
        <f t="shared" ca="1" si="122"/>
        <v>0.80606022591103432</v>
      </c>
      <c r="BS201" s="16">
        <f t="shared" ca="1" si="123"/>
        <v>0</v>
      </c>
      <c r="BT201" s="2"/>
      <c r="BU201" s="2"/>
      <c r="BV201" s="1">
        <f ca="1">IF(Table1[[#This Row],[Area]]="Raozan",Table1[[#This Row],[Income]],0)</f>
        <v>0</v>
      </c>
      <c r="BW201" s="2">
        <f ca="1">IF(Table1[[#This Row],[Area]]="Rangunia",Table1[[#This Row],[Income]],0)</f>
        <v>0</v>
      </c>
      <c r="BX201" s="2">
        <f ca="1">IF(Table1[[#This Row],[Area]]="Hathazari",Table1[[#This Row],[Income]],0)</f>
        <v>0</v>
      </c>
      <c r="BY201" s="2">
        <f ca="1">IF(Table1[[#This Row],[Area]]="Nazirhat",Table1[[#This Row],[Income]],0)</f>
        <v>0</v>
      </c>
      <c r="BZ201" s="2">
        <f ca="1">IF(Table1[[#This Row],[Area]]="Rangamati",Table1[[#This Row],[Income]],0)</f>
        <v>0</v>
      </c>
      <c r="CA201" s="2">
        <f ca="1">IF(Table1[[#This Row],[Area]]="Kumilla",Table1[[#This Row],[Income]],0)</f>
        <v>0</v>
      </c>
      <c r="CB201" s="2">
        <f ca="1">IF(Table1[[#This Row],[Area]]="Notun para",Table1[[#This Row],[Income]],0)</f>
        <v>0</v>
      </c>
      <c r="CC201" s="2">
        <f ca="1">IF(Table1[[#This Row],[Area]]="Fotikchori",Table1[[#This Row],[Income]],0)</f>
        <v>61860</v>
      </c>
      <c r="CD201" s="2">
        <f ca="1">IF(Table1[[#This Row],[Area]]="Feni",Table1[[#This Row],[Income]],0)</f>
        <v>0</v>
      </c>
      <c r="CE201" s="2">
        <f ca="1">IF(Table1[[#This Row],[Area]]="Chattogram mohonogori",Table1[[#This Row],[Income]],0)</f>
        <v>0</v>
      </c>
      <c r="CF201" s="2">
        <f ca="1">IF(Table1[[#This Row],[Area]]="Potia",Table1[[#This Row],[Income]],0)</f>
        <v>0</v>
      </c>
      <c r="CG201" s="3">
        <f ca="1">IF(Table1[[#This Row],[Area]]="Kaptai",Table1[[#This Row],[Income]],0)</f>
        <v>0</v>
      </c>
      <c r="CH201" s="1">
        <f ca="1">IF(Table1[[#This Row],[Field of work]]="Health",Table1[[#This Row],[Income]],0)</f>
        <v>0</v>
      </c>
      <c r="CI201" s="2">
        <f ca="1">IF(Table1[[#This Row],[Field of work]]="Teaching",Table1[[#This Row],[Income]],0)</f>
        <v>61860</v>
      </c>
      <c r="CJ201" s="2">
        <f ca="1">IF(Table1[[#This Row],[Field of work]]="Construction",Table1[[#This Row],[Income]],0)</f>
        <v>0</v>
      </c>
      <c r="CK201" s="2">
        <f ca="1">IF(Table1[[#This Row],[Field of work]]="IT",Table1[[#This Row],[Income]],0)</f>
        <v>0</v>
      </c>
      <c r="CL201" s="2">
        <f ca="1">IF(Table1[[#This Row],[Field of work]]="General work",Table1[[#This Row],[Income]],0)</f>
        <v>0</v>
      </c>
      <c r="CM201" s="3">
        <f ca="1">IF(Table1[[#This Row],[Field of work]]="Agriculture",Table1[[#This Row],[Income]],0)</f>
        <v>0</v>
      </c>
      <c r="CN201" s="1">
        <f t="shared" ca="1" si="110"/>
        <v>1</v>
      </c>
      <c r="CO201" s="3"/>
      <c r="CP201" s="1">
        <f t="shared" ca="1" si="124"/>
        <v>27</v>
      </c>
      <c r="CQ201" s="3"/>
    </row>
    <row r="202" spans="2:95" x14ac:dyDescent="0.25">
      <c r="B202">
        <f t="shared" ca="1" si="125"/>
        <v>1</v>
      </c>
      <c r="C202" t="str">
        <f t="shared" ca="1" si="111"/>
        <v>Men</v>
      </c>
      <c r="D202">
        <f t="shared" ca="1" si="126"/>
        <v>27</v>
      </c>
      <c r="E202">
        <f t="shared" ca="1" si="127"/>
        <v>2</v>
      </c>
      <c r="F202" t="str">
        <f t="shared" ca="1" si="112"/>
        <v>Construction</v>
      </c>
      <c r="G202">
        <f t="shared" ca="1" si="128"/>
        <v>4</v>
      </c>
      <c r="H202" t="str">
        <f t="shared" ca="1" si="113"/>
        <v>Technical</v>
      </c>
      <c r="I202">
        <f t="shared" ca="1" si="129"/>
        <v>0</v>
      </c>
      <c r="J202">
        <f t="shared" ca="1" si="130"/>
        <v>3</v>
      </c>
      <c r="K202">
        <f t="shared" ca="1" si="131"/>
        <v>68720</v>
      </c>
      <c r="L202">
        <f t="shared" ca="1" si="132"/>
        <v>7</v>
      </c>
      <c r="M202" t="str">
        <f t="shared" ca="1" si="114"/>
        <v>Feni</v>
      </c>
      <c r="N202">
        <f t="shared" ca="1" si="103"/>
        <v>343600</v>
      </c>
      <c r="O202">
        <f t="shared" ca="1" si="133"/>
        <v>276962.29362303141</v>
      </c>
      <c r="P202">
        <f t="shared" ca="1" si="104"/>
        <v>103441.57683591674</v>
      </c>
      <c r="Q202">
        <f t="shared" ca="1" si="134"/>
        <v>61259</v>
      </c>
      <c r="R202">
        <f t="shared" ca="1" si="105"/>
        <v>29208.139249829619</v>
      </c>
      <c r="S202">
        <f t="shared" ca="1" si="106"/>
        <v>23628.265011314899</v>
      </c>
      <c r="T202">
        <f t="shared" ca="1" si="107"/>
        <v>470669.84184723161</v>
      </c>
      <c r="U202">
        <f t="shared" ca="1" si="108"/>
        <v>367429.43287286104</v>
      </c>
      <c r="V202">
        <f t="shared" ca="1" si="109"/>
        <v>103240.40897437057</v>
      </c>
      <c r="AR202" s="1">
        <f ca="1">IF(Table1[[#This Row],[Gender]]="men",1,0)</f>
        <v>1</v>
      </c>
      <c r="AS202" s="2">
        <f ca="1">IF(Table1[[#This Row],[Gender]]="Women",1,0)</f>
        <v>0</v>
      </c>
      <c r="AT202" s="2"/>
      <c r="AU202" s="2"/>
      <c r="AV202" s="3"/>
      <c r="AX202" s="1">
        <f t="shared" ca="1" si="115"/>
        <v>0</v>
      </c>
      <c r="AY202" s="2">
        <f t="shared" ca="1" si="116"/>
        <v>1</v>
      </c>
      <c r="AZ202" s="2">
        <f t="shared" ca="1" si="117"/>
        <v>0</v>
      </c>
      <c r="BA202" s="2">
        <f t="shared" ca="1" si="118"/>
        <v>0</v>
      </c>
      <c r="BB202" s="2">
        <f t="shared" ca="1" si="119"/>
        <v>0</v>
      </c>
      <c r="BC202" s="2">
        <f t="shared" ca="1" si="120"/>
        <v>0</v>
      </c>
      <c r="BD202" s="2"/>
      <c r="BE202" s="2"/>
      <c r="BF202" s="2"/>
      <c r="BG202" s="2"/>
      <c r="BH202" s="2"/>
      <c r="BI202" s="2"/>
      <c r="BJ202" s="3"/>
      <c r="BL202" s="1">
        <f t="shared" ca="1" si="135"/>
        <v>10793.240755294806</v>
      </c>
      <c r="BM202" s="3"/>
      <c r="BN202" s="1">
        <f t="shared" ca="1" si="121"/>
        <v>1</v>
      </c>
      <c r="BO202" s="2"/>
      <c r="BP202" s="2"/>
      <c r="BQ202" s="3"/>
      <c r="BR202" s="15">
        <f t="shared" ca="1" si="122"/>
        <v>0.39727384999017862</v>
      </c>
      <c r="BS202" s="16">
        <f t="shared" ca="1" si="123"/>
        <v>0</v>
      </c>
      <c r="BT202" s="2"/>
      <c r="BU202" s="2"/>
      <c r="BV202" s="1">
        <f ca="1">IF(Table1[[#This Row],[Area]]="Raozan",Table1[[#This Row],[Income]],0)</f>
        <v>0</v>
      </c>
      <c r="BW202" s="2">
        <f ca="1">IF(Table1[[#This Row],[Area]]="Rangunia",Table1[[#This Row],[Income]],0)</f>
        <v>0</v>
      </c>
      <c r="BX202" s="2">
        <f ca="1">IF(Table1[[#This Row],[Area]]="Hathazari",Table1[[#This Row],[Income]],0)</f>
        <v>0</v>
      </c>
      <c r="BY202" s="2">
        <f ca="1">IF(Table1[[#This Row],[Area]]="Nazirhat",Table1[[#This Row],[Income]],0)</f>
        <v>0</v>
      </c>
      <c r="BZ202" s="2">
        <f ca="1">IF(Table1[[#This Row],[Area]]="Rangamati",Table1[[#This Row],[Income]],0)</f>
        <v>0</v>
      </c>
      <c r="CA202" s="2">
        <f ca="1">IF(Table1[[#This Row],[Area]]="Kumilla",Table1[[#This Row],[Income]],0)</f>
        <v>0</v>
      </c>
      <c r="CB202" s="2">
        <f ca="1">IF(Table1[[#This Row],[Area]]="Notun para",Table1[[#This Row],[Income]],0)</f>
        <v>0</v>
      </c>
      <c r="CC202" s="2">
        <f ca="1">IF(Table1[[#This Row],[Area]]="Fotikchori",Table1[[#This Row],[Income]],0)</f>
        <v>0</v>
      </c>
      <c r="CD202" s="2">
        <f ca="1">IF(Table1[[#This Row],[Area]]="Feni",Table1[[#This Row],[Income]],0)</f>
        <v>68720</v>
      </c>
      <c r="CE202" s="2">
        <f ca="1">IF(Table1[[#This Row],[Area]]="Chattogram mohonogori",Table1[[#This Row],[Income]],0)</f>
        <v>0</v>
      </c>
      <c r="CF202" s="2">
        <f ca="1">IF(Table1[[#This Row],[Area]]="Potia",Table1[[#This Row],[Income]],0)</f>
        <v>0</v>
      </c>
      <c r="CG202" s="3">
        <f ca="1">IF(Table1[[#This Row],[Area]]="Kaptai",Table1[[#This Row],[Income]],0)</f>
        <v>0</v>
      </c>
      <c r="CH202" s="1">
        <f ca="1">IF(Table1[[#This Row],[Field of work]]="Health",Table1[[#This Row],[Income]],0)</f>
        <v>0</v>
      </c>
      <c r="CI202" s="2">
        <f ca="1">IF(Table1[[#This Row],[Field of work]]="Teaching",Table1[[#This Row],[Income]],0)</f>
        <v>0</v>
      </c>
      <c r="CJ202" s="2">
        <f ca="1">IF(Table1[[#This Row],[Field of work]]="Construction",Table1[[#This Row],[Income]],0)</f>
        <v>68720</v>
      </c>
      <c r="CK202" s="2">
        <f ca="1">IF(Table1[[#This Row],[Field of work]]="IT",Table1[[#This Row],[Income]],0)</f>
        <v>0</v>
      </c>
      <c r="CL202" s="2">
        <f ca="1">IF(Table1[[#This Row],[Field of work]]="General work",Table1[[#This Row],[Income]],0)</f>
        <v>0</v>
      </c>
      <c r="CM202" s="3">
        <f ca="1">IF(Table1[[#This Row],[Field of work]]="Agriculture",Table1[[#This Row],[Income]],0)</f>
        <v>0</v>
      </c>
      <c r="CN202" s="1">
        <f t="shared" ca="1" si="110"/>
        <v>1</v>
      </c>
      <c r="CO202" s="3"/>
      <c r="CP202" s="1">
        <f t="shared" ca="1" si="124"/>
        <v>29</v>
      </c>
      <c r="CQ202" s="3"/>
    </row>
    <row r="203" spans="2:95" x14ac:dyDescent="0.25">
      <c r="B203">
        <f t="shared" ca="1" si="125"/>
        <v>1</v>
      </c>
      <c r="C203" t="str">
        <f t="shared" ca="1" si="111"/>
        <v>Men</v>
      </c>
      <c r="D203">
        <f t="shared" ca="1" si="126"/>
        <v>29</v>
      </c>
      <c r="E203">
        <f t="shared" ca="1" si="127"/>
        <v>3</v>
      </c>
      <c r="F203" t="str">
        <f t="shared" ca="1" si="112"/>
        <v>Teaching</v>
      </c>
      <c r="G203">
        <f t="shared" ca="1" si="128"/>
        <v>4</v>
      </c>
      <c r="H203" t="str">
        <f t="shared" ca="1" si="113"/>
        <v>Technical</v>
      </c>
      <c r="I203">
        <f t="shared" ca="1" si="129"/>
        <v>1</v>
      </c>
      <c r="J203">
        <f t="shared" ca="1" si="130"/>
        <v>3</v>
      </c>
      <c r="K203">
        <f t="shared" ca="1" si="131"/>
        <v>53277</v>
      </c>
      <c r="L203">
        <f t="shared" ca="1" si="132"/>
        <v>1</v>
      </c>
      <c r="M203" t="str">
        <f t="shared" ca="1" si="114"/>
        <v>Raozan</v>
      </c>
      <c r="N203">
        <f t="shared" ca="1" si="103"/>
        <v>213108</v>
      </c>
      <c r="O203">
        <f t="shared" ca="1" si="133"/>
        <v>84662.235623706991</v>
      </c>
      <c r="P203">
        <f t="shared" ca="1" si="104"/>
        <v>82956.510545513971</v>
      </c>
      <c r="Q203">
        <f t="shared" ca="1" si="134"/>
        <v>32738</v>
      </c>
      <c r="R203">
        <f t="shared" ca="1" si="105"/>
        <v>101557.5398125817</v>
      </c>
      <c r="S203">
        <f t="shared" ca="1" si="106"/>
        <v>13165.033486365257</v>
      </c>
      <c r="T203">
        <f t="shared" ca="1" si="107"/>
        <v>309229.54403187922</v>
      </c>
      <c r="U203">
        <f t="shared" ca="1" si="108"/>
        <v>218957.77543628868</v>
      </c>
      <c r="V203">
        <f t="shared" ca="1" si="109"/>
        <v>90271.768595590547</v>
      </c>
      <c r="AR203" s="1">
        <f ca="1">IF(Table1[[#This Row],[Gender]]="men",1,0)</f>
        <v>1</v>
      </c>
      <c r="AS203" s="2">
        <f ca="1">IF(Table1[[#This Row],[Gender]]="Women",1,0)</f>
        <v>0</v>
      </c>
      <c r="AT203" s="2"/>
      <c r="AU203" s="2"/>
      <c r="AV203" s="3"/>
      <c r="AX203" s="1">
        <f t="shared" ca="1" si="115"/>
        <v>0</v>
      </c>
      <c r="AY203" s="2">
        <f t="shared" ca="1" si="116"/>
        <v>0</v>
      </c>
      <c r="AZ203" s="2">
        <f t="shared" ca="1" si="117"/>
        <v>0</v>
      </c>
      <c r="BA203" s="2">
        <f t="shared" ca="1" si="118"/>
        <v>0</v>
      </c>
      <c r="BB203" s="2">
        <f t="shared" ca="1" si="119"/>
        <v>1</v>
      </c>
      <c r="BC203" s="2">
        <f t="shared" ca="1" si="120"/>
        <v>0</v>
      </c>
      <c r="BD203" s="2"/>
      <c r="BE203" s="2"/>
      <c r="BF203" s="2"/>
      <c r="BG203" s="2"/>
      <c r="BH203" s="2"/>
      <c r="BI203" s="2"/>
      <c r="BJ203" s="3"/>
      <c r="BL203" s="1">
        <f t="shared" ca="1" si="135"/>
        <v>41748.173906491305</v>
      </c>
      <c r="BM203" s="3"/>
      <c r="BN203" s="1">
        <f t="shared" ca="1" si="121"/>
        <v>1</v>
      </c>
      <c r="BO203" s="2"/>
      <c r="BP203" s="2"/>
      <c r="BQ203" s="3"/>
      <c r="BR203" s="15">
        <f t="shared" ca="1" si="122"/>
        <v>0.46532487983523491</v>
      </c>
      <c r="BS203" s="16">
        <f t="shared" ca="1" si="123"/>
        <v>0</v>
      </c>
      <c r="BT203" s="2"/>
      <c r="BU203" s="2"/>
      <c r="BV203" s="1">
        <f ca="1">IF(Table1[[#This Row],[Area]]="Raozan",Table1[[#This Row],[Income]],0)</f>
        <v>53277</v>
      </c>
      <c r="BW203" s="2">
        <f ca="1">IF(Table1[[#This Row],[Area]]="Rangunia",Table1[[#This Row],[Income]],0)</f>
        <v>0</v>
      </c>
      <c r="BX203" s="2">
        <f ca="1">IF(Table1[[#This Row],[Area]]="Hathazari",Table1[[#This Row],[Income]],0)</f>
        <v>0</v>
      </c>
      <c r="BY203" s="2">
        <f ca="1">IF(Table1[[#This Row],[Area]]="Nazirhat",Table1[[#This Row],[Income]],0)</f>
        <v>0</v>
      </c>
      <c r="BZ203" s="2">
        <f ca="1">IF(Table1[[#This Row],[Area]]="Rangamati",Table1[[#This Row],[Income]],0)</f>
        <v>0</v>
      </c>
      <c r="CA203" s="2">
        <f ca="1">IF(Table1[[#This Row],[Area]]="Kumilla",Table1[[#This Row],[Income]],0)</f>
        <v>0</v>
      </c>
      <c r="CB203" s="2">
        <f ca="1">IF(Table1[[#This Row],[Area]]="Notun para",Table1[[#This Row],[Income]],0)</f>
        <v>0</v>
      </c>
      <c r="CC203" s="2">
        <f ca="1">IF(Table1[[#This Row],[Area]]="Fotikchori",Table1[[#This Row],[Income]],0)</f>
        <v>0</v>
      </c>
      <c r="CD203" s="2">
        <f ca="1">IF(Table1[[#This Row],[Area]]="Feni",Table1[[#This Row],[Income]],0)</f>
        <v>0</v>
      </c>
      <c r="CE203" s="2">
        <f ca="1">IF(Table1[[#This Row],[Area]]="Chattogram mohonogori",Table1[[#This Row],[Income]],0)</f>
        <v>0</v>
      </c>
      <c r="CF203" s="2">
        <f ca="1">IF(Table1[[#This Row],[Area]]="Potia",Table1[[#This Row],[Income]],0)</f>
        <v>0</v>
      </c>
      <c r="CG203" s="3">
        <f ca="1">IF(Table1[[#This Row],[Area]]="Kaptai",Table1[[#This Row],[Income]],0)</f>
        <v>0</v>
      </c>
      <c r="CH203" s="1">
        <f ca="1">IF(Table1[[#This Row],[Field of work]]="Health",Table1[[#This Row],[Income]],0)</f>
        <v>0</v>
      </c>
      <c r="CI203" s="2">
        <f ca="1">IF(Table1[[#This Row],[Field of work]]="Teaching",Table1[[#This Row],[Income]],0)</f>
        <v>53277</v>
      </c>
      <c r="CJ203" s="2">
        <f ca="1">IF(Table1[[#This Row],[Field of work]]="Construction",Table1[[#This Row],[Income]],0)</f>
        <v>0</v>
      </c>
      <c r="CK203" s="2">
        <f ca="1">IF(Table1[[#This Row],[Field of work]]="IT",Table1[[#This Row],[Income]],0)</f>
        <v>0</v>
      </c>
      <c r="CL203" s="2">
        <f ca="1">IF(Table1[[#This Row],[Field of work]]="General work",Table1[[#This Row],[Income]],0)</f>
        <v>0</v>
      </c>
      <c r="CM203" s="3">
        <f ca="1">IF(Table1[[#This Row],[Field of work]]="Agriculture",Table1[[#This Row],[Income]],0)</f>
        <v>0</v>
      </c>
      <c r="CN203" s="1">
        <f t="shared" ca="1" si="110"/>
        <v>1</v>
      </c>
      <c r="CO203" s="3"/>
      <c r="CP203" s="1">
        <f t="shared" ca="1" si="124"/>
        <v>41</v>
      </c>
      <c r="CQ203" s="3"/>
    </row>
    <row r="204" spans="2:95" x14ac:dyDescent="0.25">
      <c r="B204">
        <f t="shared" ca="1" si="125"/>
        <v>1</v>
      </c>
      <c r="C204" t="str">
        <f t="shared" ca="1" si="111"/>
        <v>Men</v>
      </c>
      <c r="D204">
        <f t="shared" ca="1" si="126"/>
        <v>41</v>
      </c>
      <c r="E204">
        <f t="shared" ca="1" si="127"/>
        <v>5</v>
      </c>
      <c r="F204" t="str">
        <f t="shared" ca="1" si="112"/>
        <v>General work</v>
      </c>
      <c r="G204">
        <f t="shared" ca="1" si="128"/>
        <v>3</v>
      </c>
      <c r="H204" t="str">
        <f t="shared" ca="1" si="113"/>
        <v>University</v>
      </c>
      <c r="I204">
        <f t="shared" ca="1" si="129"/>
        <v>3</v>
      </c>
      <c r="J204">
        <f t="shared" ca="1" si="130"/>
        <v>3</v>
      </c>
      <c r="K204">
        <f t="shared" ca="1" si="131"/>
        <v>72186</v>
      </c>
      <c r="L204">
        <f t="shared" ca="1" si="132"/>
        <v>10</v>
      </c>
      <c r="M204" t="str">
        <f t="shared" ca="1" si="114"/>
        <v>Notun para</v>
      </c>
      <c r="N204">
        <f t="shared" ca="1" si="103"/>
        <v>360930</v>
      </c>
      <c r="O204">
        <f t="shared" ca="1" si="133"/>
        <v>167949.70887893133</v>
      </c>
      <c r="P204">
        <f t="shared" ca="1" si="104"/>
        <v>32379.722265884418</v>
      </c>
      <c r="Q204">
        <f t="shared" ca="1" si="134"/>
        <v>24888</v>
      </c>
      <c r="R204">
        <f t="shared" ca="1" si="105"/>
        <v>97650.825081562914</v>
      </c>
      <c r="S204">
        <f t="shared" ca="1" si="106"/>
        <v>46739.144268613476</v>
      </c>
      <c r="T204">
        <f t="shared" ca="1" si="107"/>
        <v>440048.86653449788</v>
      </c>
      <c r="U204">
        <f t="shared" ca="1" si="108"/>
        <v>290488.53396049421</v>
      </c>
      <c r="V204">
        <f t="shared" ca="1" si="109"/>
        <v>149560.33257400367</v>
      </c>
      <c r="AR204" s="1">
        <f ca="1">IF(Table1[[#This Row],[Gender]]="men",1,0)</f>
        <v>1</v>
      </c>
      <c r="AS204" s="2">
        <f ca="1">IF(Table1[[#This Row],[Gender]]="Women",1,0)</f>
        <v>0</v>
      </c>
      <c r="AT204" s="2"/>
      <c r="AU204" s="2"/>
      <c r="AV204" s="3"/>
      <c r="AX204" s="1">
        <f t="shared" ca="1" si="115"/>
        <v>0</v>
      </c>
      <c r="AY204" s="2">
        <f t="shared" ca="1" si="116"/>
        <v>0</v>
      </c>
      <c r="AZ204" s="2">
        <f t="shared" ca="1" si="117"/>
        <v>0</v>
      </c>
      <c r="BA204" s="2">
        <f t="shared" ca="1" si="118"/>
        <v>1</v>
      </c>
      <c r="BB204" s="2">
        <f t="shared" ca="1" si="119"/>
        <v>0</v>
      </c>
      <c r="BC204" s="2">
        <f t="shared" ca="1" si="120"/>
        <v>0</v>
      </c>
      <c r="BD204" s="2"/>
      <c r="BE204" s="2"/>
      <c r="BF204" s="2"/>
      <c r="BG204" s="2"/>
      <c r="BH204" s="2"/>
      <c r="BI204" s="2"/>
      <c r="BJ204" s="3"/>
      <c r="BL204" s="1">
        <f t="shared" ca="1" si="135"/>
        <v>33330.513644319763</v>
      </c>
      <c r="BM204" s="3"/>
      <c r="BN204" s="1">
        <f t="shared" ca="1" si="121"/>
        <v>0</v>
      </c>
      <c r="BO204" s="2"/>
      <c r="BP204" s="2"/>
      <c r="BQ204" s="3"/>
      <c r="BR204" s="15">
        <f t="shared" ca="1" si="122"/>
        <v>0.24976523481459875</v>
      </c>
      <c r="BS204" s="16">
        <f t="shared" ca="1" si="123"/>
        <v>0</v>
      </c>
      <c r="BT204" s="2"/>
      <c r="BU204" s="2"/>
      <c r="BV204" s="1">
        <f ca="1">IF(Table1[[#This Row],[Area]]="Raozan",Table1[[#This Row],[Income]],0)</f>
        <v>0</v>
      </c>
      <c r="BW204" s="2">
        <f ca="1">IF(Table1[[#This Row],[Area]]="Rangunia",Table1[[#This Row],[Income]],0)</f>
        <v>0</v>
      </c>
      <c r="BX204" s="2">
        <f ca="1">IF(Table1[[#This Row],[Area]]="Hathazari",Table1[[#This Row],[Income]],0)</f>
        <v>0</v>
      </c>
      <c r="BY204" s="2">
        <f ca="1">IF(Table1[[#This Row],[Area]]="Nazirhat",Table1[[#This Row],[Income]],0)</f>
        <v>0</v>
      </c>
      <c r="BZ204" s="2">
        <f ca="1">IF(Table1[[#This Row],[Area]]="Rangamati",Table1[[#This Row],[Income]],0)</f>
        <v>0</v>
      </c>
      <c r="CA204" s="2">
        <f ca="1">IF(Table1[[#This Row],[Area]]="Kumilla",Table1[[#This Row],[Income]],0)</f>
        <v>0</v>
      </c>
      <c r="CB204" s="2">
        <f ca="1">IF(Table1[[#This Row],[Area]]="Notun para",Table1[[#This Row],[Income]],0)</f>
        <v>72186</v>
      </c>
      <c r="CC204" s="2">
        <f ca="1">IF(Table1[[#This Row],[Area]]="Fotikchori",Table1[[#This Row],[Income]],0)</f>
        <v>0</v>
      </c>
      <c r="CD204" s="2">
        <f ca="1">IF(Table1[[#This Row],[Area]]="Feni",Table1[[#This Row],[Income]],0)</f>
        <v>0</v>
      </c>
      <c r="CE204" s="2">
        <f ca="1">IF(Table1[[#This Row],[Area]]="Chattogram mohonogori",Table1[[#This Row],[Income]],0)</f>
        <v>0</v>
      </c>
      <c r="CF204" s="2">
        <f ca="1">IF(Table1[[#This Row],[Area]]="Potia",Table1[[#This Row],[Income]],0)</f>
        <v>0</v>
      </c>
      <c r="CG204" s="3">
        <f ca="1">IF(Table1[[#This Row],[Area]]="Kaptai",Table1[[#This Row],[Income]],0)</f>
        <v>0</v>
      </c>
      <c r="CH204" s="1">
        <f ca="1">IF(Table1[[#This Row],[Field of work]]="Health",Table1[[#This Row],[Income]],0)</f>
        <v>0</v>
      </c>
      <c r="CI204" s="2">
        <f ca="1">IF(Table1[[#This Row],[Field of work]]="Teaching",Table1[[#This Row],[Income]],0)</f>
        <v>0</v>
      </c>
      <c r="CJ204" s="2">
        <f ca="1">IF(Table1[[#This Row],[Field of work]]="Construction",Table1[[#This Row],[Income]],0)</f>
        <v>0</v>
      </c>
      <c r="CK204" s="2">
        <f ca="1">IF(Table1[[#This Row],[Field of work]]="IT",Table1[[#This Row],[Income]],0)</f>
        <v>0</v>
      </c>
      <c r="CL204" s="2">
        <f ca="1">IF(Table1[[#This Row],[Field of work]]="General work",Table1[[#This Row],[Income]],0)</f>
        <v>72186</v>
      </c>
      <c r="CM204" s="3">
        <f ca="1">IF(Table1[[#This Row],[Field of work]]="Agriculture",Table1[[#This Row],[Income]],0)</f>
        <v>0</v>
      </c>
      <c r="CN204" s="1">
        <f t="shared" ca="1" si="110"/>
        <v>1</v>
      </c>
      <c r="CO204" s="3"/>
      <c r="CP204" s="1">
        <f t="shared" ca="1" si="124"/>
        <v>41</v>
      </c>
      <c r="CQ204" s="3"/>
    </row>
    <row r="205" spans="2:95" x14ac:dyDescent="0.25">
      <c r="B205">
        <f t="shared" ca="1" si="125"/>
        <v>1</v>
      </c>
      <c r="C205" t="str">
        <f t="shared" ca="1" si="111"/>
        <v>Men</v>
      </c>
      <c r="D205">
        <f t="shared" ca="1" si="126"/>
        <v>41</v>
      </c>
      <c r="E205">
        <f t="shared" ca="1" si="127"/>
        <v>4</v>
      </c>
      <c r="F205" t="str">
        <f t="shared" ca="1" si="112"/>
        <v>IT</v>
      </c>
      <c r="G205">
        <f t="shared" ca="1" si="128"/>
        <v>2</v>
      </c>
      <c r="H205" t="str">
        <f t="shared" ca="1" si="113"/>
        <v>College</v>
      </c>
      <c r="I205">
        <f t="shared" ca="1" si="129"/>
        <v>0</v>
      </c>
      <c r="J205">
        <f t="shared" ca="1" si="130"/>
        <v>2</v>
      </c>
      <c r="K205">
        <f t="shared" ca="1" si="131"/>
        <v>66686</v>
      </c>
      <c r="L205">
        <f t="shared" ca="1" si="132"/>
        <v>6</v>
      </c>
      <c r="M205" t="str">
        <f t="shared" ca="1" si="114"/>
        <v>Kumilla</v>
      </c>
      <c r="N205">
        <f t="shared" ca="1" si="103"/>
        <v>400116</v>
      </c>
      <c r="O205">
        <f t="shared" ca="1" si="133"/>
        <v>99935.066693077999</v>
      </c>
      <c r="P205">
        <f t="shared" ca="1" si="104"/>
        <v>83496.347812982611</v>
      </c>
      <c r="Q205">
        <f t="shared" ca="1" si="134"/>
        <v>32596</v>
      </c>
      <c r="R205">
        <f t="shared" ca="1" si="105"/>
        <v>42315.657404813406</v>
      </c>
      <c r="S205">
        <f t="shared" ca="1" si="106"/>
        <v>50968.881781462682</v>
      </c>
      <c r="T205">
        <f t="shared" ca="1" si="107"/>
        <v>534581.22959444532</v>
      </c>
      <c r="U205">
        <f t="shared" ca="1" si="108"/>
        <v>174846.72409789142</v>
      </c>
      <c r="V205">
        <f t="shared" ca="1" si="109"/>
        <v>359734.5054965539</v>
      </c>
      <c r="AR205" s="1">
        <f ca="1">IF(Table1[[#This Row],[Gender]]="men",1,0)</f>
        <v>1</v>
      </c>
      <c r="AS205" s="2">
        <f ca="1">IF(Table1[[#This Row],[Gender]]="Women",1,0)</f>
        <v>0</v>
      </c>
      <c r="AT205" s="2"/>
      <c r="AU205" s="2"/>
      <c r="AV205" s="3"/>
      <c r="AX205" s="1">
        <f t="shared" ca="1" si="115"/>
        <v>0</v>
      </c>
      <c r="AY205" s="2">
        <f t="shared" ca="1" si="116"/>
        <v>0</v>
      </c>
      <c r="AZ205" s="2">
        <f t="shared" ca="1" si="117"/>
        <v>1</v>
      </c>
      <c r="BA205" s="2">
        <f t="shared" ca="1" si="118"/>
        <v>0</v>
      </c>
      <c r="BB205" s="2">
        <f t="shared" ca="1" si="119"/>
        <v>0</v>
      </c>
      <c r="BC205" s="2">
        <f t="shared" ca="1" si="120"/>
        <v>0</v>
      </c>
      <c r="BD205" s="2"/>
      <c r="BE205" s="2"/>
      <c r="BF205" s="2"/>
      <c r="BG205" s="2"/>
      <c r="BH205" s="2"/>
      <c r="BI205" s="2"/>
      <c r="BJ205" s="3"/>
      <c r="BL205" s="1">
        <f t="shared" ca="1" si="135"/>
        <v>11811.789569714654</v>
      </c>
      <c r="BM205" s="3"/>
      <c r="BN205" s="1">
        <f t="shared" ca="1" si="121"/>
        <v>0</v>
      </c>
      <c r="BO205" s="2"/>
      <c r="BP205" s="2"/>
      <c r="BQ205" s="3"/>
      <c r="BR205" s="15">
        <f t="shared" ca="1" si="122"/>
        <v>0.1406406693666723</v>
      </c>
      <c r="BS205" s="16">
        <f t="shared" ca="1" si="123"/>
        <v>1</v>
      </c>
      <c r="BT205" s="2"/>
      <c r="BU205" s="2"/>
      <c r="BV205" s="1">
        <f ca="1">IF(Table1[[#This Row],[Area]]="Raozan",Table1[[#This Row],[Income]],0)</f>
        <v>0</v>
      </c>
      <c r="BW205" s="2">
        <f ca="1">IF(Table1[[#This Row],[Area]]="Rangunia",Table1[[#This Row],[Income]],0)</f>
        <v>0</v>
      </c>
      <c r="BX205" s="2">
        <f ca="1">IF(Table1[[#This Row],[Area]]="Hathazari",Table1[[#This Row],[Income]],0)</f>
        <v>0</v>
      </c>
      <c r="BY205" s="2">
        <f ca="1">IF(Table1[[#This Row],[Area]]="Nazirhat",Table1[[#This Row],[Income]],0)</f>
        <v>0</v>
      </c>
      <c r="BZ205" s="2">
        <f ca="1">IF(Table1[[#This Row],[Area]]="Rangamati",Table1[[#This Row],[Income]],0)</f>
        <v>0</v>
      </c>
      <c r="CA205" s="2">
        <f ca="1">IF(Table1[[#This Row],[Area]]="Kumilla",Table1[[#This Row],[Income]],0)</f>
        <v>66686</v>
      </c>
      <c r="CB205" s="2">
        <f ca="1">IF(Table1[[#This Row],[Area]]="Notun para",Table1[[#This Row],[Income]],0)</f>
        <v>0</v>
      </c>
      <c r="CC205" s="2">
        <f ca="1">IF(Table1[[#This Row],[Area]]="Fotikchori",Table1[[#This Row],[Income]],0)</f>
        <v>0</v>
      </c>
      <c r="CD205" s="2">
        <f ca="1">IF(Table1[[#This Row],[Area]]="Feni",Table1[[#This Row],[Income]],0)</f>
        <v>0</v>
      </c>
      <c r="CE205" s="2">
        <f ca="1">IF(Table1[[#This Row],[Area]]="Chattogram mohonogori",Table1[[#This Row],[Income]],0)</f>
        <v>0</v>
      </c>
      <c r="CF205" s="2">
        <f ca="1">IF(Table1[[#This Row],[Area]]="Potia",Table1[[#This Row],[Income]],0)</f>
        <v>0</v>
      </c>
      <c r="CG205" s="3">
        <f ca="1">IF(Table1[[#This Row],[Area]]="Kaptai",Table1[[#This Row],[Income]],0)</f>
        <v>0</v>
      </c>
      <c r="CH205" s="1">
        <f ca="1">IF(Table1[[#This Row],[Field of work]]="Health",Table1[[#This Row],[Income]],0)</f>
        <v>0</v>
      </c>
      <c r="CI205" s="2">
        <f ca="1">IF(Table1[[#This Row],[Field of work]]="Teaching",Table1[[#This Row],[Income]],0)</f>
        <v>0</v>
      </c>
      <c r="CJ205" s="2">
        <f ca="1">IF(Table1[[#This Row],[Field of work]]="Construction",Table1[[#This Row],[Income]],0)</f>
        <v>0</v>
      </c>
      <c r="CK205" s="2">
        <f ca="1">IF(Table1[[#This Row],[Field of work]]="IT",Table1[[#This Row],[Income]],0)</f>
        <v>66686</v>
      </c>
      <c r="CL205" s="2">
        <f ca="1">IF(Table1[[#This Row],[Field of work]]="General work",Table1[[#This Row],[Income]],0)</f>
        <v>0</v>
      </c>
      <c r="CM205" s="3">
        <f ca="1">IF(Table1[[#This Row],[Field of work]]="Agriculture",Table1[[#This Row],[Income]],0)</f>
        <v>0</v>
      </c>
      <c r="CN205" s="1">
        <f t="shared" ca="1" si="110"/>
        <v>1</v>
      </c>
      <c r="CO205" s="3"/>
      <c r="CP205" s="1">
        <f t="shared" ca="1" si="124"/>
        <v>30</v>
      </c>
      <c r="CQ205" s="3"/>
    </row>
    <row r="206" spans="2:95" x14ac:dyDescent="0.25">
      <c r="B206">
        <f t="shared" ca="1" si="125"/>
        <v>1</v>
      </c>
      <c r="C206" t="str">
        <f t="shared" ca="1" si="111"/>
        <v>Men</v>
      </c>
      <c r="D206">
        <f t="shared" ca="1" si="126"/>
        <v>30</v>
      </c>
      <c r="E206">
        <f t="shared" ca="1" si="127"/>
        <v>2</v>
      </c>
      <c r="F206" t="str">
        <f t="shared" ca="1" si="112"/>
        <v>Construction</v>
      </c>
      <c r="G206">
        <f t="shared" ca="1" si="128"/>
        <v>3</v>
      </c>
      <c r="H206" t="str">
        <f t="shared" ca="1" si="113"/>
        <v>University</v>
      </c>
      <c r="I206">
        <f t="shared" ca="1" si="129"/>
        <v>1</v>
      </c>
      <c r="J206">
        <f t="shared" ca="1" si="130"/>
        <v>3</v>
      </c>
      <c r="K206">
        <f t="shared" ca="1" si="131"/>
        <v>71615</v>
      </c>
      <c r="L206">
        <f t="shared" ca="1" si="132"/>
        <v>8</v>
      </c>
      <c r="M206" t="str">
        <f t="shared" ca="1" si="114"/>
        <v>Potia</v>
      </c>
      <c r="N206">
        <f t="shared" ca="1" si="103"/>
        <v>358075</v>
      </c>
      <c r="O206">
        <f t="shared" ca="1" si="133"/>
        <v>50359.907683471181</v>
      </c>
      <c r="P206">
        <f t="shared" ca="1" si="104"/>
        <v>99991.54093295928</v>
      </c>
      <c r="Q206">
        <f t="shared" ca="1" si="134"/>
        <v>30800</v>
      </c>
      <c r="R206">
        <f t="shared" ca="1" si="105"/>
        <v>30603.152950674237</v>
      </c>
      <c r="S206">
        <f t="shared" ca="1" si="106"/>
        <v>42865.659030920142</v>
      </c>
      <c r="T206">
        <f t="shared" ca="1" si="107"/>
        <v>500932.19996387942</v>
      </c>
      <c r="U206">
        <f t="shared" ca="1" si="108"/>
        <v>111763.06063414543</v>
      </c>
      <c r="V206">
        <f t="shared" ca="1" si="109"/>
        <v>389169.13932973403</v>
      </c>
      <c r="AR206" s="1">
        <f ca="1">IF(Table1[[#This Row],[Gender]]="men",1,0)</f>
        <v>1</v>
      </c>
      <c r="AS206" s="2">
        <f ca="1">IF(Table1[[#This Row],[Gender]]="Women",1,0)</f>
        <v>0</v>
      </c>
      <c r="AT206" s="2"/>
      <c r="AU206" s="2"/>
      <c r="AV206" s="3"/>
      <c r="AX206" s="1">
        <f t="shared" ca="1" si="115"/>
        <v>0</v>
      </c>
      <c r="AY206" s="2">
        <f t="shared" ca="1" si="116"/>
        <v>0</v>
      </c>
      <c r="AZ206" s="2">
        <f t="shared" ca="1" si="117"/>
        <v>0</v>
      </c>
      <c r="BA206" s="2">
        <f t="shared" ca="1" si="118"/>
        <v>0</v>
      </c>
      <c r="BB206" s="2">
        <f t="shared" ca="1" si="119"/>
        <v>1</v>
      </c>
      <c r="BC206" s="2">
        <f t="shared" ca="1" si="120"/>
        <v>0</v>
      </c>
      <c r="BD206" s="2"/>
      <c r="BE206" s="2"/>
      <c r="BF206" s="2"/>
      <c r="BG206" s="2"/>
      <c r="BH206" s="2"/>
      <c r="BI206" s="2"/>
      <c r="BJ206" s="3"/>
      <c r="BL206" s="1">
        <f t="shared" ca="1" si="135"/>
        <v>40729.207955763057</v>
      </c>
      <c r="BM206" s="3"/>
      <c r="BN206" s="1">
        <f t="shared" ca="1" si="121"/>
        <v>0</v>
      </c>
      <c r="BO206" s="2"/>
      <c r="BP206" s="2"/>
      <c r="BQ206" s="3"/>
      <c r="BR206" s="15">
        <f t="shared" ca="1" si="122"/>
        <v>0.31025397397328724</v>
      </c>
      <c r="BS206" s="16">
        <f t="shared" ca="1" si="123"/>
        <v>0</v>
      </c>
      <c r="BT206" s="2"/>
      <c r="BU206" s="2"/>
      <c r="BV206" s="1">
        <f ca="1">IF(Table1[[#This Row],[Area]]="Raozan",Table1[[#This Row],[Income]],0)</f>
        <v>0</v>
      </c>
      <c r="BW206" s="2">
        <f ca="1">IF(Table1[[#This Row],[Area]]="Rangunia",Table1[[#This Row],[Income]],0)</f>
        <v>0</v>
      </c>
      <c r="BX206" s="2">
        <f ca="1">IF(Table1[[#This Row],[Area]]="Hathazari",Table1[[#This Row],[Income]],0)</f>
        <v>0</v>
      </c>
      <c r="BY206" s="2">
        <f ca="1">IF(Table1[[#This Row],[Area]]="Nazirhat",Table1[[#This Row],[Income]],0)</f>
        <v>0</v>
      </c>
      <c r="BZ206" s="2">
        <f ca="1">IF(Table1[[#This Row],[Area]]="Rangamati",Table1[[#This Row],[Income]],0)</f>
        <v>0</v>
      </c>
      <c r="CA206" s="2">
        <f ca="1">IF(Table1[[#This Row],[Area]]="Kumilla",Table1[[#This Row],[Income]],0)</f>
        <v>0</v>
      </c>
      <c r="CB206" s="2">
        <f ca="1">IF(Table1[[#This Row],[Area]]="Notun para",Table1[[#This Row],[Income]],0)</f>
        <v>0</v>
      </c>
      <c r="CC206" s="2">
        <f ca="1">IF(Table1[[#This Row],[Area]]="Fotikchori",Table1[[#This Row],[Income]],0)</f>
        <v>0</v>
      </c>
      <c r="CD206" s="2">
        <f ca="1">IF(Table1[[#This Row],[Area]]="Feni",Table1[[#This Row],[Income]],0)</f>
        <v>0</v>
      </c>
      <c r="CE206" s="2">
        <f ca="1">IF(Table1[[#This Row],[Area]]="Chattogram mohonogori",Table1[[#This Row],[Income]],0)</f>
        <v>0</v>
      </c>
      <c r="CF206" s="2">
        <f ca="1">IF(Table1[[#This Row],[Area]]="Potia",Table1[[#This Row],[Income]],0)</f>
        <v>71615</v>
      </c>
      <c r="CG206" s="3">
        <f ca="1">IF(Table1[[#This Row],[Area]]="Kaptai",Table1[[#This Row],[Income]],0)</f>
        <v>0</v>
      </c>
      <c r="CH206" s="1">
        <f ca="1">IF(Table1[[#This Row],[Field of work]]="Health",Table1[[#This Row],[Income]],0)</f>
        <v>0</v>
      </c>
      <c r="CI206" s="2">
        <f ca="1">IF(Table1[[#This Row],[Field of work]]="Teaching",Table1[[#This Row],[Income]],0)</f>
        <v>0</v>
      </c>
      <c r="CJ206" s="2">
        <f ca="1">IF(Table1[[#This Row],[Field of work]]="Construction",Table1[[#This Row],[Income]],0)</f>
        <v>71615</v>
      </c>
      <c r="CK206" s="2">
        <f ca="1">IF(Table1[[#This Row],[Field of work]]="IT",Table1[[#This Row],[Income]],0)</f>
        <v>0</v>
      </c>
      <c r="CL206" s="2">
        <f ca="1">IF(Table1[[#This Row],[Field of work]]="General work",Table1[[#This Row],[Income]],0)</f>
        <v>0</v>
      </c>
      <c r="CM206" s="3">
        <f ca="1">IF(Table1[[#This Row],[Field of work]]="Agriculture",Table1[[#This Row],[Income]],0)</f>
        <v>0</v>
      </c>
      <c r="CN206" s="1">
        <f t="shared" ca="1" si="110"/>
        <v>1</v>
      </c>
      <c r="CO206" s="3"/>
      <c r="CP206" s="1">
        <f t="shared" ca="1" si="124"/>
        <v>26</v>
      </c>
      <c r="CQ206" s="3"/>
    </row>
    <row r="207" spans="2:95" x14ac:dyDescent="0.25">
      <c r="B207">
        <f t="shared" ca="1" si="125"/>
        <v>2</v>
      </c>
      <c r="C207" t="str">
        <f t="shared" ca="1" si="111"/>
        <v>Women</v>
      </c>
      <c r="D207">
        <f t="shared" ca="1" si="126"/>
        <v>26</v>
      </c>
      <c r="E207">
        <f t="shared" ca="1" si="127"/>
        <v>5</v>
      </c>
      <c r="F207" t="str">
        <f t="shared" ca="1" si="112"/>
        <v>General work</v>
      </c>
      <c r="G207">
        <f t="shared" ca="1" si="128"/>
        <v>2</v>
      </c>
      <c r="H207" t="str">
        <f t="shared" ca="1" si="113"/>
        <v>College</v>
      </c>
      <c r="I207">
        <f t="shared" ca="1" si="129"/>
        <v>1</v>
      </c>
      <c r="J207">
        <f t="shared" ca="1" si="130"/>
        <v>1</v>
      </c>
      <c r="K207">
        <f t="shared" ca="1" si="131"/>
        <v>67932</v>
      </c>
      <c r="L207">
        <f t="shared" ca="1" si="132"/>
        <v>3</v>
      </c>
      <c r="M207" t="str">
        <f t="shared" ca="1" si="114"/>
        <v>Fotikchori</v>
      </c>
      <c r="N207">
        <f t="shared" ca="1" si="103"/>
        <v>339660</v>
      </c>
      <c r="O207">
        <f t="shared" ca="1" si="133"/>
        <v>105380.86479976674</v>
      </c>
      <c r="P207">
        <f t="shared" ca="1" si="104"/>
        <v>11811.789569714654</v>
      </c>
      <c r="Q207">
        <f t="shared" ca="1" si="134"/>
        <v>5582</v>
      </c>
      <c r="R207">
        <f t="shared" ca="1" si="105"/>
        <v>76200.400008475728</v>
      </c>
      <c r="S207">
        <f t="shared" ca="1" si="106"/>
        <v>13028.593598846412</v>
      </c>
      <c r="T207">
        <f t="shared" ca="1" si="107"/>
        <v>364500.38316856103</v>
      </c>
      <c r="U207">
        <f t="shared" ca="1" si="108"/>
        <v>187163.26480824247</v>
      </c>
      <c r="V207">
        <f t="shared" ca="1" si="109"/>
        <v>177337.11836031856</v>
      </c>
      <c r="AR207" s="1">
        <f ca="1">IF(Table1[[#This Row],[Gender]]="men",1,0)</f>
        <v>0</v>
      </c>
      <c r="AS207" s="2">
        <f ca="1">IF(Table1[[#This Row],[Gender]]="Women",1,0)</f>
        <v>1</v>
      </c>
      <c r="AT207" s="2"/>
      <c r="AU207" s="2"/>
      <c r="AV207" s="3"/>
      <c r="AX207" s="1">
        <f t="shared" ca="1" si="115"/>
        <v>0</v>
      </c>
      <c r="AY207" s="2">
        <f t="shared" ca="1" si="116"/>
        <v>0</v>
      </c>
      <c r="AZ207" s="2">
        <f t="shared" ca="1" si="117"/>
        <v>1</v>
      </c>
      <c r="BA207" s="2">
        <f t="shared" ca="1" si="118"/>
        <v>0</v>
      </c>
      <c r="BB207" s="2">
        <f t="shared" ca="1" si="119"/>
        <v>0</v>
      </c>
      <c r="BC207" s="2">
        <f t="shared" ca="1" si="120"/>
        <v>0</v>
      </c>
      <c r="BD207" s="2"/>
      <c r="BE207" s="2"/>
      <c r="BF207" s="2"/>
      <c r="BG207" s="2"/>
      <c r="BH207" s="2"/>
      <c r="BI207" s="2"/>
      <c r="BJ207" s="3"/>
      <c r="BL207" s="1">
        <f t="shared" ca="1" si="135"/>
        <v>25298.791533081399</v>
      </c>
      <c r="BM207" s="3"/>
      <c r="BN207" s="1">
        <f t="shared" ca="1" si="121"/>
        <v>1</v>
      </c>
      <c r="BO207" s="2"/>
      <c r="BP207" s="2"/>
      <c r="BQ207" s="3"/>
      <c r="BR207" s="15">
        <f t="shared" ca="1" si="122"/>
        <v>0.41572120480354646</v>
      </c>
      <c r="BS207" s="16">
        <f t="shared" ca="1" si="123"/>
        <v>0</v>
      </c>
      <c r="BT207" s="2"/>
      <c r="BU207" s="2"/>
      <c r="BV207" s="1">
        <f ca="1">IF(Table1[[#This Row],[Area]]="Raozan",Table1[[#This Row],[Income]],0)</f>
        <v>0</v>
      </c>
      <c r="BW207" s="2">
        <f ca="1">IF(Table1[[#This Row],[Area]]="Rangunia",Table1[[#This Row],[Income]],0)</f>
        <v>0</v>
      </c>
      <c r="BX207" s="2">
        <f ca="1">IF(Table1[[#This Row],[Area]]="Hathazari",Table1[[#This Row],[Income]],0)</f>
        <v>0</v>
      </c>
      <c r="BY207" s="2">
        <f ca="1">IF(Table1[[#This Row],[Area]]="Nazirhat",Table1[[#This Row],[Income]],0)</f>
        <v>0</v>
      </c>
      <c r="BZ207" s="2">
        <f ca="1">IF(Table1[[#This Row],[Area]]="Rangamati",Table1[[#This Row],[Income]],0)</f>
        <v>0</v>
      </c>
      <c r="CA207" s="2">
        <f ca="1">IF(Table1[[#This Row],[Area]]="Kumilla",Table1[[#This Row],[Income]],0)</f>
        <v>0</v>
      </c>
      <c r="CB207" s="2">
        <f ca="1">IF(Table1[[#This Row],[Area]]="Notun para",Table1[[#This Row],[Income]],0)</f>
        <v>0</v>
      </c>
      <c r="CC207" s="2">
        <f ca="1">IF(Table1[[#This Row],[Area]]="Fotikchori",Table1[[#This Row],[Income]],0)</f>
        <v>67932</v>
      </c>
      <c r="CD207" s="2">
        <f ca="1">IF(Table1[[#This Row],[Area]]="Feni",Table1[[#This Row],[Income]],0)</f>
        <v>0</v>
      </c>
      <c r="CE207" s="2">
        <f ca="1">IF(Table1[[#This Row],[Area]]="Chattogram mohonogori",Table1[[#This Row],[Income]],0)</f>
        <v>0</v>
      </c>
      <c r="CF207" s="2">
        <f ca="1">IF(Table1[[#This Row],[Area]]="Potia",Table1[[#This Row],[Income]],0)</f>
        <v>0</v>
      </c>
      <c r="CG207" s="3">
        <f ca="1">IF(Table1[[#This Row],[Area]]="Kaptai",Table1[[#This Row],[Income]],0)</f>
        <v>0</v>
      </c>
      <c r="CH207" s="1">
        <f ca="1">IF(Table1[[#This Row],[Field of work]]="Health",Table1[[#This Row],[Income]],0)</f>
        <v>0</v>
      </c>
      <c r="CI207" s="2">
        <f ca="1">IF(Table1[[#This Row],[Field of work]]="Teaching",Table1[[#This Row],[Income]],0)</f>
        <v>0</v>
      </c>
      <c r="CJ207" s="2">
        <f ca="1">IF(Table1[[#This Row],[Field of work]]="Construction",Table1[[#This Row],[Income]],0)</f>
        <v>0</v>
      </c>
      <c r="CK207" s="2">
        <f ca="1">IF(Table1[[#This Row],[Field of work]]="IT",Table1[[#This Row],[Income]],0)</f>
        <v>0</v>
      </c>
      <c r="CL207" s="2">
        <f ca="1">IF(Table1[[#This Row],[Field of work]]="General work",Table1[[#This Row],[Income]],0)</f>
        <v>67932</v>
      </c>
      <c r="CM207" s="3">
        <f ca="1">IF(Table1[[#This Row],[Field of work]]="Agriculture",Table1[[#This Row],[Income]],0)</f>
        <v>0</v>
      </c>
      <c r="CN207" s="1">
        <f t="shared" ca="1" si="110"/>
        <v>1</v>
      </c>
      <c r="CO207" s="3"/>
      <c r="CP207" s="1">
        <f t="shared" ca="1" si="124"/>
        <v>34</v>
      </c>
      <c r="CQ207" s="3"/>
    </row>
    <row r="208" spans="2:95" x14ac:dyDescent="0.25">
      <c r="B208">
        <f t="shared" ca="1" si="125"/>
        <v>2</v>
      </c>
      <c r="C208" t="str">
        <f t="shared" ca="1" si="111"/>
        <v>Women</v>
      </c>
      <c r="D208">
        <f t="shared" ca="1" si="126"/>
        <v>34</v>
      </c>
      <c r="E208">
        <f t="shared" ca="1" si="127"/>
        <v>2</v>
      </c>
      <c r="F208" t="str">
        <f t="shared" ca="1" si="112"/>
        <v>Construction</v>
      </c>
      <c r="G208">
        <f t="shared" ca="1" si="128"/>
        <v>5</v>
      </c>
      <c r="H208" t="str">
        <f t="shared" ca="1" si="113"/>
        <v>Other</v>
      </c>
      <c r="I208">
        <f t="shared" ca="1" si="129"/>
        <v>2</v>
      </c>
      <c r="J208">
        <f t="shared" ca="1" si="130"/>
        <v>2</v>
      </c>
      <c r="K208">
        <f t="shared" ca="1" si="131"/>
        <v>54238</v>
      </c>
      <c r="L208">
        <f t="shared" ca="1" si="132"/>
        <v>12</v>
      </c>
      <c r="M208" t="str">
        <f t="shared" ca="1" si="114"/>
        <v>Kaptai</v>
      </c>
      <c r="N208">
        <f t="shared" ca="1" si="103"/>
        <v>271190</v>
      </c>
      <c r="O208">
        <f t="shared" ca="1" si="133"/>
        <v>112739.43353067376</v>
      </c>
      <c r="P208">
        <f t="shared" ca="1" si="104"/>
        <v>81458.415911526114</v>
      </c>
      <c r="Q208">
        <f t="shared" ca="1" si="134"/>
        <v>70221</v>
      </c>
      <c r="R208">
        <f t="shared" ca="1" si="105"/>
        <v>33838.51144574624</v>
      </c>
      <c r="S208">
        <f t="shared" ca="1" si="106"/>
        <v>73029.109278580436</v>
      </c>
      <c r="T208">
        <f t="shared" ca="1" si="107"/>
        <v>425677.52519010659</v>
      </c>
      <c r="U208">
        <f t="shared" ca="1" si="108"/>
        <v>216798.94497642</v>
      </c>
      <c r="V208">
        <f t="shared" ca="1" si="109"/>
        <v>208878.5802136866</v>
      </c>
      <c r="AR208" s="1">
        <f ca="1">IF(Table1[[#This Row],[Gender]]="men",1,0)</f>
        <v>0</v>
      </c>
      <c r="AS208" s="2">
        <f ca="1">IF(Table1[[#This Row],[Gender]]="Women",1,0)</f>
        <v>1</v>
      </c>
      <c r="AT208" s="2"/>
      <c r="AU208" s="2"/>
      <c r="AV208" s="3"/>
      <c r="AX208" s="1">
        <f t="shared" ca="1" si="115"/>
        <v>0</v>
      </c>
      <c r="AY208" s="2">
        <f t="shared" ca="1" si="116"/>
        <v>1</v>
      </c>
      <c r="AZ208" s="2">
        <f t="shared" ca="1" si="117"/>
        <v>0</v>
      </c>
      <c r="BA208" s="2">
        <f t="shared" ca="1" si="118"/>
        <v>0</v>
      </c>
      <c r="BB208" s="2">
        <f t="shared" ca="1" si="119"/>
        <v>0</v>
      </c>
      <c r="BC208" s="2">
        <f t="shared" ca="1" si="120"/>
        <v>0</v>
      </c>
      <c r="BD208" s="2"/>
      <c r="BE208" s="2"/>
      <c r="BF208" s="2"/>
      <c r="BG208" s="2"/>
      <c r="BH208" s="2"/>
      <c r="BI208" s="2"/>
      <c r="BJ208" s="3"/>
      <c r="BL208" s="1">
        <f t="shared" ca="1" si="135"/>
        <v>1611.4735166179887</v>
      </c>
      <c r="BM208" s="3"/>
      <c r="BN208" s="1">
        <f t="shared" ca="1" si="121"/>
        <v>1</v>
      </c>
      <c r="BO208" s="2"/>
      <c r="BP208" s="2"/>
      <c r="BQ208" s="3"/>
      <c r="BR208" s="15">
        <f t="shared" ca="1" si="122"/>
        <v>0.75036121065459049</v>
      </c>
      <c r="BS208" s="16">
        <f t="shared" ca="1" si="123"/>
        <v>0</v>
      </c>
      <c r="BT208" s="2"/>
      <c r="BU208" s="2"/>
      <c r="BV208" s="1">
        <f ca="1">IF(Table1[[#This Row],[Area]]="Raozan",Table1[[#This Row],[Income]],0)</f>
        <v>0</v>
      </c>
      <c r="BW208" s="2">
        <f ca="1">IF(Table1[[#This Row],[Area]]="Rangunia",Table1[[#This Row],[Income]],0)</f>
        <v>0</v>
      </c>
      <c r="BX208" s="2">
        <f ca="1">IF(Table1[[#This Row],[Area]]="Hathazari",Table1[[#This Row],[Income]],0)</f>
        <v>0</v>
      </c>
      <c r="BY208" s="2">
        <f ca="1">IF(Table1[[#This Row],[Area]]="Nazirhat",Table1[[#This Row],[Income]],0)</f>
        <v>0</v>
      </c>
      <c r="BZ208" s="2">
        <f ca="1">IF(Table1[[#This Row],[Area]]="Rangamati",Table1[[#This Row],[Income]],0)</f>
        <v>0</v>
      </c>
      <c r="CA208" s="2">
        <f ca="1">IF(Table1[[#This Row],[Area]]="Kumilla",Table1[[#This Row],[Income]],0)</f>
        <v>0</v>
      </c>
      <c r="CB208" s="2">
        <f ca="1">IF(Table1[[#This Row],[Area]]="Notun para",Table1[[#This Row],[Income]],0)</f>
        <v>0</v>
      </c>
      <c r="CC208" s="2">
        <f ca="1">IF(Table1[[#This Row],[Area]]="Fotikchori",Table1[[#This Row],[Income]],0)</f>
        <v>0</v>
      </c>
      <c r="CD208" s="2">
        <f ca="1">IF(Table1[[#This Row],[Area]]="Feni",Table1[[#This Row],[Income]],0)</f>
        <v>0</v>
      </c>
      <c r="CE208" s="2">
        <f ca="1">IF(Table1[[#This Row],[Area]]="Chattogram mohonogori",Table1[[#This Row],[Income]],0)</f>
        <v>0</v>
      </c>
      <c r="CF208" s="2">
        <f ca="1">IF(Table1[[#This Row],[Area]]="Potia",Table1[[#This Row],[Income]],0)</f>
        <v>0</v>
      </c>
      <c r="CG208" s="3">
        <f ca="1">IF(Table1[[#This Row],[Area]]="Kaptai",Table1[[#This Row],[Income]],0)</f>
        <v>54238</v>
      </c>
      <c r="CH208" s="1">
        <f ca="1">IF(Table1[[#This Row],[Field of work]]="Health",Table1[[#This Row],[Income]],0)</f>
        <v>0</v>
      </c>
      <c r="CI208" s="2">
        <f ca="1">IF(Table1[[#This Row],[Field of work]]="Teaching",Table1[[#This Row],[Income]],0)</f>
        <v>0</v>
      </c>
      <c r="CJ208" s="2">
        <f ca="1">IF(Table1[[#This Row],[Field of work]]="Construction",Table1[[#This Row],[Income]],0)</f>
        <v>54238</v>
      </c>
      <c r="CK208" s="2">
        <f ca="1">IF(Table1[[#This Row],[Field of work]]="IT",Table1[[#This Row],[Income]],0)</f>
        <v>0</v>
      </c>
      <c r="CL208" s="2">
        <f ca="1">IF(Table1[[#This Row],[Field of work]]="General work",Table1[[#This Row],[Income]],0)</f>
        <v>0</v>
      </c>
      <c r="CM208" s="3">
        <f ca="1">IF(Table1[[#This Row],[Field of work]]="Agriculture",Table1[[#This Row],[Income]],0)</f>
        <v>0</v>
      </c>
      <c r="CN208" s="1">
        <f t="shared" ca="1" si="110"/>
        <v>1</v>
      </c>
      <c r="CO208" s="3"/>
      <c r="CP208" s="1">
        <f t="shared" ca="1" si="124"/>
        <v>34</v>
      </c>
      <c r="CQ208" s="3"/>
    </row>
    <row r="209" spans="2:95" x14ac:dyDescent="0.25">
      <c r="B209">
        <f t="shared" ca="1" si="125"/>
        <v>1</v>
      </c>
      <c r="C209" t="str">
        <f t="shared" ca="1" si="111"/>
        <v>Men</v>
      </c>
      <c r="D209">
        <f t="shared" ca="1" si="126"/>
        <v>34</v>
      </c>
      <c r="E209">
        <f t="shared" ca="1" si="127"/>
        <v>3</v>
      </c>
      <c r="F209" t="str">
        <f t="shared" ca="1" si="112"/>
        <v>Teaching</v>
      </c>
      <c r="G209">
        <f t="shared" ca="1" si="128"/>
        <v>2</v>
      </c>
      <c r="H209" t="str">
        <f t="shared" ca="1" si="113"/>
        <v>College</v>
      </c>
      <c r="I209">
        <f t="shared" ca="1" si="129"/>
        <v>1</v>
      </c>
      <c r="J209">
        <f t="shared" ca="1" si="130"/>
        <v>3</v>
      </c>
      <c r="K209">
        <f t="shared" ca="1" si="131"/>
        <v>50301</v>
      </c>
      <c r="L209">
        <f t="shared" ca="1" si="132"/>
        <v>3</v>
      </c>
      <c r="M209" t="str">
        <f t="shared" ca="1" si="114"/>
        <v>Fotikchori</v>
      </c>
      <c r="N209">
        <f t="shared" ref="N209:N272" ca="1" si="136">K209*RANDBETWEEN(3,6)</f>
        <v>251505</v>
      </c>
      <c r="O209">
        <f t="shared" ca="1" si="133"/>
        <v>188719.59628568278</v>
      </c>
      <c r="P209">
        <f t="shared" ref="P209:P272" ca="1" si="137">J209*RAND()*K209</f>
        <v>75896.374599244198</v>
      </c>
      <c r="Q209">
        <f t="shared" ca="1" si="134"/>
        <v>17738</v>
      </c>
      <c r="R209">
        <f t="shared" ref="R209:R272" ca="1" si="138">RAND()*K209*2</f>
        <v>50361.499388334196</v>
      </c>
      <c r="S209">
        <f t="shared" ref="S209:S272" ca="1" si="139">RAND()*K209*1.5</f>
        <v>20709.758078202198</v>
      </c>
      <c r="T209">
        <f t="shared" ref="T209:T272" ca="1" si="140">N209+P209+S209</f>
        <v>348111.13267744641</v>
      </c>
      <c r="U209">
        <f t="shared" ref="U209:U272" ca="1" si="141">O209+Q209+R209</f>
        <v>256819.09567401698</v>
      </c>
      <c r="V209">
        <f t="shared" ref="V209:V272" ca="1" si="142">T209-U209</f>
        <v>91292.037003429432</v>
      </c>
      <c r="AR209" s="1">
        <f ca="1">IF(Table1[[#This Row],[Gender]]="men",1,0)</f>
        <v>1</v>
      </c>
      <c r="AS209" s="2">
        <f ca="1">IF(Table1[[#This Row],[Gender]]="Women",1,0)</f>
        <v>0</v>
      </c>
      <c r="AT209" s="2"/>
      <c r="AU209" s="2"/>
      <c r="AV209" s="3"/>
      <c r="AX209" s="1">
        <f t="shared" ca="1" si="115"/>
        <v>0</v>
      </c>
      <c r="AY209" s="2">
        <f t="shared" ca="1" si="116"/>
        <v>0</v>
      </c>
      <c r="AZ209" s="2">
        <f t="shared" ca="1" si="117"/>
        <v>0</v>
      </c>
      <c r="BA209" s="2">
        <f t="shared" ca="1" si="118"/>
        <v>0</v>
      </c>
      <c r="BB209" s="2">
        <f t="shared" ca="1" si="119"/>
        <v>0</v>
      </c>
      <c r="BC209" s="2">
        <f t="shared" ca="1" si="120"/>
        <v>1</v>
      </c>
      <c r="BD209" s="2"/>
      <c r="BE209" s="2"/>
      <c r="BF209" s="2"/>
      <c r="BG209" s="2"/>
      <c r="BH209" s="2"/>
      <c r="BI209" s="2"/>
      <c r="BJ209" s="3"/>
      <c r="BL209" s="1">
        <f t="shared" ca="1" si="135"/>
        <v>39068.113780316125</v>
      </c>
      <c r="BM209" s="3"/>
      <c r="BN209" s="1">
        <f t="shared" ca="1" si="121"/>
        <v>0</v>
      </c>
      <c r="BO209" s="2"/>
      <c r="BP209" s="2"/>
      <c r="BQ209" s="3"/>
      <c r="BR209" s="15">
        <f t="shared" ca="1" si="122"/>
        <v>0.12233729866761334</v>
      </c>
      <c r="BS209" s="16">
        <f t="shared" ca="1" si="123"/>
        <v>1</v>
      </c>
      <c r="BT209" s="2"/>
      <c r="BU209" s="2"/>
      <c r="BV209" s="1">
        <f ca="1">IF(Table1[[#This Row],[Area]]="Raozan",Table1[[#This Row],[Income]],0)</f>
        <v>0</v>
      </c>
      <c r="BW209" s="2">
        <f ca="1">IF(Table1[[#This Row],[Area]]="Rangunia",Table1[[#This Row],[Income]],0)</f>
        <v>0</v>
      </c>
      <c r="BX209" s="2">
        <f ca="1">IF(Table1[[#This Row],[Area]]="Hathazari",Table1[[#This Row],[Income]],0)</f>
        <v>0</v>
      </c>
      <c r="BY209" s="2">
        <f ca="1">IF(Table1[[#This Row],[Area]]="Nazirhat",Table1[[#This Row],[Income]],0)</f>
        <v>0</v>
      </c>
      <c r="BZ209" s="2">
        <f ca="1">IF(Table1[[#This Row],[Area]]="Rangamati",Table1[[#This Row],[Income]],0)</f>
        <v>0</v>
      </c>
      <c r="CA209" s="2">
        <f ca="1">IF(Table1[[#This Row],[Area]]="Kumilla",Table1[[#This Row],[Income]],0)</f>
        <v>0</v>
      </c>
      <c r="CB209" s="2">
        <f ca="1">IF(Table1[[#This Row],[Area]]="Notun para",Table1[[#This Row],[Income]],0)</f>
        <v>0</v>
      </c>
      <c r="CC209" s="2">
        <f ca="1">IF(Table1[[#This Row],[Area]]="Fotikchori",Table1[[#This Row],[Income]],0)</f>
        <v>50301</v>
      </c>
      <c r="CD209" s="2">
        <f ca="1">IF(Table1[[#This Row],[Area]]="Feni",Table1[[#This Row],[Income]],0)</f>
        <v>0</v>
      </c>
      <c r="CE209" s="2">
        <f ca="1">IF(Table1[[#This Row],[Area]]="Chattogram mohonogori",Table1[[#This Row],[Income]],0)</f>
        <v>0</v>
      </c>
      <c r="CF209" s="2">
        <f ca="1">IF(Table1[[#This Row],[Area]]="Potia",Table1[[#This Row],[Income]],0)</f>
        <v>0</v>
      </c>
      <c r="CG209" s="3">
        <f ca="1">IF(Table1[[#This Row],[Area]]="Kaptai",Table1[[#This Row],[Income]],0)</f>
        <v>0</v>
      </c>
      <c r="CH209" s="1">
        <f ca="1">IF(Table1[[#This Row],[Field of work]]="Health",Table1[[#This Row],[Income]],0)</f>
        <v>0</v>
      </c>
      <c r="CI209" s="2">
        <f ca="1">IF(Table1[[#This Row],[Field of work]]="Teaching",Table1[[#This Row],[Income]],0)</f>
        <v>50301</v>
      </c>
      <c r="CJ209" s="2">
        <f ca="1">IF(Table1[[#This Row],[Field of work]]="Construction",Table1[[#This Row],[Income]],0)</f>
        <v>0</v>
      </c>
      <c r="CK209" s="2">
        <f ca="1">IF(Table1[[#This Row],[Field of work]]="IT",Table1[[#This Row],[Income]],0)</f>
        <v>0</v>
      </c>
      <c r="CL209" s="2">
        <f ca="1">IF(Table1[[#This Row],[Field of work]]="General work",Table1[[#This Row],[Income]],0)</f>
        <v>0</v>
      </c>
      <c r="CM209" s="3">
        <f ca="1">IF(Table1[[#This Row],[Field of work]]="Agriculture",Table1[[#This Row],[Income]],0)</f>
        <v>0</v>
      </c>
      <c r="CN209" s="1">
        <f t="shared" ca="1" si="110"/>
        <v>0</v>
      </c>
      <c r="CO209" s="3"/>
      <c r="CP209" s="1">
        <f t="shared" ca="1" si="124"/>
        <v>44</v>
      </c>
      <c r="CQ209" s="3"/>
    </row>
    <row r="210" spans="2:95" x14ac:dyDescent="0.25">
      <c r="B210">
        <f t="shared" ca="1" si="125"/>
        <v>1</v>
      </c>
      <c r="C210" t="str">
        <f t="shared" ca="1" si="111"/>
        <v>Men</v>
      </c>
      <c r="D210">
        <f t="shared" ca="1" si="126"/>
        <v>44</v>
      </c>
      <c r="E210">
        <f t="shared" ca="1" si="127"/>
        <v>6</v>
      </c>
      <c r="F210" t="str">
        <f t="shared" ca="1" si="112"/>
        <v>Agriculture</v>
      </c>
      <c r="G210">
        <f t="shared" ca="1" si="128"/>
        <v>3</v>
      </c>
      <c r="H210" t="str">
        <f t="shared" ca="1" si="113"/>
        <v>University</v>
      </c>
      <c r="I210">
        <f t="shared" ca="1" si="129"/>
        <v>2</v>
      </c>
      <c r="J210">
        <f t="shared" ca="1" si="130"/>
        <v>2</v>
      </c>
      <c r="K210">
        <f t="shared" ca="1" si="131"/>
        <v>50854</v>
      </c>
      <c r="L210">
        <f t="shared" ca="1" si="132"/>
        <v>3</v>
      </c>
      <c r="M210" t="str">
        <f t="shared" ca="1" si="114"/>
        <v>Fotikchori</v>
      </c>
      <c r="N210">
        <f t="shared" ca="1" si="136"/>
        <v>203416</v>
      </c>
      <c r="O210">
        <f t="shared" ca="1" si="133"/>
        <v>24885.363945771234</v>
      </c>
      <c r="P210">
        <f t="shared" ca="1" si="137"/>
        <v>3222.9470332359774</v>
      </c>
      <c r="Q210">
        <f t="shared" ca="1" si="134"/>
        <v>724</v>
      </c>
      <c r="R210">
        <f t="shared" ca="1" si="138"/>
        <v>3409.7156628423236</v>
      </c>
      <c r="S210">
        <f t="shared" ca="1" si="139"/>
        <v>37607.417637912782</v>
      </c>
      <c r="T210">
        <f t="shared" ca="1" si="140"/>
        <v>244246.36467114877</v>
      </c>
      <c r="U210">
        <f t="shared" ca="1" si="141"/>
        <v>29019.07960861356</v>
      </c>
      <c r="V210">
        <f t="shared" ca="1" si="142"/>
        <v>215227.2850625352</v>
      </c>
      <c r="AR210" s="1">
        <f ca="1">IF(Table1[[#This Row],[Gender]]="men",1,0)</f>
        <v>1</v>
      </c>
      <c r="AS210" s="2">
        <f ca="1">IF(Table1[[#This Row],[Gender]]="Women",1,0)</f>
        <v>0</v>
      </c>
      <c r="AT210" s="2"/>
      <c r="AU210" s="2"/>
      <c r="AV210" s="3"/>
      <c r="AX210" s="1">
        <f t="shared" ca="1" si="115"/>
        <v>0</v>
      </c>
      <c r="AY210" s="2">
        <f t="shared" ca="1" si="116"/>
        <v>0</v>
      </c>
      <c r="AZ210" s="2">
        <f t="shared" ca="1" si="117"/>
        <v>0</v>
      </c>
      <c r="BA210" s="2">
        <f t="shared" ca="1" si="118"/>
        <v>0</v>
      </c>
      <c r="BB210" s="2">
        <f t="shared" ca="1" si="119"/>
        <v>1</v>
      </c>
      <c r="BC210" s="2">
        <f t="shared" ca="1" si="120"/>
        <v>0</v>
      </c>
      <c r="BD210" s="2"/>
      <c r="BE210" s="2"/>
      <c r="BF210" s="2"/>
      <c r="BG210" s="2"/>
      <c r="BH210" s="2"/>
      <c r="BI210" s="2"/>
      <c r="BJ210" s="3"/>
      <c r="BL210" s="1">
        <f t="shared" ca="1" si="135"/>
        <v>17638.292500532145</v>
      </c>
      <c r="BM210" s="3"/>
      <c r="BN210" s="1">
        <f t="shared" ca="1" si="121"/>
        <v>1</v>
      </c>
      <c r="BO210" s="2"/>
      <c r="BP210" s="2"/>
      <c r="BQ210" s="3"/>
      <c r="BR210" s="15">
        <f t="shared" ca="1" si="122"/>
        <v>0.48366825444082517</v>
      </c>
      <c r="BS210" s="16">
        <f t="shared" ca="1" si="123"/>
        <v>0</v>
      </c>
      <c r="BT210" s="2"/>
      <c r="BU210" s="2"/>
      <c r="BV210" s="1">
        <f ca="1">IF(Table1[[#This Row],[Area]]="Raozan",Table1[[#This Row],[Income]],0)</f>
        <v>0</v>
      </c>
      <c r="BW210" s="2">
        <f ca="1">IF(Table1[[#This Row],[Area]]="Rangunia",Table1[[#This Row],[Income]],0)</f>
        <v>0</v>
      </c>
      <c r="BX210" s="2">
        <f ca="1">IF(Table1[[#This Row],[Area]]="Hathazari",Table1[[#This Row],[Income]],0)</f>
        <v>0</v>
      </c>
      <c r="BY210" s="2">
        <f ca="1">IF(Table1[[#This Row],[Area]]="Nazirhat",Table1[[#This Row],[Income]],0)</f>
        <v>0</v>
      </c>
      <c r="BZ210" s="2">
        <f ca="1">IF(Table1[[#This Row],[Area]]="Rangamati",Table1[[#This Row],[Income]],0)</f>
        <v>0</v>
      </c>
      <c r="CA210" s="2">
        <f ca="1">IF(Table1[[#This Row],[Area]]="Kumilla",Table1[[#This Row],[Income]],0)</f>
        <v>0</v>
      </c>
      <c r="CB210" s="2">
        <f ca="1">IF(Table1[[#This Row],[Area]]="Notun para",Table1[[#This Row],[Income]],0)</f>
        <v>0</v>
      </c>
      <c r="CC210" s="2">
        <f ca="1">IF(Table1[[#This Row],[Area]]="Fotikchori",Table1[[#This Row],[Income]],0)</f>
        <v>50854</v>
      </c>
      <c r="CD210" s="2">
        <f ca="1">IF(Table1[[#This Row],[Area]]="Feni",Table1[[#This Row],[Income]],0)</f>
        <v>0</v>
      </c>
      <c r="CE210" s="2">
        <f ca="1">IF(Table1[[#This Row],[Area]]="Chattogram mohonogori",Table1[[#This Row],[Income]],0)</f>
        <v>0</v>
      </c>
      <c r="CF210" s="2">
        <f ca="1">IF(Table1[[#This Row],[Area]]="Potia",Table1[[#This Row],[Income]],0)</f>
        <v>0</v>
      </c>
      <c r="CG210" s="3">
        <f ca="1">IF(Table1[[#This Row],[Area]]="Kaptai",Table1[[#This Row],[Income]],0)</f>
        <v>0</v>
      </c>
      <c r="CH210" s="1">
        <f ca="1">IF(Table1[[#This Row],[Field of work]]="Health",Table1[[#This Row],[Income]],0)</f>
        <v>0</v>
      </c>
      <c r="CI210" s="2">
        <f ca="1">IF(Table1[[#This Row],[Field of work]]="Teaching",Table1[[#This Row],[Income]],0)</f>
        <v>0</v>
      </c>
      <c r="CJ210" s="2">
        <f ca="1">IF(Table1[[#This Row],[Field of work]]="Construction",Table1[[#This Row],[Income]],0)</f>
        <v>0</v>
      </c>
      <c r="CK210" s="2">
        <f ca="1">IF(Table1[[#This Row],[Field of work]]="IT",Table1[[#This Row],[Income]],0)</f>
        <v>0</v>
      </c>
      <c r="CL210" s="2">
        <f ca="1">IF(Table1[[#This Row],[Field of work]]="General work",Table1[[#This Row],[Income]],0)</f>
        <v>0</v>
      </c>
      <c r="CM210" s="3">
        <f ca="1">IF(Table1[[#This Row],[Field of work]]="Agriculture",Table1[[#This Row],[Income]],0)</f>
        <v>50854</v>
      </c>
      <c r="CN210" s="1">
        <f t="shared" ca="1" si="110"/>
        <v>1</v>
      </c>
      <c r="CO210" s="3"/>
      <c r="CP210" s="1">
        <f t="shared" ca="1" si="124"/>
        <v>35</v>
      </c>
      <c r="CQ210" s="3"/>
    </row>
    <row r="211" spans="2:95" x14ac:dyDescent="0.25">
      <c r="B211">
        <f t="shared" ca="1" si="125"/>
        <v>2</v>
      </c>
      <c r="C211" t="str">
        <f t="shared" ca="1" si="111"/>
        <v>Women</v>
      </c>
      <c r="D211">
        <f t="shared" ca="1" si="126"/>
        <v>35</v>
      </c>
      <c r="E211">
        <f t="shared" ca="1" si="127"/>
        <v>5</v>
      </c>
      <c r="F211" t="str">
        <f t="shared" ca="1" si="112"/>
        <v>General work</v>
      </c>
      <c r="G211">
        <f t="shared" ca="1" si="128"/>
        <v>3</v>
      </c>
      <c r="H211" t="str">
        <f t="shared" ca="1" si="113"/>
        <v>University</v>
      </c>
      <c r="I211">
        <f t="shared" ca="1" si="129"/>
        <v>3</v>
      </c>
      <c r="J211">
        <f t="shared" ca="1" si="130"/>
        <v>1</v>
      </c>
      <c r="K211">
        <f t="shared" ca="1" si="131"/>
        <v>82477</v>
      </c>
      <c r="L211">
        <f t="shared" ca="1" si="132"/>
        <v>3</v>
      </c>
      <c r="M211" t="str">
        <f t="shared" ca="1" si="114"/>
        <v>Fotikchori</v>
      </c>
      <c r="N211">
        <f t="shared" ca="1" si="136"/>
        <v>247431</v>
      </c>
      <c r="O211">
        <f t="shared" ca="1" si="133"/>
        <v>119674.51986454781</v>
      </c>
      <c r="P211">
        <f t="shared" ca="1" si="137"/>
        <v>39068.113780316125</v>
      </c>
      <c r="Q211">
        <f t="shared" ca="1" si="134"/>
        <v>1547</v>
      </c>
      <c r="R211">
        <f t="shared" ca="1" si="138"/>
        <v>149846.95851633156</v>
      </c>
      <c r="S211">
        <f t="shared" ca="1" si="139"/>
        <v>86685.092220904902</v>
      </c>
      <c r="T211">
        <f t="shared" ca="1" si="140"/>
        <v>373184.20600122103</v>
      </c>
      <c r="U211">
        <f t="shared" ca="1" si="141"/>
        <v>271068.47838087939</v>
      </c>
      <c r="V211">
        <f t="shared" ca="1" si="142"/>
        <v>102115.72762034164</v>
      </c>
      <c r="AR211" s="1">
        <f ca="1">IF(Table1[[#This Row],[Gender]]="men",1,0)</f>
        <v>0</v>
      </c>
      <c r="AS211" s="2">
        <f ca="1">IF(Table1[[#This Row],[Gender]]="Women",1,0)</f>
        <v>1</v>
      </c>
      <c r="AT211" s="2"/>
      <c r="AU211" s="2"/>
      <c r="AV211" s="3"/>
      <c r="AX211" s="1">
        <f t="shared" ca="1" si="115"/>
        <v>0</v>
      </c>
      <c r="AY211" s="2">
        <f t="shared" ca="1" si="116"/>
        <v>0</v>
      </c>
      <c r="AZ211" s="2">
        <f t="shared" ca="1" si="117"/>
        <v>1</v>
      </c>
      <c r="BA211" s="2">
        <f t="shared" ca="1" si="118"/>
        <v>0</v>
      </c>
      <c r="BB211" s="2">
        <f t="shared" ca="1" si="119"/>
        <v>0</v>
      </c>
      <c r="BC211" s="2">
        <f t="shared" ca="1" si="120"/>
        <v>0</v>
      </c>
      <c r="BD211" s="2"/>
      <c r="BE211" s="2"/>
      <c r="BF211" s="2"/>
      <c r="BG211" s="2"/>
      <c r="BH211" s="2"/>
      <c r="BI211" s="2"/>
      <c r="BJ211" s="3"/>
      <c r="BL211" s="1">
        <f t="shared" ca="1" si="135"/>
        <v>20620.70364951318</v>
      </c>
      <c r="BM211" s="3"/>
      <c r="BN211" s="1">
        <f t="shared" ca="1" si="121"/>
        <v>0</v>
      </c>
      <c r="BO211" s="2"/>
      <c r="BP211" s="2"/>
      <c r="BQ211" s="3"/>
      <c r="BR211" s="15">
        <f t="shared" ca="1" si="122"/>
        <v>0.40869360757346507</v>
      </c>
      <c r="BS211" s="16">
        <f t="shared" ca="1" si="123"/>
        <v>0</v>
      </c>
      <c r="BT211" s="2"/>
      <c r="BU211" s="2"/>
      <c r="BV211" s="1">
        <f ca="1">IF(Table1[[#This Row],[Area]]="Raozan",Table1[[#This Row],[Income]],0)</f>
        <v>0</v>
      </c>
      <c r="BW211" s="2">
        <f ca="1">IF(Table1[[#This Row],[Area]]="Rangunia",Table1[[#This Row],[Income]],0)</f>
        <v>0</v>
      </c>
      <c r="BX211" s="2">
        <f ca="1">IF(Table1[[#This Row],[Area]]="Hathazari",Table1[[#This Row],[Income]],0)</f>
        <v>0</v>
      </c>
      <c r="BY211" s="2">
        <f ca="1">IF(Table1[[#This Row],[Area]]="Nazirhat",Table1[[#This Row],[Income]],0)</f>
        <v>0</v>
      </c>
      <c r="BZ211" s="2">
        <f ca="1">IF(Table1[[#This Row],[Area]]="Rangamati",Table1[[#This Row],[Income]],0)</f>
        <v>0</v>
      </c>
      <c r="CA211" s="2">
        <f ca="1">IF(Table1[[#This Row],[Area]]="Kumilla",Table1[[#This Row],[Income]],0)</f>
        <v>0</v>
      </c>
      <c r="CB211" s="2">
        <f ca="1">IF(Table1[[#This Row],[Area]]="Notun para",Table1[[#This Row],[Income]],0)</f>
        <v>0</v>
      </c>
      <c r="CC211" s="2">
        <f ca="1">IF(Table1[[#This Row],[Area]]="Fotikchori",Table1[[#This Row],[Income]],0)</f>
        <v>82477</v>
      </c>
      <c r="CD211" s="2">
        <f ca="1">IF(Table1[[#This Row],[Area]]="Feni",Table1[[#This Row],[Income]],0)</f>
        <v>0</v>
      </c>
      <c r="CE211" s="2">
        <f ca="1">IF(Table1[[#This Row],[Area]]="Chattogram mohonogori",Table1[[#This Row],[Income]],0)</f>
        <v>0</v>
      </c>
      <c r="CF211" s="2">
        <f ca="1">IF(Table1[[#This Row],[Area]]="Potia",Table1[[#This Row],[Income]],0)</f>
        <v>0</v>
      </c>
      <c r="CG211" s="3">
        <f ca="1">IF(Table1[[#This Row],[Area]]="Kaptai",Table1[[#This Row],[Income]],0)</f>
        <v>0</v>
      </c>
      <c r="CH211" s="1">
        <f ca="1">IF(Table1[[#This Row],[Field of work]]="Health",Table1[[#This Row],[Income]],0)</f>
        <v>0</v>
      </c>
      <c r="CI211" s="2">
        <f ca="1">IF(Table1[[#This Row],[Field of work]]="Teaching",Table1[[#This Row],[Income]],0)</f>
        <v>0</v>
      </c>
      <c r="CJ211" s="2">
        <f ca="1">IF(Table1[[#This Row],[Field of work]]="Construction",Table1[[#This Row],[Income]],0)</f>
        <v>0</v>
      </c>
      <c r="CK211" s="2">
        <f ca="1">IF(Table1[[#This Row],[Field of work]]="IT",Table1[[#This Row],[Income]],0)</f>
        <v>0</v>
      </c>
      <c r="CL211" s="2">
        <f ca="1">IF(Table1[[#This Row],[Field of work]]="General work",Table1[[#This Row],[Income]],0)</f>
        <v>82477</v>
      </c>
      <c r="CM211" s="3">
        <f ca="1">IF(Table1[[#This Row],[Field of work]]="Agriculture",Table1[[#This Row],[Income]],0)</f>
        <v>0</v>
      </c>
      <c r="CN211" s="1">
        <f t="shared" ca="1" si="110"/>
        <v>1</v>
      </c>
      <c r="CO211" s="3"/>
      <c r="CP211" s="1">
        <f t="shared" ca="1" si="124"/>
        <v>43</v>
      </c>
      <c r="CQ211" s="3"/>
    </row>
    <row r="212" spans="2:95" x14ac:dyDescent="0.25">
      <c r="B212">
        <f t="shared" ca="1" si="125"/>
        <v>2</v>
      </c>
      <c r="C212" t="str">
        <f t="shared" ca="1" si="111"/>
        <v>Women</v>
      </c>
      <c r="D212">
        <f t="shared" ca="1" si="126"/>
        <v>43</v>
      </c>
      <c r="E212">
        <f t="shared" ca="1" si="127"/>
        <v>2</v>
      </c>
      <c r="F212" t="str">
        <f t="shared" ca="1" si="112"/>
        <v>Construction</v>
      </c>
      <c r="G212">
        <f t="shared" ca="1" si="128"/>
        <v>4</v>
      </c>
      <c r="H212" t="str">
        <f t="shared" ca="1" si="113"/>
        <v>Technical</v>
      </c>
      <c r="I212">
        <f t="shared" ca="1" si="129"/>
        <v>1</v>
      </c>
      <c r="J212">
        <f t="shared" ca="1" si="130"/>
        <v>1</v>
      </c>
      <c r="K212">
        <f t="shared" ca="1" si="131"/>
        <v>62829</v>
      </c>
      <c r="L212">
        <f t="shared" ca="1" si="132"/>
        <v>3</v>
      </c>
      <c r="M212" t="str">
        <f t="shared" ca="1" si="114"/>
        <v>Fotikchori</v>
      </c>
      <c r="N212">
        <f t="shared" ca="1" si="136"/>
        <v>251316</v>
      </c>
      <c r="O212">
        <f t="shared" ca="1" si="133"/>
        <v>102711.24268093295</v>
      </c>
      <c r="P212">
        <f t="shared" ca="1" si="137"/>
        <v>17638.292500532145</v>
      </c>
      <c r="Q212">
        <f t="shared" ca="1" si="134"/>
        <v>9987</v>
      </c>
      <c r="R212">
        <f t="shared" ca="1" si="138"/>
        <v>64760.53496070471</v>
      </c>
      <c r="S212">
        <f t="shared" ca="1" si="139"/>
        <v>69361.811551408784</v>
      </c>
      <c r="T212">
        <f t="shared" ca="1" si="140"/>
        <v>338316.1040519409</v>
      </c>
      <c r="U212">
        <f t="shared" ca="1" si="141"/>
        <v>177458.77764163766</v>
      </c>
      <c r="V212">
        <f t="shared" ca="1" si="142"/>
        <v>160857.32641030324</v>
      </c>
      <c r="AR212" s="1">
        <f ca="1">IF(Table1[[#This Row],[Gender]]="men",1,0)</f>
        <v>0</v>
      </c>
      <c r="AS212" s="2">
        <f ca="1">IF(Table1[[#This Row],[Gender]]="Women",1,0)</f>
        <v>1</v>
      </c>
      <c r="AT212" s="2"/>
      <c r="AU212" s="2"/>
      <c r="AV212" s="3"/>
      <c r="AX212" s="1">
        <f t="shared" ca="1" si="115"/>
        <v>1</v>
      </c>
      <c r="AY212" s="2">
        <f t="shared" ca="1" si="116"/>
        <v>0</v>
      </c>
      <c r="AZ212" s="2">
        <f t="shared" ca="1" si="117"/>
        <v>0</v>
      </c>
      <c r="BA212" s="2">
        <f t="shared" ca="1" si="118"/>
        <v>0</v>
      </c>
      <c r="BB212" s="2">
        <f t="shared" ca="1" si="119"/>
        <v>0</v>
      </c>
      <c r="BC212" s="2">
        <f t="shared" ca="1" si="120"/>
        <v>0</v>
      </c>
      <c r="BD212" s="2"/>
      <c r="BE212" s="2"/>
      <c r="BF212" s="2"/>
      <c r="BG212" s="2"/>
      <c r="BH212" s="2"/>
      <c r="BI212" s="2"/>
      <c r="BJ212" s="3"/>
      <c r="BL212" s="1">
        <f t="shared" ca="1" si="135"/>
        <v>40722.533830627734</v>
      </c>
      <c r="BM212" s="3"/>
      <c r="BN212" s="1">
        <f t="shared" ca="1" si="121"/>
        <v>1</v>
      </c>
      <c r="BO212" s="2"/>
      <c r="BP212" s="2"/>
      <c r="BQ212" s="3"/>
      <c r="BR212" s="15">
        <f t="shared" ca="1" si="122"/>
        <v>0.50168474017545783</v>
      </c>
      <c r="BS212" s="16">
        <f t="shared" ca="1" si="123"/>
        <v>0</v>
      </c>
      <c r="BT212" s="2"/>
      <c r="BU212" s="2"/>
      <c r="BV212" s="1">
        <f ca="1">IF(Table1[[#This Row],[Area]]="Raozan",Table1[[#This Row],[Income]],0)</f>
        <v>0</v>
      </c>
      <c r="BW212" s="2">
        <f ca="1">IF(Table1[[#This Row],[Area]]="Rangunia",Table1[[#This Row],[Income]],0)</f>
        <v>0</v>
      </c>
      <c r="BX212" s="2">
        <f ca="1">IF(Table1[[#This Row],[Area]]="Hathazari",Table1[[#This Row],[Income]],0)</f>
        <v>0</v>
      </c>
      <c r="BY212" s="2">
        <f ca="1">IF(Table1[[#This Row],[Area]]="Nazirhat",Table1[[#This Row],[Income]],0)</f>
        <v>0</v>
      </c>
      <c r="BZ212" s="2">
        <f ca="1">IF(Table1[[#This Row],[Area]]="Rangamati",Table1[[#This Row],[Income]],0)</f>
        <v>0</v>
      </c>
      <c r="CA212" s="2">
        <f ca="1">IF(Table1[[#This Row],[Area]]="Kumilla",Table1[[#This Row],[Income]],0)</f>
        <v>0</v>
      </c>
      <c r="CB212" s="2">
        <f ca="1">IF(Table1[[#This Row],[Area]]="Notun para",Table1[[#This Row],[Income]],0)</f>
        <v>0</v>
      </c>
      <c r="CC212" s="2">
        <f ca="1">IF(Table1[[#This Row],[Area]]="Fotikchori",Table1[[#This Row],[Income]],0)</f>
        <v>62829</v>
      </c>
      <c r="CD212" s="2">
        <f ca="1">IF(Table1[[#This Row],[Area]]="Feni",Table1[[#This Row],[Income]],0)</f>
        <v>0</v>
      </c>
      <c r="CE212" s="2">
        <f ca="1">IF(Table1[[#This Row],[Area]]="Chattogram mohonogori",Table1[[#This Row],[Income]],0)</f>
        <v>0</v>
      </c>
      <c r="CF212" s="2">
        <f ca="1">IF(Table1[[#This Row],[Area]]="Potia",Table1[[#This Row],[Income]],0)</f>
        <v>0</v>
      </c>
      <c r="CG212" s="3">
        <f ca="1">IF(Table1[[#This Row],[Area]]="Kaptai",Table1[[#This Row],[Income]],0)</f>
        <v>0</v>
      </c>
      <c r="CH212" s="1">
        <f ca="1">IF(Table1[[#This Row],[Field of work]]="Health",Table1[[#This Row],[Income]],0)</f>
        <v>0</v>
      </c>
      <c r="CI212" s="2">
        <f ca="1">IF(Table1[[#This Row],[Field of work]]="Teaching",Table1[[#This Row],[Income]],0)</f>
        <v>0</v>
      </c>
      <c r="CJ212" s="2">
        <f ca="1">IF(Table1[[#This Row],[Field of work]]="Construction",Table1[[#This Row],[Income]],0)</f>
        <v>62829</v>
      </c>
      <c r="CK212" s="2">
        <f ca="1">IF(Table1[[#This Row],[Field of work]]="IT",Table1[[#This Row],[Income]],0)</f>
        <v>0</v>
      </c>
      <c r="CL212" s="2">
        <f ca="1">IF(Table1[[#This Row],[Field of work]]="General work",Table1[[#This Row],[Income]],0)</f>
        <v>0</v>
      </c>
      <c r="CM212" s="3">
        <f ca="1">IF(Table1[[#This Row],[Field of work]]="Agriculture",Table1[[#This Row],[Income]],0)</f>
        <v>0</v>
      </c>
      <c r="CN212" s="1">
        <f t="shared" ca="1" si="110"/>
        <v>1</v>
      </c>
      <c r="CO212" s="3"/>
      <c r="CP212" s="1">
        <f t="shared" ca="1" si="124"/>
        <v>44</v>
      </c>
      <c r="CQ212" s="3"/>
    </row>
    <row r="213" spans="2:95" x14ac:dyDescent="0.25">
      <c r="B213">
        <f t="shared" ca="1" si="125"/>
        <v>2</v>
      </c>
      <c r="C213" t="str">
        <f t="shared" ca="1" si="111"/>
        <v>Women</v>
      </c>
      <c r="D213">
        <f t="shared" ca="1" si="126"/>
        <v>44</v>
      </c>
      <c r="E213">
        <f t="shared" ca="1" si="127"/>
        <v>1</v>
      </c>
      <c r="F213" t="str">
        <f t="shared" ca="1" si="112"/>
        <v>Health</v>
      </c>
      <c r="G213">
        <f t="shared" ca="1" si="128"/>
        <v>4</v>
      </c>
      <c r="H213" t="str">
        <f t="shared" ca="1" si="113"/>
        <v>Technical</v>
      </c>
      <c r="I213">
        <f t="shared" ca="1" si="129"/>
        <v>3</v>
      </c>
      <c r="J213">
        <f t="shared" ca="1" si="130"/>
        <v>1</v>
      </c>
      <c r="K213">
        <f t="shared" ca="1" si="131"/>
        <v>83916</v>
      </c>
      <c r="L213">
        <f t="shared" ca="1" si="132"/>
        <v>5</v>
      </c>
      <c r="M213" t="str">
        <f t="shared" ca="1" si="114"/>
        <v>Chattogram mohonogori</v>
      </c>
      <c r="N213">
        <f t="shared" ca="1" si="136"/>
        <v>335664</v>
      </c>
      <c r="O213">
        <f t="shared" ca="1" si="133"/>
        <v>168397.50662625488</v>
      </c>
      <c r="P213">
        <f t="shared" ca="1" si="137"/>
        <v>20620.70364951318</v>
      </c>
      <c r="Q213">
        <f t="shared" ca="1" si="134"/>
        <v>9382</v>
      </c>
      <c r="R213">
        <f t="shared" ca="1" si="138"/>
        <v>70533.889190920963</v>
      </c>
      <c r="S213">
        <f t="shared" ca="1" si="139"/>
        <v>103391.1626319174</v>
      </c>
      <c r="T213">
        <f t="shared" ca="1" si="140"/>
        <v>459675.86628143059</v>
      </c>
      <c r="U213">
        <f t="shared" ca="1" si="141"/>
        <v>248313.39581717586</v>
      </c>
      <c r="V213">
        <f t="shared" ca="1" si="142"/>
        <v>211362.47046425473</v>
      </c>
      <c r="AR213" s="1">
        <f ca="1">IF(Table1[[#This Row],[Gender]]="men",1,0)</f>
        <v>0</v>
      </c>
      <c r="AS213" s="2">
        <f ca="1">IF(Table1[[#This Row],[Gender]]="Women",1,0)</f>
        <v>1</v>
      </c>
      <c r="AT213" s="2"/>
      <c r="AU213" s="2"/>
      <c r="AV213" s="3"/>
      <c r="AX213" s="1">
        <f t="shared" ca="1" si="115"/>
        <v>0</v>
      </c>
      <c r="AY213" s="2">
        <f t="shared" ca="1" si="116"/>
        <v>0</v>
      </c>
      <c r="AZ213" s="2">
        <f t="shared" ca="1" si="117"/>
        <v>1</v>
      </c>
      <c r="BA213" s="2">
        <f t="shared" ca="1" si="118"/>
        <v>0</v>
      </c>
      <c r="BB213" s="2">
        <f t="shared" ca="1" si="119"/>
        <v>0</v>
      </c>
      <c r="BC213" s="2">
        <f t="shared" ca="1" si="120"/>
        <v>0</v>
      </c>
      <c r="BD213" s="2"/>
      <c r="BE213" s="2"/>
      <c r="BF213" s="2"/>
      <c r="BG213" s="2"/>
      <c r="BH213" s="2"/>
      <c r="BI213" s="2"/>
      <c r="BJ213" s="3"/>
      <c r="BL213" s="1">
        <f t="shared" ca="1" si="135"/>
        <v>12460.515818539361</v>
      </c>
      <c r="BM213" s="3"/>
      <c r="BN213" s="1">
        <f t="shared" ca="1" si="121"/>
        <v>1</v>
      </c>
      <c r="BO213" s="2"/>
      <c r="BP213" s="2"/>
      <c r="BQ213" s="3"/>
      <c r="BR213" s="15">
        <f t="shared" ca="1" si="122"/>
        <v>0.91640796756152276</v>
      </c>
      <c r="BS213" s="16">
        <f t="shared" ca="1" si="123"/>
        <v>0</v>
      </c>
      <c r="BT213" s="2"/>
      <c r="BU213" s="2"/>
      <c r="BV213" s="1">
        <f ca="1">IF(Table1[[#This Row],[Area]]="Raozan",Table1[[#This Row],[Income]],0)</f>
        <v>0</v>
      </c>
      <c r="BW213" s="2">
        <f ca="1">IF(Table1[[#This Row],[Area]]="Rangunia",Table1[[#This Row],[Income]],0)</f>
        <v>0</v>
      </c>
      <c r="BX213" s="2">
        <f ca="1">IF(Table1[[#This Row],[Area]]="Hathazari",Table1[[#This Row],[Income]],0)</f>
        <v>0</v>
      </c>
      <c r="BY213" s="2">
        <f ca="1">IF(Table1[[#This Row],[Area]]="Nazirhat",Table1[[#This Row],[Income]],0)</f>
        <v>0</v>
      </c>
      <c r="BZ213" s="2">
        <f ca="1">IF(Table1[[#This Row],[Area]]="Rangamati",Table1[[#This Row],[Income]],0)</f>
        <v>0</v>
      </c>
      <c r="CA213" s="2">
        <f ca="1">IF(Table1[[#This Row],[Area]]="Kumilla",Table1[[#This Row],[Income]],0)</f>
        <v>0</v>
      </c>
      <c r="CB213" s="2">
        <f ca="1">IF(Table1[[#This Row],[Area]]="Notun para",Table1[[#This Row],[Income]],0)</f>
        <v>0</v>
      </c>
      <c r="CC213" s="2">
        <f ca="1">IF(Table1[[#This Row],[Area]]="Fotikchori",Table1[[#This Row],[Income]],0)</f>
        <v>0</v>
      </c>
      <c r="CD213" s="2">
        <f ca="1">IF(Table1[[#This Row],[Area]]="Feni",Table1[[#This Row],[Income]],0)</f>
        <v>0</v>
      </c>
      <c r="CE213" s="2">
        <f ca="1">IF(Table1[[#This Row],[Area]]="Chattogram mohonogori",Table1[[#This Row],[Income]],0)</f>
        <v>83916</v>
      </c>
      <c r="CF213" s="2">
        <f ca="1">IF(Table1[[#This Row],[Area]]="Potia",Table1[[#This Row],[Income]],0)</f>
        <v>0</v>
      </c>
      <c r="CG213" s="3">
        <f ca="1">IF(Table1[[#This Row],[Area]]="Kaptai",Table1[[#This Row],[Income]],0)</f>
        <v>0</v>
      </c>
      <c r="CH213" s="1">
        <f ca="1">IF(Table1[[#This Row],[Field of work]]="Health",Table1[[#This Row],[Income]],0)</f>
        <v>83916</v>
      </c>
      <c r="CI213" s="2">
        <f ca="1">IF(Table1[[#This Row],[Field of work]]="Teaching",Table1[[#This Row],[Income]],0)</f>
        <v>0</v>
      </c>
      <c r="CJ213" s="2">
        <f ca="1">IF(Table1[[#This Row],[Field of work]]="Construction",Table1[[#This Row],[Income]],0)</f>
        <v>0</v>
      </c>
      <c r="CK213" s="2">
        <f ca="1">IF(Table1[[#This Row],[Field of work]]="IT",Table1[[#This Row],[Income]],0)</f>
        <v>0</v>
      </c>
      <c r="CL213" s="2">
        <f ca="1">IF(Table1[[#This Row],[Field of work]]="General work",Table1[[#This Row],[Income]],0)</f>
        <v>0</v>
      </c>
      <c r="CM213" s="3">
        <f ca="1">IF(Table1[[#This Row],[Field of work]]="Agriculture",Table1[[#This Row],[Income]],0)</f>
        <v>0</v>
      </c>
      <c r="CN213" s="1">
        <f t="shared" ca="1" si="110"/>
        <v>1</v>
      </c>
      <c r="CO213" s="3"/>
      <c r="CP213" s="1">
        <f t="shared" ca="1" si="124"/>
        <v>41</v>
      </c>
      <c r="CQ213" s="3"/>
    </row>
    <row r="214" spans="2:95" x14ac:dyDescent="0.25">
      <c r="B214">
        <f t="shared" ca="1" si="125"/>
        <v>1</v>
      </c>
      <c r="C214" t="str">
        <f t="shared" ca="1" si="111"/>
        <v>Men</v>
      </c>
      <c r="D214">
        <f t="shared" ca="1" si="126"/>
        <v>41</v>
      </c>
      <c r="E214">
        <f t="shared" ca="1" si="127"/>
        <v>2</v>
      </c>
      <c r="F214" t="str">
        <f t="shared" ca="1" si="112"/>
        <v>Construction</v>
      </c>
      <c r="G214">
        <f t="shared" ca="1" si="128"/>
        <v>3</v>
      </c>
      <c r="H214" t="str">
        <f t="shared" ca="1" si="113"/>
        <v>University</v>
      </c>
      <c r="I214">
        <f t="shared" ca="1" si="129"/>
        <v>0</v>
      </c>
      <c r="J214">
        <f t="shared" ca="1" si="130"/>
        <v>3</v>
      </c>
      <c r="K214">
        <f t="shared" ca="1" si="131"/>
        <v>58180</v>
      </c>
      <c r="L214">
        <f t="shared" ca="1" si="132"/>
        <v>10</v>
      </c>
      <c r="M214" t="str">
        <f t="shared" ca="1" si="114"/>
        <v>Notun para</v>
      </c>
      <c r="N214">
        <f t="shared" ca="1" si="136"/>
        <v>174540</v>
      </c>
      <c r="O214">
        <f t="shared" ca="1" si="133"/>
        <v>159949.84665818818</v>
      </c>
      <c r="P214">
        <f t="shared" ca="1" si="137"/>
        <v>122167.60149188321</v>
      </c>
      <c r="Q214">
        <f t="shared" ca="1" si="134"/>
        <v>25607</v>
      </c>
      <c r="R214">
        <f t="shared" ca="1" si="138"/>
        <v>29182.529416681649</v>
      </c>
      <c r="S214">
        <f t="shared" ca="1" si="139"/>
        <v>56490.975236878352</v>
      </c>
      <c r="T214">
        <f t="shared" ca="1" si="140"/>
        <v>353198.57672876155</v>
      </c>
      <c r="U214">
        <f t="shared" ca="1" si="141"/>
        <v>214739.37607486983</v>
      </c>
      <c r="V214">
        <f t="shared" ca="1" si="142"/>
        <v>138459.20065389172</v>
      </c>
      <c r="AR214" s="1">
        <f ca="1">IF(Table1[[#This Row],[Gender]]="men",1,0)</f>
        <v>1</v>
      </c>
      <c r="AS214" s="2">
        <f ca="1">IF(Table1[[#This Row],[Gender]]="Women",1,0)</f>
        <v>0</v>
      </c>
      <c r="AT214" s="2"/>
      <c r="AU214" s="2"/>
      <c r="AV214" s="3"/>
      <c r="AX214" s="1">
        <f t="shared" ca="1" si="115"/>
        <v>0</v>
      </c>
      <c r="AY214" s="2">
        <f t="shared" ca="1" si="116"/>
        <v>0</v>
      </c>
      <c r="AZ214" s="2">
        <f t="shared" ca="1" si="117"/>
        <v>0</v>
      </c>
      <c r="BA214" s="2">
        <f t="shared" ca="1" si="118"/>
        <v>1</v>
      </c>
      <c r="BB214" s="2">
        <f t="shared" ca="1" si="119"/>
        <v>0</v>
      </c>
      <c r="BC214" s="2">
        <f t="shared" ca="1" si="120"/>
        <v>0</v>
      </c>
      <c r="BD214" s="2"/>
      <c r="BE214" s="2"/>
      <c r="BF214" s="2"/>
      <c r="BG214" s="2"/>
      <c r="BH214" s="2"/>
      <c r="BI214" s="2"/>
      <c r="BJ214" s="3"/>
      <c r="BL214" s="1">
        <f t="shared" ca="1" si="135"/>
        <v>45147.834585538767</v>
      </c>
      <c r="BM214" s="3"/>
      <c r="BN214" s="1">
        <f t="shared" ca="1" si="121"/>
        <v>0</v>
      </c>
      <c r="BO214" s="2"/>
      <c r="BP214" s="2"/>
      <c r="BQ214" s="3"/>
      <c r="BR214" s="15">
        <f t="shared" ca="1" si="122"/>
        <v>4.5428567162329125E-2</v>
      </c>
      <c r="BS214" s="16">
        <f t="shared" ca="1" si="123"/>
        <v>1</v>
      </c>
      <c r="BT214" s="2"/>
      <c r="BU214" s="2"/>
      <c r="BV214" s="1">
        <f ca="1">IF(Table1[[#This Row],[Area]]="Raozan",Table1[[#This Row],[Income]],0)</f>
        <v>0</v>
      </c>
      <c r="BW214" s="2">
        <f ca="1">IF(Table1[[#This Row],[Area]]="Rangunia",Table1[[#This Row],[Income]],0)</f>
        <v>0</v>
      </c>
      <c r="BX214" s="2">
        <f ca="1">IF(Table1[[#This Row],[Area]]="Hathazari",Table1[[#This Row],[Income]],0)</f>
        <v>0</v>
      </c>
      <c r="BY214" s="2">
        <f ca="1">IF(Table1[[#This Row],[Area]]="Nazirhat",Table1[[#This Row],[Income]],0)</f>
        <v>0</v>
      </c>
      <c r="BZ214" s="2">
        <f ca="1">IF(Table1[[#This Row],[Area]]="Rangamati",Table1[[#This Row],[Income]],0)</f>
        <v>0</v>
      </c>
      <c r="CA214" s="2">
        <f ca="1">IF(Table1[[#This Row],[Area]]="Kumilla",Table1[[#This Row],[Income]],0)</f>
        <v>0</v>
      </c>
      <c r="CB214" s="2">
        <f ca="1">IF(Table1[[#This Row],[Area]]="Notun para",Table1[[#This Row],[Income]],0)</f>
        <v>58180</v>
      </c>
      <c r="CC214" s="2">
        <f ca="1">IF(Table1[[#This Row],[Area]]="Fotikchori",Table1[[#This Row],[Income]],0)</f>
        <v>0</v>
      </c>
      <c r="CD214" s="2">
        <f ca="1">IF(Table1[[#This Row],[Area]]="Feni",Table1[[#This Row],[Income]],0)</f>
        <v>0</v>
      </c>
      <c r="CE214" s="2">
        <f ca="1">IF(Table1[[#This Row],[Area]]="Chattogram mohonogori",Table1[[#This Row],[Income]],0)</f>
        <v>0</v>
      </c>
      <c r="CF214" s="2">
        <f ca="1">IF(Table1[[#This Row],[Area]]="Potia",Table1[[#This Row],[Income]],0)</f>
        <v>0</v>
      </c>
      <c r="CG214" s="3">
        <f ca="1">IF(Table1[[#This Row],[Area]]="Kaptai",Table1[[#This Row],[Income]],0)</f>
        <v>0</v>
      </c>
      <c r="CH214" s="1">
        <f ca="1">IF(Table1[[#This Row],[Field of work]]="Health",Table1[[#This Row],[Income]],0)</f>
        <v>0</v>
      </c>
      <c r="CI214" s="2">
        <f ca="1">IF(Table1[[#This Row],[Field of work]]="Teaching",Table1[[#This Row],[Income]],0)</f>
        <v>0</v>
      </c>
      <c r="CJ214" s="2">
        <f ca="1">IF(Table1[[#This Row],[Field of work]]="Construction",Table1[[#This Row],[Income]],0)</f>
        <v>58180</v>
      </c>
      <c r="CK214" s="2">
        <f ca="1">IF(Table1[[#This Row],[Field of work]]="IT",Table1[[#This Row],[Income]],0)</f>
        <v>0</v>
      </c>
      <c r="CL214" s="2">
        <f ca="1">IF(Table1[[#This Row],[Field of work]]="General work",Table1[[#This Row],[Income]],0)</f>
        <v>0</v>
      </c>
      <c r="CM214" s="3">
        <f ca="1">IF(Table1[[#This Row],[Field of work]]="Agriculture",Table1[[#This Row],[Income]],0)</f>
        <v>0</v>
      </c>
      <c r="CN214" s="1">
        <f t="shared" ca="1" si="110"/>
        <v>1</v>
      </c>
      <c r="CO214" s="3"/>
      <c r="CP214" s="1">
        <f t="shared" ca="1" si="124"/>
        <v>45</v>
      </c>
      <c r="CQ214" s="3"/>
    </row>
    <row r="215" spans="2:95" x14ac:dyDescent="0.25">
      <c r="B215">
        <f t="shared" ca="1" si="125"/>
        <v>2</v>
      </c>
      <c r="C215" t="str">
        <f t="shared" ca="1" si="111"/>
        <v>Women</v>
      </c>
      <c r="D215">
        <f t="shared" ca="1" si="126"/>
        <v>45</v>
      </c>
      <c r="E215">
        <f t="shared" ca="1" si="127"/>
        <v>4</v>
      </c>
      <c r="F215" t="str">
        <f t="shared" ca="1" si="112"/>
        <v>IT</v>
      </c>
      <c r="G215">
        <f t="shared" ca="1" si="128"/>
        <v>4</v>
      </c>
      <c r="H215" t="str">
        <f t="shared" ca="1" si="113"/>
        <v>Technical</v>
      </c>
      <c r="I215">
        <f t="shared" ca="1" si="129"/>
        <v>4</v>
      </c>
      <c r="J215">
        <f t="shared" ca="1" si="130"/>
        <v>3</v>
      </c>
      <c r="K215">
        <f t="shared" ca="1" si="131"/>
        <v>54081</v>
      </c>
      <c r="L215">
        <f t="shared" ca="1" si="132"/>
        <v>6</v>
      </c>
      <c r="M215" t="str">
        <f t="shared" ca="1" si="114"/>
        <v>Kumilla</v>
      </c>
      <c r="N215">
        <f t="shared" ca="1" si="136"/>
        <v>162243</v>
      </c>
      <c r="O215">
        <f t="shared" ca="1" si="133"/>
        <v>7370.4670221177639</v>
      </c>
      <c r="P215">
        <f t="shared" ca="1" si="137"/>
        <v>37381.547455618085</v>
      </c>
      <c r="Q215">
        <f t="shared" ca="1" si="134"/>
        <v>26616</v>
      </c>
      <c r="R215">
        <f t="shared" ca="1" si="138"/>
        <v>62881.845762322453</v>
      </c>
      <c r="S215">
        <f t="shared" ca="1" si="139"/>
        <v>68825.014993825505</v>
      </c>
      <c r="T215">
        <f t="shared" ca="1" si="140"/>
        <v>268449.56244944362</v>
      </c>
      <c r="U215">
        <f t="shared" ca="1" si="141"/>
        <v>96868.312784440219</v>
      </c>
      <c r="V215">
        <f t="shared" ca="1" si="142"/>
        <v>171581.24966500339</v>
      </c>
      <c r="AR215" s="1">
        <f ca="1">IF(Table1[[#This Row],[Gender]]="men",1,0)</f>
        <v>0</v>
      </c>
      <c r="AS215" s="2">
        <f ca="1">IF(Table1[[#This Row],[Gender]]="Women",1,0)</f>
        <v>1</v>
      </c>
      <c r="AT215" s="2"/>
      <c r="AU215" s="2"/>
      <c r="AV215" s="3"/>
      <c r="AX215" s="1">
        <f t="shared" ca="1" si="115"/>
        <v>0</v>
      </c>
      <c r="AY215" s="2">
        <f t="shared" ca="1" si="116"/>
        <v>0</v>
      </c>
      <c r="AZ215" s="2">
        <f t="shared" ca="1" si="117"/>
        <v>0</v>
      </c>
      <c r="BA215" s="2">
        <f t="shared" ca="1" si="118"/>
        <v>1</v>
      </c>
      <c r="BB215" s="2">
        <f t="shared" ca="1" si="119"/>
        <v>0</v>
      </c>
      <c r="BC215" s="2">
        <f t="shared" ca="1" si="120"/>
        <v>0</v>
      </c>
      <c r="BD215" s="2"/>
      <c r="BE215" s="2"/>
      <c r="BF215" s="2"/>
      <c r="BG215" s="2"/>
      <c r="BH215" s="2"/>
      <c r="BI215" s="2"/>
      <c r="BJ215" s="3"/>
      <c r="BL215" s="1">
        <f t="shared" ca="1" si="135"/>
        <v>32719.307484339068</v>
      </c>
      <c r="BM215" s="3"/>
      <c r="BN215" s="1">
        <f t="shared" ca="1" si="121"/>
        <v>0</v>
      </c>
      <c r="BO215" s="2"/>
      <c r="BP215" s="2"/>
      <c r="BQ215" s="3"/>
      <c r="BR215" s="15">
        <f t="shared" ca="1" si="122"/>
        <v>7.2179661112027116E-2</v>
      </c>
      <c r="BS215" s="16">
        <f t="shared" ca="1" si="123"/>
        <v>1</v>
      </c>
      <c r="BT215" s="2"/>
      <c r="BU215" s="2"/>
      <c r="BV215" s="1">
        <f ca="1">IF(Table1[[#This Row],[Area]]="Raozan",Table1[[#This Row],[Income]],0)</f>
        <v>0</v>
      </c>
      <c r="BW215" s="2">
        <f ca="1">IF(Table1[[#This Row],[Area]]="Rangunia",Table1[[#This Row],[Income]],0)</f>
        <v>0</v>
      </c>
      <c r="BX215" s="2">
        <f ca="1">IF(Table1[[#This Row],[Area]]="Hathazari",Table1[[#This Row],[Income]],0)</f>
        <v>0</v>
      </c>
      <c r="BY215" s="2">
        <f ca="1">IF(Table1[[#This Row],[Area]]="Nazirhat",Table1[[#This Row],[Income]],0)</f>
        <v>0</v>
      </c>
      <c r="BZ215" s="2">
        <f ca="1">IF(Table1[[#This Row],[Area]]="Rangamati",Table1[[#This Row],[Income]],0)</f>
        <v>0</v>
      </c>
      <c r="CA215" s="2">
        <f ca="1">IF(Table1[[#This Row],[Area]]="Kumilla",Table1[[#This Row],[Income]],0)</f>
        <v>54081</v>
      </c>
      <c r="CB215" s="2">
        <f ca="1">IF(Table1[[#This Row],[Area]]="Notun para",Table1[[#This Row],[Income]],0)</f>
        <v>0</v>
      </c>
      <c r="CC215" s="2">
        <f ca="1">IF(Table1[[#This Row],[Area]]="Fotikchori",Table1[[#This Row],[Income]],0)</f>
        <v>0</v>
      </c>
      <c r="CD215" s="2">
        <f ca="1">IF(Table1[[#This Row],[Area]]="Feni",Table1[[#This Row],[Income]],0)</f>
        <v>0</v>
      </c>
      <c r="CE215" s="2">
        <f ca="1">IF(Table1[[#This Row],[Area]]="Chattogram mohonogori",Table1[[#This Row],[Income]],0)</f>
        <v>0</v>
      </c>
      <c r="CF215" s="2">
        <f ca="1">IF(Table1[[#This Row],[Area]]="Potia",Table1[[#This Row],[Income]],0)</f>
        <v>0</v>
      </c>
      <c r="CG215" s="3">
        <f ca="1">IF(Table1[[#This Row],[Area]]="Kaptai",Table1[[#This Row],[Income]],0)</f>
        <v>0</v>
      </c>
      <c r="CH215" s="1">
        <f ca="1">IF(Table1[[#This Row],[Field of work]]="Health",Table1[[#This Row],[Income]],0)</f>
        <v>0</v>
      </c>
      <c r="CI215" s="2">
        <f ca="1">IF(Table1[[#This Row],[Field of work]]="Teaching",Table1[[#This Row],[Income]],0)</f>
        <v>0</v>
      </c>
      <c r="CJ215" s="2">
        <f ca="1">IF(Table1[[#This Row],[Field of work]]="Construction",Table1[[#This Row],[Income]],0)</f>
        <v>0</v>
      </c>
      <c r="CK215" s="2">
        <f ca="1">IF(Table1[[#This Row],[Field of work]]="IT",Table1[[#This Row],[Income]],0)</f>
        <v>54081</v>
      </c>
      <c r="CL215" s="2">
        <f ca="1">IF(Table1[[#This Row],[Field of work]]="General work",Table1[[#This Row],[Income]],0)</f>
        <v>0</v>
      </c>
      <c r="CM215" s="3">
        <f ca="1">IF(Table1[[#This Row],[Field of work]]="Agriculture",Table1[[#This Row],[Income]],0)</f>
        <v>0</v>
      </c>
      <c r="CN215" s="1">
        <f t="shared" ca="1" si="110"/>
        <v>1</v>
      </c>
      <c r="CO215" s="3"/>
      <c r="CP215" s="1">
        <f t="shared" ca="1" si="124"/>
        <v>42</v>
      </c>
      <c r="CQ215" s="3"/>
    </row>
    <row r="216" spans="2:95" x14ac:dyDescent="0.25">
      <c r="B216">
        <f t="shared" ca="1" si="125"/>
        <v>2</v>
      </c>
      <c r="C216" t="str">
        <f t="shared" ca="1" si="111"/>
        <v>Women</v>
      </c>
      <c r="D216">
        <f t="shared" ca="1" si="126"/>
        <v>42</v>
      </c>
      <c r="E216">
        <f t="shared" ca="1" si="127"/>
        <v>4</v>
      </c>
      <c r="F216" t="str">
        <f t="shared" ca="1" si="112"/>
        <v>IT</v>
      </c>
      <c r="G216">
        <f t="shared" ca="1" si="128"/>
        <v>5</v>
      </c>
      <c r="H216" t="str">
        <f t="shared" ca="1" si="113"/>
        <v>Other</v>
      </c>
      <c r="I216">
        <f t="shared" ca="1" si="129"/>
        <v>3</v>
      </c>
      <c r="J216">
        <f t="shared" ca="1" si="130"/>
        <v>2</v>
      </c>
      <c r="K216">
        <f t="shared" ca="1" si="131"/>
        <v>53444</v>
      </c>
      <c r="L216">
        <f t="shared" ca="1" si="132"/>
        <v>9</v>
      </c>
      <c r="M216" t="str">
        <f t="shared" ca="1" si="114"/>
        <v>Rangunia</v>
      </c>
      <c r="N216">
        <f t="shared" ca="1" si="136"/>
        <v>213776</v>
      </c>
      <c r="O216">
        <f t="shared" ca="1" si="133"/>
        <v>15430.279233884708</v>
      </c>
      <c r="P216">
        <f t="shared" ca="1" si="137"/>
        <v>90295.669171077534</v>
      </c>
      <c r="Q216">
        <f t="shared" ca="1" si="134"/>
        <v>72346</v>
      </c>
      <c r="R216">
        <f t="shared" ca="1" si="138"/>
        <v>10402.611536897102</v>
      </c>
      <c r="S216">
        <f t="shared" ca="1" si="139"/>
        <v>67939.237465647369</v>
      </c>
      <c r="T216">
        <f t="shared" ca="1" si="140"/>
        <v>372010.90663672495</v>
      </c>
      <c r="U216">
        <f t="shared" ca="1" si="141"/>
        <v>98178.890770781814</v>
      </c>
      <c r="V216">
        <f t="shared" ca="1" si="142"/>
        <v>273832.01586594316</v>
      </c>
      <c r="AR216" s="1">
        <f ca="1">IF(Table1[[#This Row],[Gender]]="men",1,0)</f>
        <v>0</v>
      </c>
      <c r="AS216" s="2">
        <f ca="1">IF(Table1[[#This Row],[Gender]]="Women",1,0)</f>
        <v>1</v>
      </c>
      <c r="AT216" s="2"/>
      <c r="AU216" s="2"/>
      <c r="AV216" s="3"/>
      <c r="AX216" s="1">
        <f t="shared" ca="1" si="115"/>
        <v>0</v>
      </c>
      <c r="AY216" s="2">
        <f t="shared" ca="1" si="116"/>
        <v>0</v>
      </c>
      <c r="AZ216" s="2">
        <f t="shared" ca="1" si="117"/>
        <v>0</v>
      </c>
      <c r="BA216" s="2">
        <f t="shared" ca="1" si="118"/>
        <v>0</v>
      </c>
      <c r="BB216" s="2">
        <f t="shared" ca="1" si="119"/>
        <v>1</v>
      </c>
      <c r="BC216" s="2">
        <f t="shared" ca="1" si="120"/>
        <v>0</v>
      </c>
      <c r="BD216" s="2"/>
      <c r="BE216" s="2"/>
      <c r="BF216" s="2"/>
      <c r="BG216" s="2"/>
      <c r="BH216" s="2"/>
      <c r="BI216" s="2"/>
      <c r="BJ216" s="3"/>
      <c r="BL216" s="1">
        <f t="shared" ca="1" si="135"/>
        <v>60251.324754501358</v>
      </c>
      <c r="BM216" s="3"/>
      <c r="BN216" s="1">
        <f t="shared" ca="1" si="121"/>
        <v>1</v>
      </c>
      <c r="BO216" s="2"/>
      <c r="BP216" s="2"/>
      <c r="BQ216" s="3"/>
      <c r="BR216" s="15">
        <f t="shared" ca="1" si="122"/>
        <v>0.82903928778623692</v>
      </c>
      <c r="BS216" s="16">
        <f t="shared" ca="1" si="123"/>
        <v>0</v>
      </c>
      <c r="BT216" s="2"/>
      <c r="BU216" s="2"/>
      <c r="BV216" s="1">
        <f ca="1">IF(Table1[[#This Row],[Area]]="Raozan",Table1[[#This Row],[Income]],0)</f>
        <v>0</v>
      </c>
      <c r="BW216" s="2">
        <f ca="1">IF(Table1[[#This Row],[Area]]="Rangunia",Table1[[#This Row],[Income]],0)</f>
        <v>53444</v>
      </c>
      <c r="BX216" s="2">
        <f ca="1">IF(Table1[[#This Row],[Area]]="Hathazari",Table1[[#This Row],[Income]],0)</f>
        <v>0</v>
      </c>
      <c r="BY216" s="2">
        <f ca="1">IF(Table1[[#This Row],[Area]]="Nazirhat",Table1[[#This Row],[Income]],0)</f>
        <v>0</v>
      </c>
      <c r="BZ216" s="2">
        <f ca="1">IF(Table1[[#This Row],[Area]]="Rangamati",Table1[[#This Row],[Income]],0)</f>
        <v>0</v>
      </c>
      <c r="CA216" s="2">
        <f ca="1">IF(Table1[[#This Row],[Area]]="Kumilla",Table1[[#This Row],[Income]],0)</f>
        <v>0</v>
      </c>
      <c r="CB216" s="2">
        <f ca="1">IF(Table1[[#This Row],[Area]]="Notun para",Table1[[#This Row],[Income]],0)</f>
        <v>0</v>
      </c>
      <c r="CC216" s="2">
        <f ca="1">IF(Table1[[#This Row],[Area]]="Fotikchori",Table1[[#This Row],[Income]],0)</f>
        <v>0</v>
      </c>
      <c r="CD216" s="2">
        <f ca="1">IF(Table1[[#This Row],[Area]]="Feni",Table1[[#This Row],[Income]],0)</f>
        <v>0</v>
      </c>
      <c r="CE216" s="2">
        <f ca="1">IF(Table1[[#This Row],[Area]]="Chattogram mohonogori",Table1[[#This Row],[Income]],0)</f>
        <v>0</v>
      </c>
      <c r="CF216" s="2">
        <f ca="1">IF(Table1[[#This Row],[Area]]="Potia",Table1[[#This Row],[Income]],0)</f>
        <v>0</v>
      </c>
      <c r="CG216" s="3">
        <f ca="1">IF(Table1[[#This Row],[Area]]="Kaptai",Table1[[#This Row],[Income]],0)</f>
        <v>0</v>
      </c>
      <c r="CH216" s="1">
        <f ca="1">IF(Table1[[#This Row],[Field of work]]="Health",Table1[[#This Row],[Income]],0)</f>
        <v>0</v>
      </c>
      <c r="CI216" s="2">
        <f ca="1">IF(Table1[[#This Row],[Field of work]]="Teaching",Table1[[#This Row],[Income]],0)</f>
        <v>0</v>
      </c>
      <c r="CJ216" s="2">
        <f ca="1">IF(Table1[[#This Row],[Field of work]]="Construction",Table1[[#This Row],[Income]],0)</f>
        <v>0</v>
      </c>
      <c r="CK216" s="2">
        <f ca="1">IF(Table1[[#This Row],[Field of work]]="IT",Table1[[#This Row],[Income]],0)</f>
        <v>53444</v>
      </c>
      <c r="CL216" s="2">
        <f ca="1">IF(Table1[[#This Row],[Field of work]]="General work",Table1[[#This Row],[Income]],0)</f>
        <v>0</v>
      </c>
      <c r="CM216" s="3">
        <f ca="1">IF(Table1[[#This Row],[Field of work]]="Agriculture",Table1[[#This Row],[Income]],0)</f>
        <v>0</v>
      </c>
      <c r="CN216" s="1">
        <f t="shared" ca="1" si="110"/>
        <v>1</v>
      </c>
      <c r="CO216" s="3"/>
      <c r="CP216" s="1">
        <f t="shared" ca="1" si="124"/>
        <v>31</v>
      </c>
      <c r="CQ216" s="3"/>
    </row>
    <row r="217" spans="2:95" x14ac:dyDescent="0.25">
      <c r="B217">
        <f t="shared" ca="1" si="125"/>
        <v>1</v>
      </c>
      <c r="C217" t="str">
        <f t="shared" ca="1" si="111"/>
        <v>Men</v>
      </c>
      <c r="D217">
        <f t="shared" ca="1" si="126"/>
        <v>31</v>
      </c>
      <c r="E217">
        <f t="shared" ca="1" si="127"/>
        <v>5</v>
      </c>
      <c r="F217" t="str">
        <f t="shared" ca="1" si="112"/>
        <v>General work</v>
      </c>
      <c r="G217">
        <f t="shared" ca="1" si="128"/>
        <v>5</v>
      </c>
      <c r="H217" t="str">
        <f t="shared" ca="1" si="113"/>
        <v>Other</v>
      </c>
      <c r="I217">
        <f t="shared" ca="1" si="129"/>
        <v>2</v>
      </c>
      <c r="J217">
        <f t="shared" ca="1" si="130"/>
        <v>3</v>
      </c>
      <c r="K217">
        <f t="shared" ca="1" si="131"/>
        <v>89513</v>
      </c>
      <c r="L217">
        <f t="shared" ca="1" si="132"/>
        <v>2</v>
      </c>
      <c r="M217" t="str">
        <f t="shared" ca="1" si="114"/>
        <v>Hathazari</v>
      </c>
      <c r="N217">
        <f t="shared" ca="1" si="136"/>
        <v>358052</v>
      </c>
      <c r="O217">
        <f t="shared" ca="1" si="133"/>
        <v>296839.17507043772</v>
      </c>
      <c r="P217">
        <f t="shared" ca="1" si="137"/>
        <v>98157.922453017207</v>
      </c>
      <c r="Q217">
        <f t="shared" ca="1" si="134"/>
        <v>49522</v>
      </c>
      <c r="R217">
        <f t="shared" ca="1" si="138"/>
        <v>125923.29240940498</v>
      </c>
      <c r="S217">
        <f t="shared" ca="1" si="139"/>
        <v>94051.94152645822</v>
      </c>
      <c r="T217">
        <f t="shared" ca="1" si="140"/>
        <v>550261.86397947546</v>
      </c>
      <c r="U217">
        <f t="shared" ca="1" si="141"/>
        <v>472284.46747984271</v>
      </c>
      <c r="V217">
        <f t="shared" ca="1" si="142"/>
        <v>77977.396499632741</v>
      </c>
      <c r="AR217" s="1">
        <f ca="1">IF(Table1[[#This Row],[Gender]]="men",1,0)</f>
        <v>1</v>
      </c>
      <c r="AS217" s="2">
        <f ca="1">IF(Table1[[#This Row],[Gender]]="Women",1,0)</f>
        <v>0</v>
      </c>
      <c r="AT217" s="2"/>
      <c r="AU217" s="2"/>
      <c r="AV217" s="3"/>
      <c r="AX217" s="1">
        <f t="shared" ca="1" si="115"/>
        <v>0</v>
      </c>
      <c r="AY217" s="2">
        <f t="shared" ca="1" si="116"/>
        <v>0</v>
      </c>
      <c r="AZ217" s="2">
        <f t="shared" ca="1" si="117"/>
        <v>0</v>
      </c>
      <c r="BA217" s="2">
        <f t="shared" ca="1" si="118"/>
        <v>0</v>
      </c>
      <c r="BB217" s="2">
        <f t="shared" ca="1" si="119"/>
        <v>1</v>
      </c>
      <c r="BC217" s="2">
        <f t="shared" ca="1" si="120"/>
        <v>0</v>
      </c>
      <c r="BD217" s="2"/>
      <c r="BE217" s="2"/>
      <c r="BF217" s="2"/>
      <c r="BG217" s="2"/>
      <c r="BH217" s="2"/>
      <c r="BI217" s="2"/>
      <c r="BJ217" s="3"/>
      <c r="BL217" s="1">
        <f t="shared" ca="1" si="135"/>
        <v>66441.283460755541</v>
      </c>
      <c r="BM217" s="3"/>
      <c r="BN217" s="1">
        <f t="shared" ca="1" si="121"/>
        <v>0</v>
      </c>
      <c r="BO217" s="2"/>
      <c r="BP217" s="2"/>
      <c r="BQ217" s="3"/>
      <c r="BR217" s="15">
        <f t="shared" ca="1" si="122"/>
        <v>9.5697709384948038E-2</v>
      </c>
      <c r="BS217" s="16">
        <f t="shared" ca="1" si="123"/>
        <v>1</v>
      </c>
      <c r="BT217" s="2"/>
      <c r="BU217" s="2"/>
      <c r="BV217" s="1">
        <f ca="1">IF(Table1[[#This Row],[Area]]="Raozan",Table1[[#This Row],[Income]],0)</f>
        <v>0</v>
      </c>
      <c r="BW217" s="2">
        <f ca="1">IF(Table1[[#This Row],[Area]]="Rangunia",Table1[[#This Row],[Income]],0)</f>
        <v>0</v>
      </c>
      <c r="BX217" s="2">
        <f ca="1">IF(Table1[[#This Row],[Area]]="Hathazari",Table1[[#This Row],[Income]],0)</f>
        <v>89513</v>
      </c>
      <c r="BY217" s="2">
        <f ca="1">IF(Table1[[#This Row],[Area]]="Nazirhat",Table1[[#This Row],[Income]],0)</f>
        <v>0</v>
      </c>
      <c r="BZ217" s="2">
        <f ca="1">IF(Table1[[#This Row],[Area]]="Rangamati",Table1[[#This Row],[Income]],0)</f>
        <v>0</v>
      </c>
      <c r="CA217" s="2">
        <f ca="1">IF(Table1[[#This Row],[Area]]="Kumilla",Table1[[#This Row],[Income]],0)</f>
        <v>0</v>
      </c>
      <c r="CB217" s="2">
        <f ca="1">IF(Table1[[#This Row],[Area]]="Notun para",Table1[[#This Row],[Income]],0)</f>
        <v>0</v>
      </c>
      <c r="CC217" s="2">
        <f ca="1">IF(Table1[[#This Row],[Area]]="Fotikchori",Table1[[#This Row],[Income]],0)</f>
        <v>0</v>
      </c>
      <c r="CD217" s="2">
        <f ca="1">IF(Table1[[#This Row],[Area]]="Feni",Table1[[#This Row],[Income]],0)</f>
        <v>0</v>
      </c>
      <c r="CE217" s="2">
        <f ca="1">IF(Table1[[#This Row],[Area]]="Chattogram mohonogori",Table1[[#This Row],[Income]],0)</f>
        <v>0</v>
      </c>
      <c r="CF217" s="2">
        <f ca="1">IF(Table1[[#This Row],[Area]]="Potia",Table1[[#This Row],[Income]],0)</f>
        <v>0</v>
      </c>
      <c r="CG217" s="3">
        <f ca="1">IF(Table1[[#This Row],[Area]]="Kaptai",Table1[[#This Row],[Income]],0)</f>
        <v>0</v>
      </c>
      <c r="CH217" s="1">
        <f ca="1">IF(Table1[[#This Row],[Field of work]]="Health",Table1[[#This Row],[Income]],0)</f>
        <v>0</v>
      </c>
      <c r="CI217" s="2">
        <f ca="1">IF(Table1[[#This Row],[Field of work]]="Teaching",Table1[[#This Row],[Income]],0)</f>
        <v>0</v>
      </c>
      <c r="CJ217" s="2">
        <f ca="1">IF(Table1[[#This Row],[Field of work]]="Construction",Table1[[#This Row],[Income]],0)</f>
        <v>0</v>
      </c>
      <c r="CK217" s="2">
        <f ca="1">IF(Table1[[#This Row],[Field of work]]="IT",Table1[[#This Row],[Income]],0)</f>
        <v>0</v>
      </c>
      <c r="CL217" s="2">
        <f ca="1">IF(Table1[[#This Row],[Field of work]]="General work",Table1[[#This Row],[Income]],0)</f>
        <v>89513</v>
      </c>
      <c r="CM217" s="3">
        <f ca="1">IF(Table1[[#This Row],[Field of work]]="Agriculture",Table1[[#This Row],[Income]],0)</f>
        <v>0</v>
      </c>
      <c r="CN217" s="1">
        <f t="shared" ca="1" si="110"/>
        <v>1</v>
      </c>
      <c r="CO217" s="3"/>
      <c r="CP217" s="1">
        <f t="shared" ca="1" si="124"/>
        <v>39</v>
      </c>
      <c r="CQ217" s="3"/>
    </row>
    <row r="218" spans="2:95" x14ac:dyDescent="0.25">
      <c r="B218">
        <f t="shared" ca="1" si="125"/>
        <v>2</v>
      </c>
      <c r="C218" t="str">
        <f t="shared" ca="1" si="111"/>
        <v>Women</v>
      </c>
      <c r="D218">
        <f t="shared" ca="1" si="126"/>
        <v>39</v>
      </c>
      <c r="E218">
        <f t="shared" ca="1" si="127"/>
        <v>5</v>
      </c>
      <c r="F218" t="str">
        <f t="shared" ca="1" si="112"/>
        <v>General work</v>
      </c>
      <c r="G218">
        <f t="shared" ca="1" si="128"/>
        <v>2</v>
      </c>
      <c r="H218" t="str">
        <f t="shared" ca="1" si="113"/>
        <v>College</v>
      </c>
      <c r="I218">
        <f t="shared" ca="1" si="129"/>
        <v>0</v>
      </c>
      <c r="J218">
        <f t="shared" ca="1" si="130"/>
        <v>1</v>
      </c>
      <c r="K218">
        <f t="shared" ca="1" si="131"/>
        <v>62353</v>
      </c>
      <c r="L218">
        <f t="shared" ca="1" si="132"/>
        <v>4</v>
      </c>
      <c r="M218" t="str">
        <f t="shared" ca="1" si="114"/>
        <v>Rangamati</v>
      </c>
      <c r="N218">
        <f t="shared" ca="1" si="136"/>
        <v>249412</v>
      </c>
      <c r="O218">
        <f t="shared" ca="1" si="133"/>
        <v>23868.157093118662</v>
      </c>
      <c r="P218">
        <f t="shared" ca="1" si="137"/>
        <v>60251.324754501358</v>
      </c>
      <c r="Q218">
        <f t="shared" ca="1" si="134"/>
        <v>36715</v>
      </c>
      <c r="R218">
        <f t="shared" ca="1" si="138"/>
        <v>8888.145548693843</v>
      </c>
      <c r="S218">
        <f t="shared" ca="1" si="139"/>
        <v>79148.731276896666</v>
      </c>
      <c r="T218">
        <f t="shared" ca="1" si="140"/>
        <v>388812.05603139801</v>
      </c>
      <c r="U218">
        <f t="shared" ca="1" si="141"/>
        <v>69471.302641812508</v>
      </c>
      <c r="V218">
        <f t="shared" ca="1" si="142"/>
        <v>319340.75338958553</v>
      </c>
      <c r="AR218" s="1">
        <f ca="1">IF(Table1[[#This Row],[Gender]]="men",1,0)</f>
        <v>0</v>
      </c>
      <c r="AS218" s="2">
        <f ca="1">IF(Table1[[#This Row],[Gender]]="Women",1,0)</f>
        <v>1</v>
      </c>
      <c r="AT218" s="2"/>
      <c r="AU218" s="2"/>
      <c r="AV218" s="3"/>
      <c r="AX218" s="1">
        <f t="shared" ca="1" si="115"/>
        <v>0</v>
      </c>
      <c r="AY218" s="2">
        <f t="shared" ca="1" si="116"/>
        <v>0</v>
      </c>
      <c r="AZ218" s="2">
        <f t="shared" ca="1" si="117"/>
        <v>0</v>
      </c>
      <c r="BA218" s="2">
        <f t="shared" ca="1" si="118"/>
        <v>0</v>
      </c>
      <c r="BB218" s="2">
        <f t="shared" ca="1" si="119"/>
        <v>1</v>
      </c>
      <c r="BC218" s="2">
        <f t="shared" ca="1" si="120"/>
        <v>0</v>
      </c>
      <c r="BD218" s="2"/>
      <c r="BE218" s="2"/>
      <c r="BF218" s="2"/>
      <c r="BG218" s="2"/>
      <c r="BH218" s="2"/>
      <c r="BI218" s="2"/>
      <c r="BJ218" s="3"/>
      <c r="BL218" s="1">
        <f t="shared" ca="1" si="135"/>
        <v>14974.35224743847</v>
      </c>
      <c r="BM218" s="3"/>
      <c r="BN218" s="1">
        <f t="shared" ca="1" si="121"/>
        <v>0</v>
      </c>
      <c r="BO218" s="2"/>
      <c r="BP218" s="2"/>
      <c r="BQ218" s="3"/>
      <c r="BR218" s="15">
        <f t="shared" ca="1" si="122"/>
        <v>3.8630604427503212E-2</v>
      </c>
      <c r="BS218" s="16">
        <f t="shared" ca="1" si="123"/>
        <v>1</v>
      </c>
      <c r="BT218" s="2"/>
      <c r="BU218" s="2"/>
      <c r="BV218" s="1">
        <f ca="1">IF(Table1[[#This Row],[Area]]="Raozan",Table1[[#This Row],[Income]],0)</f>
        <v>0</v>
      </c>
      <c r="BW218" s="2">
        <f ca="1">IF(Table1[[#This Row],[Area]]="Rangunia",Table1[[#This Row],[Income]],0)</f>
        <v>0</v>
      </c>
      <c r="BX218" s="2">
        <f ca="1">IF(Table1[[#This Row],[Area]]="Hathazari",Table1[[#This Row],[Income]],0)</f>
        <v>0</v>
      </c>
      <c r="BY218" s="2">
        <f ca="1">IF(Table1[[#This Row],[Area]]="Nazirhat",Table1[[#This Row],[Income]],0)</f>
        <v>0</v>
      </c>
      <c r="BZ218" s="2">
        <f ca="1">IF(Table1[[#This Row],[Area]]="Rangamati",Table1[[#This Row],[Income]],0)</f>
        <v>62353</v>
      </c>
      <c r="CA218" s="2">
        <f ca="1">IF(Table1[[#This Row],[Area]]="Kumilla",Table1[[#This Row],[Income]],0)</f>
        <v>0</v>
      </c>
      <c r="CB218" s="2">
        <f ca="1">IF(Table1[[#This Row],[Area]]="Notun para",Table1[[#This Row],[Income]],0)</f>
        <v>0</v>
      </c>
      <c r="CC218" s="2">
        <f ca="1">IF(Table1[[#This Row],[Area]]="Fotikchori",Table1[[#This Row],[Income]],0)</f>
        <v>0</v>
      </c>
      <c r="CD218" s="2">
        <f ca="1">IF(Table1[[#This Row],[Area]]="Feni",Table1[[#This Row],[Income]],0)</f>
        <v>0</v>
      </c>
      <c r="CE218" s="2">
        <f ca="1">IF(Table1[[#This Row],[Area]]="Chattogram mohonogori",Table1[[#This Row],[Income]],0)</f>
        <v>0</v>
      </c>
      <c r="CF218" s="2">
        <f ca="1">IF(Table1[[#This Row],[Area]]="Potia",Table1[[#This Row],[Income]],0)</f>
        <v>0</v>
      </c>
      <c r="CG218" s="3">
        <f ca="1">IF(Table1[[#This Row],[Area]]="Kaptai",Table1[[#This Row],[Income]],0)</f>
        <v>0</v>
      </c>
      <c r="CH218" s="1">
        <f ca="1">IF(Table1[[#This Row],[Field of work]]="Health",Table1[[#This Row],[Income]],0)</f>
        <v>0</v>
      </c>
      <c r="CI218" s="2">
        <f ca="1">IF(Table1[[#This Row],[Field of work]]="Teaching",Table1[[#This Row],[Income]],0)</f>
        <v>0</v>
      </c>
      <c r="CJ218" s="2">
        <f ca="1">IF(Table1[[#This Row],[Field of work]]="Construction",Table1[[#This Row],[Income]],0)</f>
        <v>0</v>
      </c>
      <c r="CK218" s="2">
        <f ca="1">IF(Table1[[#This Row],[Field of work]]="IT",Table1[[#This Row],[Income]],0)</f>
        <v>0</v>
      </c>
      <c r="CL218" s="2">
        <f ca="1">IF(Table1[[#This Row],[Field of work]]="General work",Table1[[#This Row],[Income]],0)</f>
        <v>62353</v>
      </c>
      <c r="CM218" s="3">
        <f ca="1">IF(Table1[[#This Row],[Field of work]]="Agriculture",Table1[[#This Row],[Income]],0)</f>
        <v>0</v>
      </c>
      <c r="CN218" s="1">
        <f t="shared" ca="1" si="110"/>
        <v>1</v>
      </c>
      <c r="CO218" s="3"/>
      <c r="CP218" s="1">
        <f t="shared" ca="1" si="124"/>
        <v>29</v>
      </c>
      <c r="CQ218" s="3"/>
    </row>
    <row r="219" spans="2:95" x14ac:dyDescent="0.25">
      <c r="B219">
        <f t="shared" ca="1" si="125"/>
        <v>2</v>
      </c>
      <c r="C219" t="str">
        <f t="shared" ca="1" si="111"/>
        <v>Women</v>
      </c>
      <c r="D219">
        <f t="shared" ca="1" si="126"/>
        <v>29</v>
      </c>
      <c r="E219">
        <f t="shared" ca="1" si="127"/>
        <v>5</v>
      </c>
      <c r="F219" t="str">
        <f t="shared" ca="1" si="112"/>
        <v>General work</v>
      </c>
      <c r="G219">
        <f t="shared" ca="1" si="128"/>
        <v>5</v>
      </c>
      <c r="H219" t="str">
        <f t="shared" ca="1" si="113"/>
        <v>Other</v>
      </c>
      <c r="I219">
        <f t="shared" ca="1" si="129"/>
        <v>0</v>
      </c>
      <c r="J219">
        <f t="shared" ca="1" si="130"/>
        <v>1</v>
      </c>
      <c r="K219">
        <f t="shared" ca="1" si="131"/>
        <v>67268</v>
      </c>
      <c r="L219">
        <f t="shared" ca="1" si="132"/>
        <v>11</v>
      </c>
      <c r="M219" t="str">
        <f t="shared" ca="1" si="114"/>
        <v>Nazirhat</v>
      </c>
      <c r="N219">
        <f t="shared" ca="1" si="136"/>
        <v>403608</v>
      </c>
      <c r="O219">
        <f t="shared" ca="1" si="133"/>
        <v>15591.620991775717</v>
      </c>
      <c r="P219">
        <f t="shared" ca="1" si="137"/>
        <v>66441.283460755541</v>
      </c>
      <c r="Q219">
        <f t="shared" ca="1" si="134"/>
        <v>27309</v>
      </c>
      <c r="R219">
        <f t="shared" ca="1" si="138"/>
        <v>89923.500722329787</v>
      </c>
      <c r="S219">
        <f t="shared" ca="1" si="139"/>
        <v>87937.614168807748</v>
      </c>
      <c r="T219">
        <f t="shared" ca="1" si="140"/>
        <v>557986.89762956323</v>
      </c>
      <c r="U219">
        <f t="shared" ca="1" si="141"/>
        <v>132824.12171410551</v>
      </c>
      <c r="V219">
        <f t="shared" ca="1" si="142"/>
        <v>425162.77591545775</v>
      </c>
      <c r="AR219" s="1">
        <f ca="1">IF(Table1[[#This Row],[Gender]]="men",1,0)</f>
        <v>0</v>
      </c>
      <c r="AS219" s="2">
        <f ca="1">IF(Table1[[#This Row],[Gender]]="Women",1,0)</f>
        <v>1</v>
      </c>
      <c r="AT219" s="2"/>
      <c r="AU219" s="2"/>
      <c r="AV219" s="3"/>
      <c r="AX219" s="1">
        <f t="shared" ca="1" si="115"/>
        <v>0</v>
      </c>
      <c r="AY219" s="2">
        <f t="shared" ca="1" si="116"/>
        <v>0</v>
      </c>
      <c r="AZ219" s="2">
        <f t="shared" ca="1" si="117"/>
        <v>1</v>
      </c>
      <c r="BA219" s="2">
        <f t="shared" ca="1" si="118"/>
        <v>0</v>
      </c>
      <c r="BB219" s="2">
        <f t="shared" ca="1" si="119"/>
        <v>0</v>
      </c>
      <c r="BC219" s="2">
        <f t="shared" ca="1" si="120"/>
        <v>0</v>
      </c>
      <c r="BD219" s="2"/>
      <c r="BE219" s="2"/>
      <c r="BF219" s="2"/>
      <c r="BG219" s="2"/>
      <c r="BH219" s="2"/>
      <c r="BI219" s="2"/>
      <c r="BJ219" s="3"/>
      <c r="BL219" s="1">
        <f t="shared" ca="1" si="135"/>
        <v>42951.902555717905</v>
      </c>
      <c r="BM219" s="3"/>
      <c r="BN219" s="1">
        <f t="shared" ca="1" si="121"/>
        <v>1</v>
      </c>
      <c r="BO219" s="2"/>
      <c r="BP219" s="2"/>
      <c r="BQ219" s="3"/>
      <c r="BR219" s="15">
        <f t="shared" ca="1" si="122"/>
        <v>0.49451458069708898</v>
      </c>
      <c r="BS219" s="16">
        <f t="shared" ca="1" si="123"/>
        <v>0</v>
      </c>
      <c r="BT219" s="2"/>
      <c r="BU219" s="2"/>
      <c r="BV219" s="1">
        <f ca="1">IF(Table1[[#This Row],[Area]]="Raozan",Table1[[#This Row],[Income]],0)</f>
        <v>0</v>
      </c>
      <c r="BW219" s="2">
        <f ca="1">IF(Table1[[#This Row],[Area]]="Rangunia",Table1[[#This Row],[Income]],0)</f>
        <v>0</v>
      </c>
      <c r="BX219" s="2">
        <f ca="1">IF(Table1[[#This Row],[Area]]="Hathazari",Table1[[#This Row],[Income]],0)</f>
        <v>0</v>
      </c>
      <c r="BY219" s="2">
        <f ca="1">IF(Table1[[#This Row],[Area]]="Nazirhat",Table1[[#This Row],[Income]],0)</f>
        <v>67268</v>
      </c>
      <c r="BZ219" s="2">
        <f ca="1">IF(Table1[[#This Row],[Area]]="Rangamati",Table1[[#This Row],[Income]],0)</f>
        <v>0</v>
      </c>
      <c r="CA219" s="2">
        <f ca="1">IF(Table1[[#This Row],[Area]]="Kumilla",Table1[[#This Row],[Income]],0)</f>
        <v>0</v>
      </c>
      <c r="CB219" s="2">
        <f ca="1">IF(Table1[[#This Row],[Area]]="Notun para",Table1[[#This Row],[Income]],0)</f>
        <v>0</v>
      </c>
      <c r="CC219" s="2">
        <f ca="1">IF(Table1[[#This Row],[Area]]="Fotikchori",Table1[[#This Row],[Income]],0)</f>
        <v>0</v>
      </c>
      <c r="CD219" s="2">
        <f ca="1">IF(Table1[[#This Row],[Area]]="Feni",Table1[[#This Row],[Income]],0)</f>
        <v>0</v>
      </c>
      <c r="CE219" s="2">
        <f ca="1">IF(Table1[[#This Row],[Area]]="Chattogram mohonogori",Table1[[#This Row],[Income]],0)</f>
        <v>0</v>
      </c>
      <c r="CF219" s="2">
        <f ca="1">IF(Table1[[#This Row],[Area]]="Potia",Table1[[#This Row],[Income]],0)</f>
        <v>0</v>
      </c>
      <c r="CG219" s="3">
        <f ca="1">IF(Table1[[#This Row],[Area]]="Kaptai",Table1[[#This Row],[Income]],0)</f>
        <v>0</v>
      </c>
      <c r="CH219" s="1">
        <f ca="1">IF(Table1[[#This Row],[Field of work]]="Health",Table1[[#This Row],[Income]],0)</f>
        <v>0</v>
      </c>
      <c r="CI219" s="2">
        <f ca="1">IF(Table1[[#This Row],[Field of work]]="Teaching",Table1[[#This Row],[Income]],0)</f>
        <v>0</v>
      </c>
      <c r="CJ219" s="2">
        <f ca="1">IF(Table1[[#This Row],[Field of work]]="Construction",Table1[[#This Row],[Income]],0)</f>
        <v>0</v>
      </c>
      <c r="CK219" s="2">
        <f ca="1">IF(Table1[[#This Row],[Field of work]]="IT",Table1[[#This Row],[Income]],0)</f>
        <v>0</v>
      </c>
      <c r="CL219" s="2">
        <f ca="1">IF(Table1[[#This Row],[Field of work]]="General work",Table1[[#This Row],[Income]],0)</f>
        <v>67268</v>
      </c>
      <c r="CM219" s="3">
        <f ca="1">IF(Table1[[#This Row],[Field of work]]="Agriculture",Table1[[#This Row],[Income]],0)</f>
        <v>0</v>
      </c>
      <c r="CN219" s="1">
        <f t="shared" ca="1" si="110"/>
        <v>1</v>
      </c>
      <c r="CO219" s="3"/>
      <c r="CP219" s="1">
        <f t="shared" ca="1" si="124"/>
        <v>41</v>
      </c>
      <c r="CQ219" s="3"/>
    </row>
    <row r="220" spans="2:95" x14ac:dyDescent="0.25">
      <c r="B220">
        <f t="shared" ca="1" si="125"/>
        <v>2</v>
      </c>
      <c r="C220" t="str">
        <f t="shared" ca="1" si="111"/>
        <v>Women</v>
      </c>
      <c r="D220">
        <f t="shared" ca="1" si="126"/>
        <v>41</v>
      </c>
      <c r="E220">
        <f t="shared" ca="1" si="127"/>
        <v>2</v>
      </c>
      <c r="F220" t="str">
        <f t="shared" ca="1" si="112"/>
        <v>Construction</v>
      </c>
      <c r="G220">
        <f t="shared" ca="1" si="128"/>
        <v>1</v>
      </c>
      <c r="H220" t="str">
        <f t="shared" ca="1" si="113"/>
        <v>High school</v>
      </c>
      <c r="I220">
        <f t="shared" ca="1" si="129"/>
        <v>0</v>
      </c>
      <c r="J220">
        <f t="shared" ca="1" si="130"/>
        <v>1</v>
      </c>
      <c r="K220">
        <f t="shared" ca="1" si="131"/>
        <v>84357</v>
      </c>
      <c r="L220">
        <f t="shared" ca="1" si="132"/>
        <v>11</v>
      </c>
      <c r="M220" t="str">
        <f t="shared" ca="1" si="114"/>
        <v>Nazirhat</v>
      </c>
      <c r="N220">
        <f t="shared" ca="1" si="136"/>
        <v>421785</v>
      </c>
      <c r="O220">
        <f t="shared" ca="1" si="133"/>
        <v>208578.83241932167</v>
      </c>
      <c r="P220">
        <f t="shared" ca="1" si="137"/>
        <v>14974.35224743847</v>
      </c>
      <c r="Q220">
        <f t="shared" ca="1" si="134"/>
        <v>4638</v>
      </c>
      <c r="R220">
        <f t="shared" ca="1" si="138"/>
        <v>2024.0724588784558</v>
      </c>
      <c r="S220">
        <f t="shared" ca="1" si="139"/>
        <v>108322.5716279427</v>
      </c>
      <c r="T220">
        <f t="shared" ca="1" si="140"/>
        <v>545081.92387538112</v>
      </c>
      <c r="U220">
        <f t="shared" ca="1" si="141"/>
        <v>215240.90487820012</v>
      </c>
      <c r="V220">
        <f t="shared" ca="1" si="142"/>
        <v>329841.01899718097</v>
      </c>
      <c r="AR220" s="1">
        <f ca="1">IF(Table1[[#This Row],[Gender]]="men",1,0)</f>
        <v>0</v>
      </c>
      <c r="AS220" s="2">
        <f ca="1">IF(Table1[[#This Row],[Gender]]="Women",1,0)</f>
        <v>1</v>
      </c>
      <c r="AT220" s="2"/>
      <c r="AU220" s="2"/>
      <c r="AV220" s="3"/>
      <c r="AX220" s="1">
        <f t="shared" ca="1" si="115"/>
        <v>0</v>
      </c>
      <c r="AY220" s="2">
        <f t="shared" ca="1" si="116"/>
        <v>0</v>
      </c>
      <c r="AZ220" s="2">
        <f t="shared" ca="1" si="117"/>
        <v>0</v>
      </c>
      <c r="BA220" s="2">
        <f t="shared" ca="1" si="118"/>
        <v>0</v>
      </c>
      <c r="BB220" s="2">
        <f t="shared" ca="1" si="119"/>
        <v>1</v>
      </c>
      <c r="BC220" s="2">
        <f t="shared" ca="1" si="120"/>
        <v>0</v>
      </c>
      <c r="BD220" s="2"/>
      <c r="BE220" s="2"/>
      <c r="BF220" s="2"/>
      <c r="BG220" s="2"/>
      <c r="BH220" s="2"/>
      <c r="BI220" s="2"/>
      <c r="BJ220" s="3"/>
      <c r="BL220" s="1">
        <f t="shared" ca="1" si="135"/>
        <v>9731.2264732454951</v>
      </c>
      <c r="BM220" s="3"/>
      <c r="BN220" s="1">
        <f t="shared" ca="1" si="121"/>
        <v>1</v>
      </c>
      <c r="BO220" s="2"/>
      <c r="BP220" s="2"/>
      <c r="BQ220" s="3"/>
      <c r="BR220" s="15">
        <f t="shared" ca="1" si="122"/>
        <v>0.85002595822671501</v>
      </c>
      <c r="BS220" s="16">
        <f t="shared" ca="1" si="123"/>
        <v>0</v>
      </c>
      <c r="BT220" s="2"/>
      <c r="BU220" s="2"/>
      <c r="BV220" s="1">
        <f ca="1">IF(Table1[[#This Row],[Area]]="Raozan",Table1[[#This Row],[Income]],0)</f>
        <v>0</v>
      </c>
      <c r="BW220" s="2">
        <f ca="1">IF(Table1[[#This Row],[Area]]="Rangunia",Table1[[#This Row],[Income]],0)</f>
        <v>0</v>
      </c>
      <c r="BX220" s="2">
        <f ca="1">IF(Table1[[#This Row],[Area]]="Hathazari",Table1[[#This Row],[Income]],0)</f>
        <v>0</v>
      </c>
      <c r="BY220" s="2">
        <f ca="1">IF(Table1[[#This Row],[Area]]="Nazirhat",Table1[[#This Row],[Income]],0)</f>
        <v>84357</v>
      </c>
      <c r="BZ220" s="2">
        <f ca="1">IF(Table1[[#This Row],[Area]]="Rangamati",Table1[[#This Row],[Income]],0)</f>
        <v>0</v>
      </c>
      <c r="CA220" s="2">
        <f ca="1">IF(Table1[[#This Row],[Area]]="Kumilla",Table1[[#This Row],[Income]],0)</f>
        <v>0</v>
      </c>
      <c r="CB220" s="2">
        <f ca="1">IF(Table1[[#This Row],[Area]]="Notun para",Table1[[#This Row],[Income]],0)</f>
        <v>0</v>
      </c>
      <c r="CC220" s="2">
        <f ca="1">IF(Table1[[#This Row],[Area]]="Fotikchori",Table1[[#This Row],[Income]],0)</f>
        <v>0</v>
      </c>
      <c r="CD220" s="2">
        <f ca="1">IF(Table1[[#This Row],[Area]]="Feni",Table1[[#This Row],[Income]],0)</f>
        <v>0</v>
      </c>
      <c r="CE220" s="2">
        <f ca="1">IF(Table1[[#This Row],[Area]]="Chattogram mohonogori",Table1[[#This Row],[Income]],0)</f>
        <v>0</v>
      </c>
      <c r="CF220" s="2">
        <f ca="1">IF(Table1[[#This Row],[Area]]="Potia",Table1[[#This Row],[Income]],0)</f>
        <v>0</v>
      </c>
      <c r="CG220" s="3">
        <f ca="1">IF(Table1[[#This Row],[Area]]="Kaptai",Table1[[#This Row],[Income]],0)</f>
        <v>0</v>
      </c>
      <c r="CH220" s="1">
        <f ca="1">IF(Table1[[#This Row],[Field of work]]="Health",Table1[[#This Row],[Income]],0)</f>
        <v>0</v>
      </c>
      <c r="CI220" s="2">
        <f ca="1">IF(Table1[[#This Row],[Field of work]]="Teaching",Table1[[#This Row],[Income]],0)</f>
        <v>0</v>
      </c>
      <c r="CJ220" s="2">
        <f ca="1">IF(Table1[[#This Row],[Field of work]]="Construction",Table1[[#This Row],[Income]],0)</f>
        <v>84357</v>
      </c>
      <c r="CK220" s="2">
        <f ca="1">IF(Table1[[#This Row],[Field of work]]="IT",Table1[[#This Row],[Income]],0)</f>
        <v>0</v>
      </c>
      <c r="CL220" s="2">
        <f ca="1">IF(Table1[[#This Row],[Field of work]]="General work",Table1[[#This Row],[Income]],0)</f>
        <v>0</v>
      </c>
      <c r="CM220" s="3">
        <f ca="1">IF(Table1[[#This Row],[Field of work]]="Agriculture",Table1[[#This Row],[Income]],0)</f>
        <v>0</v>
      </c>
      <c r="CN220" s="1">
        <f t="shared" ca="1" si="110"/>
        <v>1</v>
      </c>
      <c r="CO220" s="3"/>
      <c r="CP220" s="1">
        <f t="shared" ca="1" si="124"/>
        <v>29</v>
      </c>
      <c r="CQ220" s="3"/>
    </row>
    <row r="221" spans="2:95" x14ac:dyDescent="0.25">
      <c r="B221">
        <f t="shared" ca="1" si="125"/>
        <v>1</v>
      </c>
      <c r="C221" t="str">
        <f t="shared" ca="1" si="111"/>
        <v>Men</v>
      </c>
      <c r="D221">
        <f t="shared" ca="1" si="126"/>
        <v>29</v>
      </c>
      <c r="E221">
        <f t="shared" ca="1" si="127"/>
        <v>5</v>
      </c>
      <c r="F221" t="str">
        <f t="shared" ca="1" si="112"/>
        <v>General work</v>
      </c>
      <c r="G221">
        <f t="shared" ca="1" si="128"/>
        <v>5</v>
      </c>
      <c r="H221" t="str">
        <f t="shared" ca="1" si="113"/>
        <v>Other</v>
      </c>
      <c r="I221">
        <f t="shared" ca="1" si="129"/>
        <v>2</v>
      </c>
      <c r="J221">
        <f t="shared" ca="1" si="130"/>
        <v>3</v>
      </c>
      <c r="K221">
        <f t="shared" ca="1" si="131"/>
        <v>65608</v>
      </c>
      <c r="L221">
        <f t="shared" ca="1" si="132"/>
        <v>9</v>
      </c>
      <c r="M221" t="str">
        <f t="shared" ca="1" si="114"/>
        <v>Rangunia</v>
      </c>
      <c r="N221">
        <f t="shared" ca="1" si="136"/>
        <v>328040</v>
      </c>
      <c r="O221">
        <f t="shared" ca="1" si="133"/>
        <v>278842.51533669158</v>
      </c>
      <c r="P221">
        <f t="shared" ca="1" si="137"/>
        <v>128855.70766715371</v>
      </c>
      <c r="Q221">
        <f t="shared" ca="1" si="134"/>
        <v>76017</v>
      </c>
      <c r="R221">
        <f t="shared" ca="1" si="138"/>
        <v>65503.524040741337</v>
      </c>
      <c r="S221">
        <f t="shared" ca="1" si="139"/>
        <v>54109.192342668837</v>
      </c>
      <c r="T221">
        <f t="shared" ca="1" si="140"/>
        <v>511004.90000982251</v>
      </c>
      <c r="U221">
        <f t="shared" ca="1" si="141"/>
        <v>420363.0393774329</v>
      </c>
      <c r="V221">
        <f t="shared" ca="1" si="142"/>
        <v>90641.860632389609</v>
      </c>
      <c r="AR221" s="1">
        <f ca="1">IF(Table1[[#This Row],[Gender]]="men",1,0)</f>
        <v>1</v>
      </c>
      <c r="AS221" s="2">
        <f ca="1">IF(Table1[[#This Row],[Gender]]="Women",1,0)</f>
        <v>0</v>
      </c>
      <c r="AT221" s="2"/>
      <c r="AU221" s="2"/>
      <c r="AV221" s="3"/>
      <c r="AX221" s="1">
        <f t="shared" ca="1" si="115"/>
        <v>1</v>
      </c>
      <c r="AY221" s="2">
        <f t="shared" ca="1" si="116"/>
        <v>0</v>
      </c>
      <c r="AZ221" s="2">
        <f t="shared" ca="1" si="117"/>
        <v>0</v>
      </c>
      <c r="BA221" s="2">
        <f t="shared" ca="1" si="118"/>
        <v>0</v>
      </c>
      <c r="BB221" s="2">
        <f t="shared" ca="1" si="119"/>
        <v>0</v>
      </c>
      <c r="BC221" s="2">
        <f t="shared" ca="1" si="120"/>
        <v>0</v>
      </c>
      <c r="BD221" s="2"/>
      <c r="BE221" s="2"/>
      <c r="BF221" s="2"/>
      <c r="BG221" s="2"/>
      <c r="BH221" s="2"/>
      <c r="BI221" s="2"/>
      <c r="BJ221" s="3"/>
      <c r="BL221" s="1">
        <f t="shared" ca="1" si="135"/>
        <v>52929.275564502059</v>
      </c>
      <c r="BM221" s="3"/>
      <c r="BN221" s="1">
        <f t="shared" ca="1" si="121"/>
        <v>0</v>
      </c>
      <c r="BO221" s="2"/>
      <c r="BP221" s="2"/>
      <c r="BQ221" s="3"/>
      <c r="BR221" s="15">
        <f t="shared" ca="1" si="122"/>
        <v>0.27728413691798692</v>
      </c>
      <c r="BS221" s="16">
        <f t="shared" ca="1" si="123"/>
        <v>0</v>
      </c>
      <c r="BT221" s="2"/>
      <c r="BU221" s="2"/>
      <c r="BV221" s="1">
        <f ca="1">IF(Table1[[#This Row],[Area]]="Raozan",Table1[[#This Row],[Income]],0)</f>
        <v>0</v>
      </c>
      <c r="BW221" s="2">
        <f ca="1">IF(Table1[[#This Row],[Area]]="Rangunia",Table1[[#This Row],[Income]],0)</f>
        <v>65608</v>
      </c>
      <c r="BX221" s="2">
        <f ca="1">IF(Table1[[#This Row],[Area]]="Hathazari",Table1[[#This Row],[Income]],0)</f>
        <v>0</v>
      </c>
      <c r="BY221" s="2">
        <f ca="1">IF(Table1[[#This Row],[Area]]="Nazirhat",Table1[[#This Row],[Income]],0)</f>
        <v>0</v>
      </c>
      <c r="BZ221" s="2">
        <f ca="1">IF(Table1[[#This Row],[Area]]="Rangamati",Table1[[#This Row],[Income]],0)</f>
        <v>0</v>
      </c>
      <c r="CA221" s="2">
        <f ca="1">IF(Table1[[#This Row],[Area]]="Kumilla",Table1[[#This Row],[Income]],0)</f>
        <v>0</v>
      </c>
      <c r="CB221" s="2">
        <f ca="1">IF(Table1[[#This Row],[Area]]="Notun para",Table1[[#This Row],[Income]],0)</f>
        <v>0</v>
      </c>
      <c r="CC221" s="2">
        <f ca="1">IF(Table1[[#This Row],[Area]]="Fotikchori",Table1[[#This Row],[Income]],0)</f>
        <v>0</v>
      </c>
      <c r="CD221" s="2">
        <f ca="1">IF(Table1[[#This Row],[Area]]="Feni",Table1[[#This Row],[Income]],0)</f>
        <v>0</v>
      </c>
      <c r="CE221" s="2">
        <f ca="1">IF(Table1[[#This Row],[Area]]="Chattogram mohonogori",Table1[[#This Row],[Income]],0)</f>
        <v>0</v>
      </c>
      <c r="CF221" s="2">
        <f ca="1">IF(Table1[[#This Row],[Area]]="Potia",Table1[[#This Row],[Income]],0)</f>
        <v>0</v>
      </c>
      <c r="CG221" s="3">
        <f ca="1">IF(Table1[[#This Row],[Area]]="Kaptai",Table1[[#This Row],[Income]],0)</f>
        <v>0</v>
      </c>
      <c r="CH221" s="1">
        <f ca="1">IF(Table1[[#This Row],[Field of work]]="Health",Table1[[#This Row],[Income]],0)</f>
        <v>0</v>
      </c>
      <c r="CI221" s="2">
        <f ca="1">IF(Table1[[#This Row],[Field of work]]="Teaching",Table1[[#This Row],[Income]],0)</f>
        <v>0</v>
      </c>
      <c r="CJ221" s="2">
        <f ca="1">IF(Table1[[#This Row],[Field of work]]="Construction",Table1[[#This Row],[Income]],0)</f>
        <v>0</v>
      </c>
      <c r="CK221" s="2">
        <f ca="1">IF(Table1[[#This Row],[Field of work]]="IT",Table1[[#This Row],[Income]],0)</f>
        <v>0</v>
      </c>
      <c r="CL221" s="2">
        <f ca="1">IF(Table1[[#This Row],[Field of work]]="General work",Table1[[#This Row],[Income]],0)</f>
        <v>65608</v>
      </c>
      <c r="CM221" s="3">
        <f ca="1">IF(Table1[[#This Row],[Field of work]]="Agriculture",Table1[[#This Row],[Income]],0)</f>
        <v>0</v>
      </c>
      <c r="CN221" s="1">
        <f t="shared" ca="1" si="110"/>
        <v>1</v>
      </c>
      <c r="CO221" s="3"/>
      <c r="CP221" s="1">
        <f t="shared" ca="1" si="124"/>
        <v>35</v>
      </c>
      <c r="CQ221" s="3"/>
    </row>
    <row r="222" spans="2:95" x14ac:dyDescent="0.25">
      <c r="B222">
        <f t="shared" ca="1" si="125"/>
        <v>1</v>
      </c>
      <c r="C222" t="str">
        <f t="shared" ca="1" si="111"/>
        <v>Men</v>
      </c>
      <c r="D222">
        <f t="shared" ca="1" si="126"/>
        <v>35</v>
      </c>
      <c r="E222">
        <f t="shared" ca="1" si="127"/>
        <v>1</v>
      </c>
      <c r="F222" t="str">
        <f t="shared" ca="1" si="112"/>
        <v>Health</v>
      </c>
      <c r="G222">
        <f t="shared" ca="1" si="128"/>
        <v>5</v>
      </c>
      <c r="H222" t="str">
        <f t="shared" ca="1" si="113"/>
        <v>Other</v>
      </c>
      <c r="I222">
        <f t="shared" ca="1" si="129"/>
        <v>2</v>
      </c>
      <c r="J222">
        <f t="shared" ca="1" si="130"/>
        <v>1</v>
      </c>
      <c r="K222">
        <f t="shared" ca="1" si="131"/>
        <v>62729</v>
      </c>
      <c r="L222">
        <f t="shared" ca="1" si="132"/>
        <v>2</v>
      </c>
      <c r="M222" t="str">
        <f t="shared" ca="1" si="114"/>
        <v>Hathazari</v>
      </c>
      <c r="N222">
        <f t="shared" ca="1" si="136"/>
        <v>188187</v>
      </c>
      <c r="O222">
        <f t="shared" ca="1" si="133"/>
        <v>52181.269874185207</v>
      </c>
      <c r="P222">
        <f t="shared" ca="1" si="137"/>
        <v>9731.2264732454951</v>
      </c>
      <c r="Q222">
        <f t="shared" ca="1" si="134"/>
        <v>6549</v>
      </c>
      <c r="R222">
        <f t="shared" ca="1" si="138"/>
        <v>51068.583194314277</v>
      </c>
      <c r="S222">
        <f t="shared" ca="1" si="139"/>
        <v>47693.300984190224</v>
      </c>
      <c r="T222">
        <f t="shared" ca="1" si="140"/>
        <v>245611.52745743573</v>
      </c>
      <c r="U222">
        <f t="shared" ca="1" si="141"/>
        <v>109798.85306849948</v>
      </c>
      <c r="V222">
        <f t="shared" ca="1" si="142"/>
        <v>135812.67438893626</v>
      </c>
      <c r="AR222" s="1">
        <f ca="1">IF(Table1[[#This Row],[Gender]]="men",1,0)</f>
        <v>1</v>
      </c>
      <c r="AS222" s="2">
        <f ca="1">IF(Table1[[#This Row],[Gender]]="Women",1,0)</f>
        <v>0</v>
      </c>
      <c r="AT222" s="2"/>
      <c r="AU222" s="2"/>
      <c r="AV222" s="3"/>
      <c r="AX222" s="1">
        <f t="shared" ca="1" si="115"/>
        <v>0</v>
      </c>
      <c r="AY222" s="2">
        <f t="shared" ca="1" si="116"/>
        <v>0</v>
      </c>
      <c r="AZ222" s="2">
        <f t="shared" ca="1" si="117"/>
        <v>0</v>
      </c>
      <c r="BA222" s="2">
        <f t="shared" ca="1" si="118"/>
        <v>0</v>
      </c>
      <c r="BB222" s="2">
        <f t="shared" ca="1" si="119"/>
        <v>1</v>
      </c>
      <c r="BC222" s="2">
        <f t="shared" ca="1" si="120"/>
        <v>0</v>
      </c>
      <c r="BD222" s="2"/>
      <c r="BE222" s="2"/>
      <c r="BF222" s="2"/>
      <c r="BG222" s="2"/>
      <c r="BH222" s="2"/>
      <c r="BI222" s="2"/>
      <c r="BJ222" s="3"/>
      <c r="BL222" s="1">
        <f t="shared" ca="1" si="135"/>
        <v>62010.297186980009</v>
      </c>
      <c r="BM222" s="3"/>
      <c r="BN222" s="1">
        <f t="shared" ca="1" si="121"/>
        <v>0</v>
      </c>
      <c r="BO222" s="2"/>
      <c r="BP222" s="2"/>
      <c r="BQ222" s="3"/>
      <c r="BR222" s="15">
        <f t="shared" ca="1" si="122"/>
        <v>1.5944087694435449E-2</v>
      </c>
      <c r="BS222" s="16">
        <f t="shared" ca="1" si="123"/>
        <v>1</v>
      </c>
      <c r="BT222" s="2"/>
      <c r="BU222" s="2"/>
      <c r="BV222" s="1">
        <f ca="1">IF(Table1[[#This Row],[Area]]="Raozan",Table1[[#This Row],[Income]],0)</f>
        <v>0</v>
      </c>
      <c r="BW222" s="2">
        <f ca="1">IF(Table1[[#This Row],[Area]]="Rangunia",Table1[[#This Row],[Income]],0)</f>
        <v>0</v>
      </c>
      <c r="BX222" s="2">
        <f ca="1">IF(Table1[[#This Row],[Area]]="Hathazari",Table1[[#This Row],[Income]],0)</f>
        <v>62729</v>
      </c>
      <c r="BY222" s="2">
        <f ca="1">IF(Table1[[#This Row],[Area]]="Nazirhat",Table1[[#This Row],[Income]],0)</f>
        <v>0</v>
      </c>
      <c r="BZ222" s="2">
        <f ca="1">IF(Table1[[#This Row],[Area]]="Rangamati",Table1[[#This Row],[Income]],0)</f>
        <v>0</v>
      </c>
      <c r="CA222" s="2">
        <f ca="1">IF(Table1[[#This Row],[Area]]="Kumilla",Table1[[#This Row],[Income]],0)</f>
        <v>0</v>
      </c>
      <c r="CB222" s="2">
        <f ca="1">IF(Table1[[#This Row],[Area]]="Notun para",Table1[[#This Row],[Income]],0)</f>
        <v>0</v>
      </c>
      <c r="CC222" s="2">
        <f ca="1">IF(Table1[[#This Row],[Area]]="Fotikchori",Table1[[#This Row],[Income]],0)</f>
        <v>0</v>
      </c>
      <c r="CD222" s="2">
        <f ca="1">IF(Table1[[#This Row],[Area]]="Feni",Table1[[#This Row],[Income]],0)</f>
        <v>0</v>
      </c>
      <c r="CE222" s="2">
        <f ca="1">IF(Table1[[#This Row],[Area]]="Chattogram mohonogori",Table1[[#This Row],[Income]],0)</f>
        <v>0</v>
      </c>
      <c r="CF222" s="2">
        <f ca="1">IF(Table1[[#This Row],[Area]]="Potia",Table1[[#This Row],[Income]],0)</f>
        <v>0</v>
      </c>
      <c r="CG222" s="3">
        <f ca="1">IF(Table1[[#This Row],[Area]]="Kaptai",Table1[[#This Row],[Income]],0)</f>
        <v>0</v>
      </c>
      <c r="CH222" s="1">
        <f ca="1">IF(Table1[[#This Row],[Field of work]]="Health",Table1[[#This Row],[Income]],0)</f>
        <v>62729</v>
      </c>
      <c r="CI222" s="2">
        <f ca="1">IF(Table1[[#This Row],[Field of work]]="Teaching",Table1[[#This Row],[Income]],0)</f>
        <v>0</v>
      </c>
      <c r="CJ222" s="2">
        <f ca="1">IF(Table1[[#This Row],[Field of work]]="Construction",Table1[[#This Row],[Income]],0)</f>
        <v>0</v>
      </c>
      <c r="CK222" s="2">
        <f ca="1">IF(Table1[[#This Row],[Field of work]]="IT",Table1[[#This Row],[Income]],0)</f>
        <v>0</v>
      </c>
      <c r="CL222" s="2">
        <f ca="1">IF(Table1[[#This Row],[Field of work]]="General work",Table1[[#This Row],[Income]],0)</f>
        <v>0</v>
      </c>
      <c r="CM222" s="3">
        <f ca="1">IF(Table1[[#This Row],[Field of work]]="Agriculture",Table1[[#This Row],[Income]],0)</f>
        <v>0</v>
      </c>
      <c r="CN222" s="1">
        <f t="shared" ca="1" si="110"/>
        <v>1</v>
      </c>
      <c r="CO222" s="3"/>
      <c r="CP222" s="1">
        <f t="shared" ca="1" si="124"/>
        <v>37</v>
      </c>
      <c r="CQ222" s="3"/>
    </row>
    <row r="223" spans="2:95" x14ac:dyDescent="0.25">
      <c r="B223">
        <f t="shared" ca="1" si="125"/>
        <v>2</v>
      </c>
      <c r="C223" t="str">
        <f t="shared" ca="1" si="111"/>
        <v>Women</v>
      </c>
      <c r="D223">
        <f t="shared" ca="1" si="126"/>
        <v>37</v>
      </c>
      <c r="E223">
        <f t="shared" ca="1" si="127"/>
        <v>5</v>
      </c>
      <c r="F223" t="str">
        <f t="shared" ca="1" si="112"/>
        <v>General work</v>
      </c>
      <c r="G223">
        <f t="shared" ca="1" si="128"/>
        <v>4</v>
      </c>
      <c r="H223" t="str">
        <f t="shared" ca="1" si="113"/>
        <v>Technical</v>
      </c>
      <c r="I223">
        <f t="shared" ca="1" si="129"/>
        <v>4</v>
      </c>
      <c r="J223">
        <f t="shared" ca="1" si="130"/>
        <v>2</v>
      </c>
      <c r="K223">
        <f t="shared" ca="1" si="131"/>
        <v>75923</v>
      </c>
      <c r="L223">
        <f t="shared" ca="1" si="132"/>
        <v>4</v>
      </c>
      <c r="M223" t="str">
        <f t="shared" ca="1" si="114"/>
        <v>Rangamati</v>
      </c>
      <c r="N223">
        <f t="shared" ca="1" si="136"/>
        <v>227769</v>
      </c>
      <c r="O223">
        <f t="shared" ca="1" si="133"/>
        <v>3631.5689100738678</v>
      </c>
      <c r="P223">
        <f t="shared" ca="1" si="137"/>
        <v>105858.55112900412</v>
      </c>
      <c r="Q223">
        <f t="shared" ca="1" si="134"/>
        <v>51155</v>
      </c>
      <c r="R223">
        <f t="shared" ca="1" si="138"/>
        <v>139915.27305496382</v>
      </c>
      <c r="S223">
        <f t="shared" ca="1" si="139"/>
        <v>44820.951586701311</v>
      </c>
      <c r="T223">
        <f t="shared" ca="1" si="140"/>
        <v>378448.50271570543</v>
      </c>
      <c r="U223">
        <f t="shared" ca="1" si="141"/>
        <v>194701.84196503769</v>
      </c>
      <c r="V223">
        <f t="shared" ca="1" si="142"/>
        <v>183746.66075066774</v>
      </c>
      <c r="AR223" s="1">
        <f ca="1">IF(Table1[[#This Row],[Gender]]="men",1,0)</f>
        <v>0</v>
      </c>
      <c r="AS223" s="2">
        <f ca="1">IF(Table1[[#This Row],[Gender]]="Women",1,0)</f>
        <v>1</v>
      </c>
      <c r="AT223" s="2"/>
      <c r="AU223" s="2"/>
      <c r="AV223" s="3"/>
      <c r="AX223" s="1">
        <f t="shared" ca="1" si="115"/>
        <v>0</v>
      </c>
      <c r="AY223" s="2">
        <f t="shared" ca="1" si="116"/>
        <v>0</v>
      </c>
      <c r="AZ223" s="2">
        <f t="shared" ca="1" si="117"/>
        <v>1</v>
      </c>
      <c r="BA223" s="2">
        <f t="shared" ca="1" si="118"/>
        <v>0</v>
      </c>
      <c r="BB223" s="2">
        <f t="shared" ca="1" si="119"/>
        <v>0</v>
      </c>
      <c r="BC223" s="2">
        <f t="shared" ca="1" si="120"/>
        <v>0</v>
      </c>
      <c r="BD223" s="2"/>
      <c r="BE223" s="2"/>
      <c r="BF223" s="2"/>
      <c r="BG223" s="2"/>
      <c r="BH223" s="2"/>
      <c r="BI223" s="2"/>
      <c r="BJ223" s="3"/>
      <c r="BL223" s="1">
        <f t="shared" ca="1" si="135"/>
        <v>58773.511491633995</v>
      </c>
      <c r="BM223" s="3"/>
      <c r="BN223" s="1">
        <f t="shared" ca="1" si="121"/>
        <v>0</v>
      </c>
      <c r="BO223" s="2"/>
      <c r="BP223" s="2"/>
      <c r="BQ223" s="3"/>
      <c r="BR223" s="15">
        <f t="shared" ca="1" si="122"/>
        <v>0.21035800241810398</v>
      </c>
      <c r="BS223" s="16">
        <f t="shared" ca="1" si="123"/>
        <v>0</v>
      </c>
      <c r="BT223" s="2"/>
      <c r="BU223" s="2"/>
      <c r="BV223" s="1">
        <f ca="1">IF(Table1[[#This Row],[Area]]="Raozan",Table1[[#This Row],[Income]],0)</f>
        <v>0</v>
      </c>
      <c r="BW223" s="2">
        <f ca="1">IF(Table1[[#This Row],[Area]]="Rangunia",Table1[[#This Row],[Income]],0)</f>
        <v>0</v>
      </c>
      <c r="BX223" s="2">
        <f ca="1">IF(Table1[[#This Row],[Area]]="Hathazari",Table1[[#This Row],[Income]],0)</f>
        <v>0</v>
      </c>
      <c r="BY223" s="2">
        <f ca="1">IF(Table1[[#This Row],[Area]]="Nazirhat",Table1[[#This Row],[Income]],0)</f>
        <v>0</v>
      </c>
      <c r="BZ223" s="2">
        <f ca="1">IF(Table1[[#This Row],[Area]]="Rangamati",Table1[[#This Row],[Income]],0)</f>
        <v>75923</v>
      </c>
      <c r="CA223" s="2">
        <f ca="1">IF(Table1[[#This Row],[Area]]="Kumilla",Table1[[#This Row],[Income]],0)</f>
        <v>0</v>
      </c>
      <c r="CB223" s="2">
        <f ca="1">IF(Table1[[#This Row],[Area]]="Notun para",Table1[[#This Row],[Income]],0)</f>
        <v>0</v>
      </c>
      <c r="CC223" s="2">
        <f ca="1">IF(Table1[[#This Row],[Area]]="Fotikchori",Table1[[#This Row],[Income]],0)</f>
        <v>0</v>
      </c>
      <c r="CD223" s="2">
        <f ca="1">IF(Table1[[#This Row],[Area]]="Feni",Table1[[#This Row],[Income]],0)</f>
        <v>0</v>
      </c>
      <c r="CE223" s="2">
        <f ca="1">IF(Table1[[#This Row],[Area]]="Chattogram mohonogori",Table1[[#This Row],[Income]],0)</f>
        <v>0</v>
      </c>
      <c r="CF223" s="2">
        <f ca="1">IF(Table1[[#This Row],[Area]]="Potia",Table1[[#This Row],[Income]],0)</f>
        <v>0</v>
      </c>
      <c r="CG223" s="3">
        <f ca="1">IF(Table1[[#This Row],[Area]]="Kaptai",Table1[[#This Row],[Income]],0)</f>
        <v>0</v>
      </c>
      <c r="CH223" s="1">
        <f ca="1">IF(Table1[[#This Row],[Field of work]]="Health",Table1[[#This Row],[Income]],0)</f>
        <v>0</v>
      </c>
      <c r="CI223" s="2">
        <f ca="1">IF(Table1[[#This Row],[Field of work]]="Teaching",Table1[[#This Row],[Income]],0)</f>
        <v>0</v>
      </c>
      <c r="CJ223" s="2">
        <f ca="1">IF(Table1[[#This Row],[Field of work]]="Construction",Table1[[#This Row],[Income]],0)</f>
        <v>0</v>
      </c>
      <c r="CK223" s="2">
        <f ca="1">IF(Table1[[#This Row],[Field of work]]="IT",Table1[[#This Row],[Income]],0)</f>
        <v>0</v>
      </c>
      <c r="CL223" s="2">
        <f ca="1">IF(Table1[[#This Row],[Field of work]]="General work",Table1[[#This Row],[Income]],0)</f>
        <v>75923</v>
      </c>
      <c r="CM223" s="3">
        <f ca="1">IF(Table1[[#This Row],[Field of work]]="Agriculture",Table1[[#This Row],[Income]],0)</f>
        <v>0</v>
      </c>
      <c r="CN223" s="1">
        <f t="shared" ca="1" si="110"/>
        <v>1</v>
      </c>
      <c r="CO223" s="3"/>
      <c r="CP223" s="1">
        <f t="shared" ca="1" si="124"/>
        <v>45</v>
      </c>
      <c r="CQ223" s="3"/>
    </row>
    <row r="224" spans="2:95" x14ac:dyDescent="0.25">
      <c r="B224">
        <f t="shared" ca="1" si="125"/>
        <v>1</v>
      </c>
      <c r="C224" t="str">
        <f t="shared" ca="1" si="111"/>
        <v>Men</v>
      </c>
      <c r="D224">
        <f t="shared" ca="1" si="126"/>
        <v>45</v>
      </c>
      <c r="E224">
        <f t="shared" ca="1" si="127"/>
        <v>2</v>
      </c>
      <c r="F224" t="str">
        <f t="shared" ca="1" si="112"/>
        <v>Construction</v>
      </c>
      <c r="G224">
        <f t="shared" ca="1" si="128"/>
        <v>1</v>
      </c>
      <c r="H224" t="str">
        <f t="shared" ca="1" si="113"/>
        <v>High school</v>
      </c>
      <c r="I224">
        <f t="shared" ca="1" si="129"/>
        <v>2</v>
      </c>
      <c r="J224">
        <f t="shared" ca="1" si="130"/>
        <v>1</v>
      </c>
      <c r="K224">
        <f t="shared" ca="1" si="131"/>
        <v>84003</v>
      </c>
      <c r="L224">
        <f t="shared" ca="1" si="132"/>
        <v>6</v>
      </c>
      <c r="M224" t="str">
        <f t="shared" ca="1" si="114"/>
        <v>Kumilla</v>
      </c>
      <c r="N224">
        <f t="shared" ca="1" si="136"/>
        <v>252009</v>
      </c>
      <c r="O224">
        <f t="shared" ca="1" si="133"/>
        <v>53012.109831383968</v>
      </c>
      <c r="P224">
        <f t="shared" ca="1" si="137"/>
        <v>62010.297186980009</v>
      </c>
      <c r="Q224">
        <f t="shared" ca="1" si="134"/>
        <v>45341</v>
      </c>
      <c r="R224">
        <f t="shared" ca="1" si="138"/>
        <v>93307.519779377864</v>
      </c>
      <c r="S224">
        <f t="shared" ca="1" si="139"/>
        <v>106187.21060159922</v>
      </c>
      <c r="T224">
        <f t="shared" ca="1" si="140"/>
        <v>420206.50778857921</v>
      </c>
      <c r="U224">
        <f t="shared" ca="1" si="141"/>
        <v>191660.62961076183</v>
      </c>
      <c r="V224">
        <f t="shared" ca="1" si="142"/>
        <v>228545.87817781739</v>
      </c>
      <c r="AR224" s="1">
        <f ca="1">IF(Table1[[#This Row],[Gender]]="men",1,0)</f>
        <v>1</v>
      </c>
      <c r="AS224" s="2">
        <f ca="1">IF(Table1[[#This Row],[Gender]]="Women",1,0)</f>
        <v>0</v>
      </c>
      <c r="AT224" s="2"/>
      <c r="AU224" s="2"/>
      <c r="AV224" s="3"/>
      <c r="AX224" s="1">
        <f t="shared" ca="1" si="115"/>
        <v>0</v>
      </c>
      <c r="AY224" s="2">
        <f t="shared" ca="1" si="116"/>
        <v>0</v>
      </c>
      <c r="AZ224" s="2">
        <f t="shared" ca="1" si="117"/>
        <v>0</v>
      </c>
      <c r="BA224" s="2">
        <f t="shared" ca="1" si="118"/>
        <v>1</v>
      </c>
      <c r="BB224" s="2">
        <f t="shared" ca="1" si="119"/>
        <v>0</v>
      </c>
      <c r="BC224" s="2">
        <f t="shared" ca="1" si="120"/>
        <v>0</v>
      </c>
      <c r="BD224" s="2"/>
      <c r="BE224" s="2"/>
      <c r="BF224" s="2"/>
      <c r="BG224" s="2"/>
      <c r="BH224" s="2"/>
      <c r="BI224" s="2"/>
      <c r="BJ224" s="3"/>
      <c r="BL224" s="1">
        <f t="shared" ca="1" si="135"/>
        <v>9427.3401912321133</v>
      </c>
      <c r="BM224" s="3"/>
      <c r="BN224" s="1">
        <f t="shared" ca="1" si="121"/>
        <v>1</v>
      </c>
      <c r="BO224" s="2"/>
      <c r="BP224" s="2"/>
      <c r="BQ224" s="3"/>
      <c r="BR224" s="15">
        <f t="shared" ca="1" si="122"/>
        <v>0.87436703200918042</v>
      </c>
      <c r="BS224" s="16">
        <f t="shared" ca="1" si="123"/>
        <v>0</v>
      </c>
      <c r="BT224" s="2"/>
      <c r="BU224" s="2"/>
      <c r="BV224" s="1">
        <f ca="1">IF(Table1[[#This Row],[Area]]="Raozan",Table1[[#This Row],[Income]],0)</f>
        <v>0</v>
      </c>
      <c r="BW224" s="2">
        <f ca="1">IF(Table1[[#This Row],[Area]]="Rangunia",Table1[[#This Row],[Income]],0)</f>
        <v>0</v>
      </c>
      <c r="BX224" s="2">
        <f ca="1">IF(Table1[[#This Row],[Area]]="Hathazari",Table1[[#This Row],[Income]],0)</f>
        <v>0</v>
      </c>
      <c r="BY224" s="2">
        <f ca="1">IF(Table1[[#This Row],[Area]]="Nazirhat",Table1[[#This Row],[Income]],0)</f>
        <v>0</v>
      </c>
      <c r="BZ224" s="2">
        <f ca="1">IF(Table1[[#This Row],[Area]]="Rangamati",Table1[[#This Row],[Income]],0)</f>
        <v>0</v>
      </c>
      <c r="CA224" s="2">
        <f ca="1">IF(Table1[[#This Row],[Area]]="Kumilla",Table1[[#This Row],[Income]],0)</f>
        <v>84003</v>
      </c>
      <c r="CB224" s="2">
        <f ca="1">IF(Table1[[#This Row],[Area]]="Notun para",Table1[[#This Row],[Income]],0)</f>
        <v>0</v>
      </c>
      <c r="CC224" s="2">
        <f ca="1">IF(Table1[[#This Row],[Area]]="Fotikchori",Table1[[#This Row],[Income]],0)</f>
        <v>0</v>
      </c>
      <c r="CD224" s="2">
        <f ca="1">IF(Table1[[#This Row],[Area]]="Feni",Table1[[#This Row],[Income]],0)</f>
        <v>0</v>
      </c>
      <c r="CE224" s="2">
        <f ca="1">IF(Table1[[#This Row],[Area]]="Chattogram mohonogori",Table1[[#This Row],[Income]],0)</f>
        <v>0</v>
      </c>
      <c r="CF224" s="2">
        <f ca="1">IF(Table1[[#This Row],[Area]]="Potia",Table1[[#This Row],[Income]],0)</f>
        <v>0</v>
      </c>
      <c r="CG224" s="3">
        <f ca="1">IF(Table1[[#This Row],[Area]]="Kaptai",Table1[[#This Row],[Income]],0)</f>
        <v>0</v>
      </c>
      <c r="CH224" s="1">
        <f ca="1">IF(Table1[[#This Row],[Field of work]]="Health",Table1[[#This Row],[Income]],0)</f>
        <v>0</v>
      </c>
      <c r="CI224" s="2">
        <f ca="1">IF(Table1[[#This Row],[Field of work]]="Teaching",Table1[[#This Row],[Income]],0)</f>
        <v>0</v>
      </c>
      <c r="CJ224" s="2">
        <f ca="1">IF(Table1[[#This Row],[Field of work]]="Construction",Table1[[#This Row],[Income]],0)</f>
        <v>84003</v>
      </c>
      <c r="CK224" s="2">
        <f ca="1">IF(Table1[[#This Row],[Field of work]]="IT",Table1[[#This Row],[Income]],0)</f>
        <v>0</v>
      </c>
      <c r="CL224" s="2">
        <f ca="1">IF(Table1[[#This Row],[Field of work]]="General work",Table1[[#This Row],[Income]],0)</f>
        <v>0</v>
      </c>
      <c r="CM224" s="3">
        <f ca="1">IF(Table1[[#This Row],[Field of work]]="Agriculture",Table1[[#This Row],[Income]],0)</f>
        <v>0</v>
      </c>
      <c r="CN224" s="1">
        <f t="shared" ca="1" si="110"/>
        <v>1</v>
      </c>
      <c r="CO224" s="3"/>
      <c r="CP224" s="1">
        <f t="shared" ca="1" si="124"/>
        <v>40</v>
      </c>
      <c r="CQ224" s="3"/>
    </row>
    <row r="225" spans="2:95" x14ac:dyDescent="0.25">
      <c r="B225">
        <f t="shared" ca="1" si="125"/>
        <v>2</v>
      </c>
      <c r="C225" t="str">
        <f t="shared" ca="1" si="111"/>
        <v>Women</v>
      </c>
      <c r="D225">
        <f t="shared" ca="1" si="126"/>
        <v>40</v>
      </c>
      <c r="E225">
        <f t="shared" ca="1" si="127"/>
        <v>4</v>
      </c>
      <c r="F225" t="str">
        <f t="shared" ca="1" si="112"/>
        <v>IT</v>
      </c>
      <c r="G225">
        <f t="shared" ca="1" si="128"/>
        <v>5</v>
      </c>
      <c r="H225" t="str">
        <f t="shared" ca="1" si="113"/>
        <v>Other</v>
      </c>
      <c r="I225">
        <f t="shared" ca="1" si="129"/>
        <v>3</v>
      </c>
      <c r="J225">
        <f t="shared" ca="1" si="130"/>
        <v>1</v>
      </c>
      <c r="K225">
        <f t="shared" ca="1" si="131"/>
        <v>79801</v>
      </c>
      <c r="L225">
        <f t="shared" ca="1" si="132"/>
        <v>5</v>
      </c>
      <c r="M225" t="str">
        <f t="shared" ca="1" si="114"/>
        <v>Chattogram mohonogori</v>
      </c>
      <c r="N225">
        <f t="shared" ca="1" si="136"/>
        <v>399005</v>
      </c>
      <c r="O225">
        <f t="shared" ca="1" si="133"/>
        <v>348876.81760682305</v>
      </c>
      <c r="P225">
        <f t="shared" ca="1" si="137"/>
        <v>58773.511491633995</v>
      </c>
      <c r="Q225">
        <f t="shared" ca="1" si="134"/>
        <v>9901</v>
      </c>
      <c r="R225">
        <f t="shared" ca="1" si="138"/>
        <v>56762.936075858197</v>
      </c>
      <c r="S225">
        <f t="shared" ca="1" si="139"/>
        <v>55028.972928632662</v>
      </c>
      <c r="T225">
        <f t="shared" ca="1" si="140"/>
        <v>512807.4844202667</v>
      </c>
      <c r="U225">
        <f t="shared" ca="1" si="141"/>
        <v>415540.75368268124</v>
      </c>
      <c r="V225">
        <f t="shared" ca="1" si="142"/>
        <v>97266.730737585458</v>
      </c>
      <c r="AR225" s="1">
        <f ca="1">IF(Table1[[#This Row],[Gender]]="men",1,0)</f>
        <v>0</v>
      </c>
      <c r="AS225" s="2">
        <f ca="1">IF(Table1[[#This Row],[Gender]]="Women",1,0)</f>
        <v>1</v>
      </c>
      <c r="AT225" s="2"/>
      <c r="AU225" s="2"/>
      <c r="AV225" s="3"/>
      <c r="AX225" s="1">
        <f t="shared" ca="1" si="115"/>
        <v>1</v>
      </c>
      <c r="AY225" s="2">
        <f t="shared" ca="1" si="116"/>
        <v>0</v>
      </c>
      <c r="AZ225" s="2">
        <f t="shared" ca="1" si="117"/>
        <v>0</v>
      </c>
      <c r="BA225" s="2">
        <f t="shared" ca="1" si="118"/>
        <v>0</v>
      </c>
      <c r="BB225" s="2">
        <f t="shared" ca="1" si="119"/>
        <v>0</v>
      </c>
      <c r="BC225" s="2">
        <f t="shared" ca="1" si="120"/>
        <v>0</v>
      </c>
      <c r="BD225" s="2"/>
      <c r="BE225" s="2"/>
      <c r="BF225" s="2"/>
      <c r="BG225" s="2"/>
      <c r="BH225" s="2"/>
      <c r="BI225" s="2"/>
      <c r="BJ225" s="3"/>
      <c r="BL225" s="1">
        <f t="shared" ca="1" si="135"/>
        <v>36848.810175889106</v>
      </c>
      <c r="BM225" s="3"/>
      <c r="BN225" s="1">
        <f t="shared" ca="1" si="121"/>
        <v>1</v>
      </c>
      <c r="BO225" s="2"/>
      <c r="BP225" s="2"/>
      <c r="BQ225" s="3"/>
      <c r="BR225" s="15">
        <f t="shared" ca="1" si="122"/>
        <v>0.85261475870110015</v>
      </c>
      <c r="BS225" s="16">
        <f t="shared" ca="1" si="123"/>
        <v>0</v>
      </c>
      <c r="BT225" s="2"/>
      <c r="BU225" s="2"/>
      <c r="BV225" s="1">
        <f ca="1">IF(Table1[[#This Row],[Area]]="Raozan",Table1[[#This Row],[Income]],0)</f>
        <v>0</v>
      </c>
      <c r="BW225" s="2">
        <f ca="1">IF(Table1[[#This Row],[Area]]="Rangunia",Table1[[#This Row],[Income]],0)</f>
        <v>0</v>
      </c>
      <c r="BX225" s="2">
        <f ca="1">IF(Table1[[#This Row],[Area]]="Hathazari",Table1[[#This Row],[Income]],0)</f>
        <v>0</v>
      </c>
      <c r="BY225" s="2">
        <f ca="1">IF(Table1[[#This Row],[Area]]="Nazirhat",Table1[[#This Row],[Income]],0)</f>
        <v>0</v>
      </c>
      <c r="BZ225" s="2">
        <f ca="1">IF(Table1[[#This Row],[Area]]="Rangamati",Table1[[#This Row],[Income]],0)</f>
        <v>0</v>
      </c>
      <c r="CA225" s="2">
        <f ca="1">IF(Table1[[#This Row],[Area]]="Kumilla",Table1[[#This Row],[Income]],0)</f>
        <v>0</v>
      </c>
      <c r="CB225" s="2">
        <f ca="1">IF(Table1[[#This Row],[Area]]="Notun para",Table1[[#This Row],[Income]],0)</f>
        <v>0</v>
      </c>
      <c r="CC225" s="2">
        <f ca="1">IF(Table1[[#This Row],[Area]]="Fotikchori",Table1[[#This Row],[Income]],0)</f>
        <v>0</v>
      </c>
      <c r="CD225" s="2">
        <f ca="1">IF(Table1[[#This Row],[Area]]="Feni",Table1[[#This Row],[Income]],0)</f>
        <v>0</v>
      </c>
      <c r="CE225" s="2">
        <f ca="1">IF(Table1[[#This Row],[Area]]="Chattogram mohonogori",Table1[[#This Row],[Income]],0)</f>
        <v>79801</v>
      </c>
      <c r="CF225" s="2">
        <f ca="1">IF(Table1[[#This Row],[Area]]="Potia",Table1[[#This Row],[Income]],0)</f>
        <v>0</v>
      </c>
      <c r="CG225" s="3">
        <f ca="1">IF(Table1[[#This Row],[Area]]="Kaptai",Table1[[#This Row],[Income]],0)</f>
        <v>0</v>
      </c>
      <c r="CH225" s="1">
        <f ca="1">IF(Table1[[#This Row],[Field of work]]="Health",Table1[[#This Row],[Income]],0)</f>
        <v>0</v>
      </c>
      <c r="CI225" s="2">
        <f ca="1">IF(Table1[[#This Row],[Field of work]]="Teaching",Table1[[#This Row],[Income]],0)</f>
        <v>0</v>
      </c>
      <c r="CJ225" s="2">
        <f ca="1">IF(Table1[[#This Row],[Field of work]]="Construction",Table1[[#This Row],[Income]],0)</f>
        <v>0</v>
      </c>
      <c r="CK225" s="2">
        <f ca="1">IF(Table1[[#This Row],[Field of work]]="IT",Table1[[#This Row],[Income]],0)</f>
        <v>79801</v>
      </c>
      <c r="CL225" s="2">
        <f ca="1">IF(Table1[[#This Row],[Field of work]]="General work",Table1[[#This Row],[Income]],0)</f>
        <v>0</v>
      </c>
      <c r="CM225" s="3">
        <f ca="1">IF(Table1[[#This Row],[Field of work]]="Agriculture",Table1[[#This Row],[Income]],0)</f>
        <v>0</v>
      </c>
      <c r="CN225" s="1">
        <f t="shared" ca="1" si="110"/>
        <v>1</v>
      </c>
      <c r="CO225" s="3"/>
      <c r="CP225" s="1">
        <f t="shared" ca="1" si="124"/>
        <v>39</v>
      </c>
      <c r="CQ225" s="3"/>
    </row>
    <row r="226" spans="2:95" x14ac:dyDescent="0.25">
      <c r="B226">
        <f t="shared" ca="1" si="125"/>
        <v>1</v>
      </c>
      <c r="C226" t="str">
        <f t="shared" ca="1" si="111"/>
        <v>Men</v>
      </c>
      <c r="D226">
        <f t="shared" ca="1" si="126"/>
        <v>39</v>
      </c>
      <c r="E226">
        <f t="shared" ca="1" si="127"/>
        <v>1</v>
      </c>
      <c r="F226" t="str">
        <f t="shared" ca="1" si="112"/>
        <v>Health</v>
      </c>
      <c r="G226">
        <f t="shared" ca="1" si="128"/>
        <v>5</v>
      </c>
      <c r="H226" t="str">
        <f t="shared" ca="1" si="113"/>
        <v>Other</v>
      </c>
      <c r="I226">
        <f t="shared" ca="1" si="129"/>
        <v>2</v>
      </c>
      <c r="J226">
        <f t="shared" ca="1" si="130"/>
        <v>2</v>
      </c>
      <c r="K226">
        <f t="shared" ca="1" si="131"/>
        <v>75989</v>
      </c>
      <c r="L226">
        <f t="shared" ca="1" si="132"/>
        <v>12</v>
      </c>
      <c r="M226" t="str">
        <f t="shared" ca="1" si="114"/>
        <v>Kaptai</v>
      </c>
      <c r="N226">
        <f t="shared" ca="1" si="136"/>
        <v>379945</v>
      </c>
      <c r="O226">
        <f t="shared" ca="1" si="133"/>
        <v>323946.71449468948</v>
      </c>
      <c r="P226">
        <f t="shared" ca="1" si="137"/>
        <v>18854.680382464227</v>
      </c>
      <c r="Q226">
        <f t="shared" ca="1" si="134"/>
        <v>11603</v>
      </c>
      <c r="R226">
        <f t="shared" ca="1" si="138"/>
        <v>140051.20771788279</v>
      </c>
      <c r="S226">
        <f t="shared" ca="1" si="139"/>
        <v>86404.550181826911</v>
      </c>
      <c r="T226">
        <f t="shared" ca="1" si="140"/>
        <v>485204.23056429112</v>
      </c>
      <c r="U226">
        <f t="shared" ca="1" si="141"/>
        <v>475600.9222125723</v>
      </c>
      <c r="V226">
        <f t="shared" ca="1" si="142"/>
        <v>9603.3083517188206</v>
      </c>
      <c r="AR226" s="1">
        <f ca="1">IF(Table1[[#This Row],[Gender]]="men",1,0)</f>
        <v>1</v>
      </c>
      <c r="AS226" s="2">
        <f ca="1">IF(Table1[[#This Row],[Gender]]="Women",1,0)</f>
        <v>0</v>
      </c>
      <c r="AT226" s="2"/>
      <c r="AU226" s="2"/>
      <c r="AV226" s="3"/>
      <c r="AX226" s="1">
        <f t="shared" ca="1" si="115"/>
        <v>0</v>
      </c>
      <c r="AY226" s="2">
        <f t="shared" ca="1" si="116"/>
        <v>0</v>
      </c>
      <c r="AZ226" s="2">
        <f t="shared" ca="1" si="117"/>
        <v>0</v>
      </c>
      <c r="BA226" s="2">
        <f t="shared" ca="1" si="118"/>
        <v>0</v>
      </c>
      <c r="BB226" s="2">
        <f t="shared" ca="1" si="119"/>
        <v>1</v>
      </c>
      <c r="BC226" s="2">
        <f t="shared" ca="1" si="120"/>
        <v>0</v>
      </c>
      <c r="BD226" s="2"/>
      <c r="BE226" s="2"/>
      <c r="BF226" s="2"/>
      <c r="BG226" s="2"/>
      <c r="BH226" s="2"/>
      <c r="BI226" s="2"/>
      <c r="BJ226" s="3"/>
      <c r="BL226" s="1">
        <f t="shared" ca="1" si="135"/>
        <v>48405.311831855543</v>
      </c>
      <c r="BM226" s="3"/>
      <c r="BN226" s="1">
        <f t="shared" ca="1" si="121"/>
        <v>1</v>
      </c>
      <c r="BO226" s="2"/>
      <c r="BP226" s="2"/>
      <c r="BQ226" s="3"/>
      <c r="BR226" s="15">
        <f t="shared" ca="1" si="122"/>
        <v>0.6503159004391087</v>
      </c>
      <c r="BS226" s="16">
        <f t="shared" ca="1" si="123"/>
        <v>0</v>
      </c>
      <c r="BT226" s="2"/>
      <c r="BU226" s="2"/>
      <c r="BV226" s="1">
        <f ca="1">IF(Table1[[#This Row],[Area]]="Raozan",Table1[[#This Row],[Income]],0)</f>
        <v>0</v>
      </c>
      <c r="BW226" s="2">
        <f ca="1">IF(Table1[[#This Row],[Area]]="Rangunia",Table1[[#This Row],[Income]],0)</f>
        <v>0</v>
      </c>
      <c r="BX226" s="2">
        <f ca="1">IF(Table1[[#This Row],[Area]]="Hathazari",Table1[[#This Row],[Income]],0)</f>
        <v>0</v>
      </c>
      <c r="BY226" s="2">
        <f ca="1">IF(Table1[[#This Row],[Area]]="Nazirhat",Table1[[#This Row],[Income]],0)</f>
        <v>0</v>
      </c>
      <c r="BZ226" s="2">
        <f ca="1">IF(Table1[[#This Row],[Area]]="Rangamati",Table1[[#This Row],[Income]],0)</f>
        <v>0</v>
      </c>
      <c r="CA226" s="2">
        <f ca="1">IF(Table1[[#This Row],[Area]]="Kumilla",Table1[[#This Row],[Income]],0)</f>
        <v>0</v>
      </c>
      <c r="CB226" s="2">
        <f ca="1">IF(Table1[[#This Row],[Area]]="Notun para",Table1[[#This Row],[Income]],0)</f>
        <v>0</v>
      </c>
      <c r="CC226" s="2">
        <f ca="1">IF(Table1[[#This Row],[Area]]="Fotikchori",Table1[[#This Row],[Income]],0)</f>
        <v>0</v>
      </c>
      <c r="CD226" s="2">
        <f ca="1">IF(Table1[[#This Row],[Area]]="Feni",Table1[[#This Row],[Income]],0)</f>
        <v>0</v>
      </c>
      <c r="CE226" s="2">
        <f ca="1">IF(Table1[[#This Row],[Area]]="Chattogram mohonogori",Table1[[#This Row],[Income]],0)</f>
        <v>0</v>
      </c>
      <c r="CF226" s="2">
        <f ca="1">IF(Table1[[#This Row],[Area]]="Potia",Table1[[#This Row],[Income]],0)</f>
        <v>0</v>
      </c>
      <c r="CG226" s="3">
        <f ca="1">IF(Table1[[#This Row],[Area]]="Kaptai",Table1[[#This Row],[Income]],0)</f>
        <v>75989</v>
      </c>
      <c r="CH226" s="1">
        <f ca="1">IF(Table1[[#This Row],[Field of work]]="Health",Table1[[#This Row],[Income]],0)</f>
        <v>75989</v>
      </c>
      <c r="CI226" s="2">
        <f ca="1">IF(Table1[[#This Row],[Field of work]]="Teaching",Table1[[#This Row],[Income]],0)</f>
        <v>0</v>
      </c>
      <c r="CJ226" s="2">
        <f ca="1">IF(Table1[[#This Row],[Field of work]]="Construction",Table1[[#This Row],[Income]],0)</f>
        <v>0</v>
      </c>
      <c r="CK226" s="2">
        <f ca="1">IF(Table1[[#This Row],[Field of work]]="IT",Table1[[#This Row],[Income]],0)</f>
        <v>0</v>
      </c>
      <c r="CL226" s="2">
        <f ca="1">IF(Table1[[#This Row],[Field of work]]="General work",Table1[[#This Row],[Income]],0)</f>
        <v>0</v>
      </c>
      <c r="CM226" s="3">
        <f ca="1">IF(Table1[[#This Row],[Field of work]]="Agriculture",Table1[[#This Row],[Income]],0)</f>
        <v>0</v>
      </c>
      <c r="CN226" s="1">
        <f t="shared" ca="1" si="110"/>
        <v>1</v>
      </c>
      <c r="CO226" s="3"/>
      <c r="CP226" s="1">
        <f t="shared" ca="1" si="124"/>
        <v>38</v>
      </c>
      <c r="CQ226" s="3"/>
    </row>
    <row r="227" spans="2:95" x14ac:dyDescent="0.25">
      <c r="B227">
        <f t="shared" ca="1" si="125"/>
        <v>2</v>
      </c>
      <c r="C227" t="str">
        <f t="shared" ca="1" si="111"/>
        <v>Women</v>
      </c>
      <c r="D227">
        <f t="shared" ca="1" si="126"/>
        <v>38</v>
      </c>
      <c r="E227">
        <f t="shared" ca="1" si="127"/>
        <v>5</v>
      </c>
      <c r="F227" t="str">
        <f t="shared" ca="1" si="112"/>
        <v>General work</v>
      </c>
      <c r="G227">
        <f t="shared" ca="1" si="128"/>
        <v>1</v>
      </c>
      <c r="H227" t="str">
        <f t="shared" ca="1" si="113"/>
        <v>High school</v>
      </c>
      <c r="I227">
        <f t="shared" ca="1" si="129"/>
        <v>2</v>
      </c>
      <c r="J227">
        <f t="shared" ca="1" si="130"/>
        <v>2</v>
      </c>
      <c r="K227">
        <f t="shared" ca="1" si="131"/>
        <v>53553</v>
      </c>
      <c r="L227">
        <f t="shared" ca="1" si="132"/>
        <v>12</v>
      </c>
      <c r="M227" t="str">
        <f t="shared" ca="1" si="114"/>
        <v>Kaptai</v>
      </c>
      <c r="N227">
        <f t="shared" ca="1" si="136"/>
        <v>214212</v>
      </c>
      <c r="O227">
        <f t="shared" ca="1" si="133"/>
        <v>139305.46966486235</v>
      </c>
      <c r="P227">
        <f t="shared" ca="1" si="137"/>
        <v>73697.620351778212</v>
      </c>
      <c r="Q227">
        <f t="shared" ca="1" si="134"/>
        <v>62857</v>
      </c>
      <c r="R227">
        <f t="shared" ca="1" si="138"/>
        <v>764.33398070677049</v>
      </c>
      <c r="S227">
        <f t="shared" ca="1" si="139"/>
        <v>71664.487388690774</v>
      </c>
      <c r="T227">
        <f t="shared" ca="1" si="140"/>
        <v>359574.10774046899</v>
      </c>
      <c r="U227">
        <f t="shared" ca="1" si="141"/>
        <v>202926.80364556913</v>
      </c>
      <c r="V227">
        <f t="shared" ca="1" si="142"/>
        <v>156647.30409489985</v>
      </c>
      <c r="AR227" s="1">
        <f ca="1">IF(Table1[[#This Row],[Gender]]="men",1,0)</f>
        <v>0</v>
      </c>
      <c r="AS227" s="2">
        <f ca="1">IF(Table1[[#This Row],[Gender]]="Women",1,0)</f>
        <v>1</v>
      </c>
      <c r="AT227" s="2"/>
      <c r="AU227" s="2"/>
      <c r="AV227" s="3"/>
      <c r="AX227" s="1">
        <f t="shared" ca="1" si="115"/>
        <v>0</v>
      </c>
      <c r="AY227" s="2">
        <f t="shared" ca="1" si="116"/>
        <v>0</v>
      </c>
      <c r="AZ227" s="2">
        <f t="shared" ca="1" si="117"/>
        <v>0</v>
      </c>
      <c r="BA227" s="2">
        <f t="shared" ca="1" si="118"/>
        <v>1</v>
      </c>
      <c r="BB227" s="2">
        <f t="shared" ca="1" si="119"/>
        <v>0</v>
      </c>
      <c r="BC227" s="2">
        <f t="shared" ca="1" si="120"/>
        <v>0</v>
      </c>
      <c r="BD227" s="2"/>
      <c r="BE227" s="2"/>
      <c r="BF227" s="2"/>
      <c r="BG227" s="2"/>
      <c r="BH227" s="2"/>
      <c r="BI227" s="2"/>
      <c r="BJ227" s="3"/>
      <c r="BL227" s="1">
        <f t="shared" ca="1" si="135"/>
        <v>51462.975175771404</v>
      </c>
      <c r="BM227" s="3"/>
      <c r="BN227" s="1">
        <f t="shared" ca="1" si="121"/>
        <v>1</v>
      </c>
      <c r="BO227" s="2"/>
      <c r="BP227" s="2"/>
      <c r="BQ227" s="3"/>
      <c r="BR227" s="15">
        <f t="shared" ca="1" si="122"/>
        <v>0.24069182759321026</v>
      </c>
      <c r="BS227" s="16">
        <f t="shared" ca="1" si="123"/>
        <v>0</v>
      </c>
      <c r="BT227" s="2"/>
      <c r="BU227" s="2"/>
      <c r="BV227" s="1">
        <f ca="1">IF(Table1[[#This Row],[Area]]="Raozan",Table1[[#This Row],[Income]],0)</f>
        <v>0</v>
      </c>
      <c r="BW227" s="2">
        <f ca="1">IF(Table1[[#This Row],[Area]]="Rangunia",Table1[[#This Row],[Income]],0)</f>
        <v>0</v>
      </c>
      <c r="BX227" s="2">
        <f ca="1">IF(Table1[[#This Row],[Area]]="Hathazari",Table1[[#This Row],[Income]],0)</f>
        <v>0</v>
      </c>
      <c r="BY227" s="2">
        <f ca="1">IF(Table1[[#This Row],[Area]]="Nazirhat",Table1[[#This Row],[Income]],0)</f>
        <v>0</v>
      </c>
      <c r="BZ227" s="2">
        <f ca="1">IF(Table1[[#This Row],[Area]]="Rangamati",Table1[[#This Row],[Income]],0)</f>
        <v>0</v>
      </c>
      <c r="CA227" s="2">
        <f ca="1">IF(Table1[[#This Row],[Area]]="Kumilla",Table1[[#This Row],[Income]],0)</f>
        <v>0</v>
      </c>
      <c r="CB227" s="2">
        <f ca="1">IF(Table1[[#This Row],[Area]]="Notun para",Table1[[#This Row],[Income]],0)</f>
        <v>0</v>
      </c>
      <c r="CC227" s="2">
        <f ca="1">IF(Table1[[#This Row],[Area]]="Fotikchori",Table1[[#This Row],[Income]],0)</f>
        <v>0</v>
      </c>
      <c r="CD227" s="2">
        <f ca="1">IF(Table1[[#This Row],[Area]]="Feni",Table1[[#This Row],[Income]],0)</f>
        <v>0</v>
      </c>
      <c r="CE227" s="2">
        <f ca="1">IF(Table1[[#This Row],[Area]]="Chattogram mohonogori",Table1[[#This Row],[Income]],0)</f>
        <v>0</v>
      </c>
      <c r="CF227" s="2">
        <f ca="1">IF(Table1[[#This Row],[Area]]="Potia",Table1[[#This Row],[Income]],0)</f>
        <v>0</v>
      </c>
      <c r="CG227" s="3">
        <f ca="1">IF(Table1[[#This Row],[Area]]="Kaptai",Table1[[#This Row],[Income]],0)</f>
        <v>53553</v>
      </c>
      <c r="CH227" s="1">
        <f ca="1">IF(Table1[[#This Row],[Field of work]]="Health",Table1[[#This Row],[Income]],0)</f>
        <v>0</v>
      </c>
      <c r="CI227" s="2">
        <f ca="1">IF(Table1[[#This Row],[Field of work]]="Teaching",Table1[[#This Row],[Income]],0)</f>
        <v>0</v>
      </c>
      <c r="CJ227" s="2">
        <f ca="1">IF(Table1[[#This Row],[Field of work]]="Construction",Table1[[#This Row],[Income]],0)</f>
        <v>0</v>
      </c>
      <c r="CK227" s="2">
        <f ca="1">IF(Table1[[#This Row],[Field of work]]="IT",Table1[[#This Row],[Income]],0)</f>
        <v>0</v>
      </c>
      <c r="CL227" s="2">
        <f ca="1">IF(Table1[[#This Row],[Field of work]]="General work",Table1[[#This Row],[Income]],0)</f>
        <v>53553</v>
      </c>
      <c r="CM227" s="3">
        <f ca="1">IF(Table1[[#This Row],[Field of work]]="Agriculture",Table1[[#This Row],[Income]],0)</f>
        <v>0</v>
      </c>
      <c r="CN227" s="1">
        <f t="shared" ca="1" si="110"/>
        <v>1</v>
      </c>
      <c r="CO227" s="3"/>
      <c r="CP227" s="1">
        <f t="shared" ca="1" si="124"/>
        <v>30</v>
      </c>
      <c r="CQ227" s="3"/>
    </row>
    <row r="228" spans="2:95" x14ac:dyDescent="0.25">
      <c r="B228">
        <f t="shared" ca="1" si="125"/>
        <v>2</v>
      </c>
      <c r="C228" t="str">
        <f t="shared" ca="1" si="111"/>
        <v>Women</v>
      </c>
      <c r="D228">
        <f t="shared" ca="1" si="126"/>
        <v>30</v>
      </c>
      <c r="E228">
        <f t="shared" ca="1" si="127"/>
        <v>4</v>
      </c>
      <c r="F228" t="str">
        <f t="shared" ca="1" si="112"/>
        <v>IT</v>
      </c>
      <c r="G228">
        <f t="shared" ca="1" si="128"/>
        <v>5</v>
      </c>
      <c r="H228" t="str">
        <f t="shared" ca="1" si="113"/>
        <v>Other</v>
      </c>
      <c r="I228">
        <f t="shared" ca="1" si="129"/>
        <v>2</v>
      </c>
      <c r="J228">
        <f t="shared" ca="1" si="130"/>
        <v>3</v>
      </c>
      <c r="K228">
        <f t="shared" ca="1" si="131"/>
        <v>64832</v>
      </c>
      <c r="L228">
        <f t="shared" ca="1" si="132"/>
        <v>8</v>
      </c>
      <c r="M228" t="str">
        <f t="shared" ca="1" si="114"/>
        <v>Potia</v>
      </c>
      <c r="N228">
        <f t="shared" ca="1" si="136"/>
        <v>324160</v>
      </c>
      <c r="O228">
        <f t="shared" ca="1" si="133"/>
        <v>78022.662832615038</v>
      </c>
      <c r="P228">
        <f t="shared" ca="1" si="137"/>
        <v>145215.93549556663</v>
      </c>
      <c r="Q228">
        <f t="shared" ca="1" si="134"/>
        <v>94853</v>
      </c>
      <c r="R228">
        <f t="shared" ca="1" si="138"/>
        <v>109153.26305742364</v>
      </c>
      <c r="S228">
        <f t="shared" ca="1" si="139"/>
        <v>87217.213648570352</v>
      </c>
      <c r="T228">
        <f t="shared" ca="1" si="140"/>
        <v>556593.14914413705</v>
      </c>
      <c r="U228">
        <f t="shared" ca="1" si="141"/>
        <v>282028.92589003866</v>
      </c>
      <c r="V228">
        <f t="shared" ca="1" si="142"/>
        <v>274564.22325409838</v>
      </c>
      <c r="AR228" s="1">
        <f ca="1">IF(Table1[[#This Row],[Gender]]="men",1,0)</f>
        <v>0</v>
      </c>
      <c r="AS228" s="2">
        <f ca="1">IF(Table1[[#This Row],[Gender]]="Women",1,0)</f>
        <v>1</v>
      </c>
      <c r="AT228" s="2"/>
      <c r="AU228" s="2"/>
      <c r="AV228" s="3"/>
      <c r="AX228" s="1">
        <f t="shared" ca="1" si="115"/>
        <v>0</v>
      </c>
      <c r="AY228" s="2">
        <f t="shared" ca="1" si="116"/>
        <v>0</v>
      </c>
      <c r="AZ228" s="2">
        <f t="shared" ca="1" si="117"/>
        <v>0</v>
      </c>
      <c r="BA228" s="2">
        <f t="shared" ca="1" si="118"/>
        <v>0</v>
      </c>
      <c r="BB228" s="2">
        <f t="shared" ca="1" si="119"/>
        <v>1</v>
      </c>
      <c r="BC228" s="2">
        <f t="shared" ca="1" si="120"/>
        <v>0</v>
      </c>
      <c r="BD228" s="2"/>
      <c r="BE228" s="2"/>
      <c r="BF228" s="2"/>
      <c r="BG228" s="2"/>
      <c r="BH228" s="2"/>
      <c r="BI228" s="2"/>
      <c r="BJ228" s="3"/>
      <c r="BL228" s="1">
        <f t="shared" ca="1" si="135"/>
        <v>38037.495890133163</v>
      </c>
      <c r="BM228" s="3"/>
      <c r="BN228" s="1">
        <f t="shared" ca="1" si="121"/>
        <v>0</v>
      </c>
      <c r="BO228" s="2"/>
      <c r="BP228" s="2"/>
      <c r="BQ228" s="3"/>
      <c r="BR228" s="15">
        <f t="shared" ca="1" si="122"/>
        <v>0.40611128669713953</v>
      </c>
      <c r="BS228" s="16">
        <f t="shared" ca="1" si="123"/>
        <v>0</v>
      </c>
      <c r="BT228" s="2"/>
      <c r="BU228" s="2"/>
      <c r="BV228" s="1">
        <f ca="1">IF(Table1[[#This Row],[Area]]="Raozan",Table1[[#This Row],[Income]],0)</f>
        <v>0</v>
      </c>
      <c r="BW228" s="2">
        <f ca="1">IF(Table1[[#This Row],[Area]]="Rangunia",Table1[[#This Row],[Income]],0)</f>
        <v>0</v>
      </c>
      <c r="BX228" s="2">
        <f ca="1">IF(Table1[[#This Row],[Area]]="Hathazari",Table1[[#This Row],[Income]],0)</f>
        <v>0</v>
      </c>
      <c r="BY228" s="2">
        <f ca="1">IF(Table1[[#This Row],[Area]]="Nazirhat",Table1[[#This Row],[Income]],0)</f>
        <v>0</v>
      </c>
      <c r="BZ228" s="2">
        <f ca="1">IF(Table1[[#This Row],[Area]]="Rangamati",Table1[[#This Row],[Income]],0)</f>
        <v>0</v>
      </c>
      <c r="CA228" s="2">
        <f ca="1">IF(Table1[[#This Row],[Area]]="Kumilla",Table1[[#This Row],[Income]],0)</f>
        <v>0</v>
      </c>
      <c r="CB228" s="2">
        <f ca="1">IF(Table1[[#This Row],[Area]]="Notun para",Table1[[#This Row],[Income]],0)</f>
        <v>0</v>
      </c>
      <c r="CC228" s="2">
        <f ca="1">IF(Table1[[#This Row],[Area]]="Fotikchori",Table1[[#This Row],[Income]],0)</f>
        <v>0</v>
      </c>
      <c r="CD228" s="2">
        <f ca="1">IF(Table1[[#This Row],[Area]]="Feni",Table1[[#This Row],[Income]],0)</f>
        <v>0</v>
      </c>
      <c r="CE228" s="2">
        <f ca="1">IF(Table1[[#This Row],[Area]]="Chattogram mohonogori",Table1[[#This Row],[Income]],0)</f>
        <v>0</v>
      </c>
      <c r="CF228" s="2">
        <f ca="1">IF(Table1[[#This Row],[Area]]="Potia",Table1[[#This Row],[Income]],0)</f>
        <v>64832</v>
      </c>
      <c r="CG228" s="3">
        <f ca="1">IF(Table1[[#This Row],[Area]]="Kaptai",Table1[[#This Row],[Income]],0)</f>
        <v>0</v>
      </c>
      <c r="CH228" s="1">
        <f ca="1">IF(Table1[[#This Row],[Field of work]]="Health",Table1[[#This Row],[Income]],0)</f>
        <v>0</v>
      </c>
      <c r="CI228" s="2">
        <f ca="1">IF(Table1[[#This Row],[Field of work]]="Teaching",Table1[[#This Row],[Income]],0)</f>
        <v>0</v>
      </c>
      <c r="CJ228" s="2">
        <f ca="1">IF(Table1[[#This Row],[Field of work]]="Construction",Table1[[#This Row],[Income]],0)</f>
        <v>0</v>
      </c>
      <c r="CK228" s="2">
        <f ca="1">IF(Table1[[#This Row],[Field of work]]="IT",Table1[[#This Row],[Income]],0)</f>
        <v>64832</v>
      </c>
      <c r="CL228" s="2">
        <f ca="1">IF(Table1[[#This Row],[Field of work]]="General work",Table1[[#This Row],[Income]],0)</f>
        <v>0</v>
      </c>
      <c r="CM228" s="3">
        <f ca="1">IF(Table1[[#This Row],[Field of work]]="Agriculture",Table1[[#This Row],[Income]],0)</f>
        <v>0</v>
      </c>
      <c r="CN228" s="1">
        <f t="shared" ca="1" si="110"/>
        <v>1</v>
      </c>
      <c r="CO228" s="3"/>
      <c r="CP228" s="1">
        <f t="shared" ca="1" si="124"/>
        <v>28</v>
      </c>
      <c r="CQ228" s="3"/>
    </row>
    <row r="229" spans="2:95" x14ac:dyDescent="0.25">
      <c r="B229">
        <f t="shared" ca="1" si="125"/>
        <v>1</v>
      </c>
      <c r="C229" t="str">
        <f t="shared" ca="1" si="111"/>
        <v>Men</v>
      </c>
      <c r="D229">
        <f t="shared" ca="1" si="126"/>
        <v>28</v>
      </c>
      <c r="E229">
        <f t="shared" ca="1" si="127"/>
        <v>5</v>
      </c>
      <c r="F229" t="str">
        <f t="shared" ca="1" si="112"/>
        <v>General work</v>
      </c>
      <c r="G229">
        <f t="shared" ca="1" si="128"/>
        <v>4</v>
      </c>
      <c r="H229" t="str">
        <f t="shared" ca="1" si="113"/>
        <v>Technical</v>
      </c>
      <c r="I229">
        <f t="shared" ca="1" si="129"/>
        <v>1</v>
      </c>
      <c r="J229">
        <f t="shared" ca="1" si="130"/>
        <v>3</v>
      </c>
      <c r="K229">
        <f t="shared" ca="1" si="131"/>
        <v>71229</v>
      </c>
      <c r="L229">
        <f t="shared" ca="1" si="132"/>
        <v>2</v>
      </c>
      <c r="M229" t="str">
        <f t="shared" ca="1" si="114"/>
        <v>Hathazari</v>
      </c>
      <c r="N229">
        <f t="shared" ca="1" si="136"/>
        <v>356145</v>
      </c>
      <c r="O229">
        <f t="shared" ca="1" si="133"/>
        <v>144634.50420075277</v>
      </c>
      <c r="P229">
        <f t="shared" ca="1" si="137"/>
        <v>154388.92552731422</v>
      </c>
      <c r="Q229">
        <f t="shared" ca="1" si="134"/>
        <v>11628</v>
      </c>
      <c r="R229">
        <f t="shared" ca="1" si="138"/>
        <v>11717.912942484176</v>
      </c>
      <c r="S229">
        <f t="shared" ca="1" si="139"/>
        <v>80180.018794613206</v>
      </c>
      <c r="T229">
        <f t="shared" ca="1" si="140"/>
        <v>590713.94432192738</v>
      </c>
      <c r="U229">
        <f t="shared" ca="1" si="141"/>
        <v>167980.41714323693</v>
      </c>
      <c r="V229">
        <f t="shared" ca="1" si="142"/>
        <v>422733.52717869042</v>
      </c>
      <c r="AR229" s="1">
        <f ca="1">IF(Table1[[#This Row],[Gender]]="men",1,0)</f>
        <v>1</v>
      </c>
      <c r="AS229" s="2">
        <f ca="1">IF(Table1[[#This Row],[Gender]]="Women",1,0)</f>
        <v>0</v>
      </c>
      <c r="AT229" s="2"/>
      <c r="AU229" s="2"/>
      <c r="AV229" s="3"/>
      <c r="AX229" s="1">
        <f t="shared" ca="1" si="115"/>
        <v>1</v>
      </c>
      <c r="AY229" s="2">
        <f t="shared" ca="1" si="116"/>
        <v>0</v>
      </c>
      <c r="AZ229" s="2">
        <f t="shared" ca="1" si="117"/>
        <v>0</v>
      </c>
      <c r="BA229" s="2">
        <f t="shared" ca="1" si="118"/>
        <v>0</v>
      </c>
      <c r="BB229" s="2">
        <f t="shared" ca="1" si="119"/>
        <v>0</v>
      </c>
      <c r="BC229" s="2">
        <f t="shared" ca="1" si="120"/>
        <v>0</v>
      </c>
      <c r="BD229" s="2"/>
      <c r="BE229" s="2"/>
      <c r="BF229" s="2"/>
      <c r="BG229" s="2"/>
      <c r="BH229" s="2"/>
      <c r="BI229" s="2"/>
      <c r="BJ229" s="3"/>
      <c r="BL229" s="1">
        <f t="shared" ca="1" si="135"/>
        <v>79011.139338800567</v>
      </c>
      <c r="BM229" s="3"/>
      <c r="BN229" s="1">
        <f t="shared" ca="1" si="121"/>
        <v>0</v>
      </c>
      <c r="BO229" s="2"/>
      <c r="BP229" s="2"/>
      <c r="BQ229" s="3"/>
      <c r="BR229" s="15">
        <f t="shared" ca="1" si="122"/>
        <v>0.47148606228260997</v>
      </c>
      <c r="BS229" s="16">
        <f t="shared" ca="1" si="123"/>
        <v>0</v>
      </c>
      <c r="BT229" s="2"/>
      <c r="BU229" s="2"/>
      <c r="BV229" s="1">
        <f ca="1">IF(Table1[[#This Row],[Area]]="Raozan",Table1[[#This Row],[Income]],0)</f>
        <v>0</v>
      </c>
      <c r="BW229" s="2">
        <f ca="1">IF(Table1[[#This Row],[Area]]="Rangunia",Table1[[#This Row],[Income]],0)</f>
        <v>0</v>
      </c>
      <c r="BX229" s="2">
        <f ca="1">IF(Table1[[#This Row],[Area]]="Hathazari",Table1[[#This Row],[Income]],0)</f>
        <v>71229</v>
      </c>
      <c r="BY229" s="2">
        <f ca="1">IF(Table1[[#This Row],[Area]]="Nazirhat",Table1[[#This Row],[Income]],0)</f>
        <v>0</v>
      </c>
      <c r="BZ229" s="2">
        <f ca="1">IF(Table1[[#This Row],[Area]]="Rangamati",Table1[[#This Row],[Income]],0)</f>
        <v>0</v>
      </c>
      <c r="CA229" s="2">
        <f ca="1">IF(Table1[[#This Row],[Area]]="Kumilla",Table1[[#This Row],[Income]],0)</f>
        <v>0</v>
      </c>
      <c r="CB229" s="2">
        <f ca="1">IF(Table1[[#This Row],[Area]]="Notun para",Table1[[#This Row],[Income]],0)</f>
        <v>0</v>
      </c>
      <c r="CC229" s="2">
        <f ca="1">IF(Table1[[#This Row],[Area]]="Fotikchori",Table1[[#This Row],[Income]],0)</f>
        <v>0</v>
      </c>
      <c r="CD229" s="2">
        <f ca="1">IF(Table1[[#This Row],[Area]]="Feni",Table1[[#This Row],[Income]],0)</f>
        <v>0</v>
      </c>
      <c r="CE229" s="2">
        <f ca="1">IF(Table1[[#This Row],[Area]]="Chattogram mohonogori",Table1[[#This Row],[Income]],0)</f>
        <v>0</v>
      </c>
      <c r="CF229" s="2">
        <f ca="1">IF(Table1[[#This Row],[Area]]="Potia",Table1[[#This Row],[Income]],0)</f>
        <v>0</v>
      </c>
      <c r="CG229" s="3">
        <f ca="1">IF(Table1[[#This Row],[Area]]="Kaptai",Table1[[#This Row],[Income]],0)</f>
        <v>0</v>
      </c>
      <c r="CH229" s="1">
        <f ca="1">IF(Table1[[#This Row],[Field of work]]="Health",Table1[[#This Row],[Income]],0)</f>
        <v>0</v>
      </c>
      <c r="CI229" s="2">
        <f ca="1">IF(Table1[[#This Row],[Field of work]]="Teaching",Table1[[#This Row],[Income]],0)</f>
        <v>0</v>
      </c>
      <c r="CJ229" s="2">
        <f ca="1">IF(Table1[[#This Row],[Field of work]]="Construction",Table1[[#This Row],[Income]],0)</f>
        <v>0</v>
      </c>
      <c r="CK229" s="2">
        <f ca="1">IF(Table1[[#This Row],[Field of work]]="IT",Table1[[#This Row],[Income]],0)</f>
        <v>0</v>
      </c>
      <c r="CL229" s="2">
        <f ca="1">IF(Table1[[#This Row],[Field of work]]="General work",Table1[[#This Row],[Income]],0)</f>
        <v>71229</v>
      </c>
      <c r="CM229" s="3">
        <f ca="1">IF(Table1[[#This Row],[Field of work]]="Agriculture",Table1[[#This Row],[Income]],0)</f>
        <v>0</v>
      </c>
      <c r="CN229" s="1">
        <f t="shared" ca="1" si="110"/>
        <v>1</v>
      </c>
      <c r="CO229" s="3"/>
      <c r="CP229" s="1">
        <f t="shared" ca="1" si="124"/>
        <v>28</v>
      </c>
      <c r="CQ229" s="3"/>
    </row>
    <row r="230" spans="2:95" x14ac:dyDescent="0.25">
      <c r="B230">
        <f t="shared" ca="1" si="125"/>
        <v>2</v>
      </c>
      <c r="C230" t="str">
        <f t="shared" ca="1" si="111"/>
        <v>Women</v>
      </c>
      <c r="D230">
        <f t="shared" ca="1" si="126"/>
        <v>28</v>
      </c>
      <c r="E230">
        <f t="shared" ca="1" si="127"/>
        <v>1</v>
      </c>
      <c r="F230" t="str">
        <f t="shared" ca="1" si="112"/>
        <v>Health</v>
      </c>
      <c r="G230">
        <f t="shared" ca="1" si="128"/>
        <v>2</v>
      </c>
      <c r="H230" t="str">
        <f t="shared" ca="1" si="113"/>
        <v>College</v>
      </c>
      <c r="I230">
        <f t="shared" ca="1" si="129"/>
        <v>3</v>
      </c>
      <c r="J230">
        <f t="shared" ca="1" si="130"/>
        <v>2</v>
      </c>
      <c r="K230">
        <f t="shared" ca="1" si="131"/>
        <v>75269</v>
      </c>
      <c r="L230">
        <f t="shared" ca="1" si="132"/>
        <v>4</v>
      </c>
      <c r="M230" t="str">
        <f t="shared" ca="1" si="114"/>
        <v>Rangamati</v>
      </c>
      <c r="N230">
        <f t="shared" ca="1" si="136"/>
        <v>301076</v>
      </c>
      <c r="O230">
        <f t="shared" ca="1" si="133"/>
        <v>141953.13768779908</v>
      </c>
      <c r="P230">
        <f t="shared" ca="1" si="137"/>
        <v>76074.991780266326</v>
      </c>
      <c r="Q230">
        <f t="shared" ca="1" si="134"/>
        <v>18897</v>
      </c>
      <c r="R230">
        <f t="shared" ca="1" si="138"/>
        <v>25985.547239030955</v>
      </c>
      <c r="S230">
        <f t="shared" ca="1" si="139"/>
        <v>65316.311482636054</v>
      </c>
      <c r="T230">
        <f t="shared" ca="1" si="140"/>
        <v>442467.30326290242</v>
      </c>
      <c r="U230">
        <f t="shared" ca="1" si="141"/>
        <v>186835.68492683003</v>
      </c>
      <c r="V230">
        <f t="shared" ca="1" si="142"/>
        <v>255631.6183360724</v>
      </c>
      <c r="AR230" s="1">
        <f ca="1">IF(Table1[[#This Row],[Gender]]="men",1,0)</f>
        <v>0</v>
      </c>
      <c r="AS230" s="2">
        <f ca="1">IF(Table1[[#This Row],[Gender]]="Women",1,0)</f>
        <v>1</v>
      </c>
      <c r="AT230" s="2"/>
      <c r="AU230" s="2"/>
      <c r="AV230" s="3"/>
      <c r="AX230" s="1">
        <f t="shared" ca="1" si="115"/>
        <v>1</v>
      </c>
      <c r="AY230" s="2">
        <f t="shared" ca="1" si="116"/>
        <v>0</v>
      </c>
      <c r="AZ230" s="2">
        <f t="shared" ca="1" si="117"/>
        <v>0</v>
      </c>
      <c r="BA230" s="2">
        <f t="shared" ca="1" si="118"/>
        <v>0</v>
      </c>
      <c r="BB230" s="2">
        <f t="shared" ca="1" si="119"/>
        <v>0</v>
      </c>
      <c r="BC230" s="2">
        <f t="shared" ca="1" si="120"/>
        <v>0</v>
      </c>
      <c r="BD230" s="2"/>
      <c r="BE230" s="2"/>
      <c r="BF230" s="2"/>
      <c r="BG230" s="2"/>
      <c r="BH230" s="2"/>
      <c r="BI230" s="2"/>
      <c r="BJ230" s="3"/>
      <c r="BL230" s="1">
        <f t="shared" ca="1" si="135"/>
        <v>10615.416860111118</v>
      </c>
      <c r="BM230" s="3"/>
      <c r="BN230" s="1">
        <f t="shared" ca="1" si="121"/>
        <v>0</v>
      </c>
      <c r="BO230" s="2"/>
      <c r="BP230" s="2"/>
      <c r="BQ230" s="3"/>
      <c r="BR230" s="15">
        <f t="shared" ca="1" si="122"/>
        <v>0.12265947212706539</v>
      </c>
      <c r="BS230" s="16">
        <f t="shared" ca="1" si="123"/>
        <v>1</v>
      </c>
      <c r="BT230" s="2"/>
      <c r="BU230" s="2"/>
      <c r="BV230" s="1">
        <f ca="1">IF(Table1[[#This Row],[Area]]="Raozan",Table1[[#This Row],[Income]],0)</f>
        <v>0</v>
      </c>
      <c r="BW230" s="2">
        <f ca="1">IF(Table1[[#This Row],[Area]]="Rangunia",Table1[[#This Row],[Income]],0)</f>
        <v>0</v>
      </c>
      <c r="BX230" s="2">
        <f ca="1">IF(Table1[[#This Row],[Area]]="Hathazari",Table1[[#This Row],[Income]],0)</f>
        <v>0</v>
      </c>
      <c r="BY230" s="2">
        <f ca="1">IF(Table1[[#This Row],[Area]]="Nazirhat",Table1[[#This Row],[Income]],0)</f>
        <v>0</v>
      </c>
      <c r="BZ230" s="2">
        <f ca="1">IF(Table1[[#This Row],[Area]]="Rangamati",Table1[[#This Row],[Income]],0)</f>
        <v>75269</v>
      </c>
      <c r="CA230" s="2">
        <f ca="1">IF(Table1[[#This Row],[Area]]="Kumilla",Table1[[#This Row],[Income]],0)</f>
        <v>0</v>
      </c>
      <c r="CB230" s="2">
        <f ca="1">IF(Table1[[#This Row],[Area]]="Notun para",Table1[[#This Row],[Income]],0)</f>
        <v>0</v>
      </c>
      <c r="CC230" s="2">
        <f ca="1">IF(Table1[[#This Row],[Area]]="Fotikchori",Table1[[#This Row],[Income]],0)</f>
        <v>0</v>
      </c>
      <c r="CD230" s="2">
        <f ca="1">IF(Table1[[#This Row],[Area]]="Feni",Table1[[#This Row],[Income]],0)</f>
        <v>0</v>
      </c>
      <c r="CE230" s="2">
        <f ca="1">IF(Table1[[#This Row],[Area]]="Chattogram mohonogori",Table1[[#This Row],[Income]],0)</f>
        <v>0</v>
      </c>
      <c r="CF230" s="2">
        <f ca="1">IF(Table1[[#This Row],[Area]]="Potia",Table1[[#This Row],[Income]],0)</f>
        <v>0</v>
      </c>
      <c r="CG230" s="3">
        <f ca="1">IF(Table1[[#This Row],[Area]]="Kaptai",Table1[[#This Row],[Income]],0)</f>
        <v>0</v>
      </c>
      <c r="CH230" s="1">
        <f ca="1">IF(Table1[[#This Row],[Field of work]]="Health",Table1[[#This Row],[Income]],0)</f>
        <v>75269</v>
      </c>
      <c r="CI230" s="2">
        <f ca="1">IF(Table1[[#This Row],[Field of work]]="Teaching",Table1[[#This Row],[Income]],0)</f>
        <v>0</v>
      </c>
      <c r="CJ230" s="2">
        <f ca="1">IF(Table1[[#This Row],[Field of work]]="Construction",Table1[[#This Row],[Income]],0)</f>
        <v>0</v>
      </c>
      <c r="CK230" s="2">
        <f ca="1">IF(Table1[[#This Row],[Field of work]]="IT",Table1[[#This Row],[Income]],0)</f>
        <v>0</v>
      </c>
      <c r="CL230" s="2">
        <f ca="1">IF(Table1[[#This Row],[Field of work]]="General work",Table1[[#This Row],[Income]],0)</f>
        <v>0</v>
      </c>
      <c r="CM230" s="3">
        <f ca="1">IF(Table1[[#This Row],[Field of work]]="Agriculture",Table1[[#This Row],[Income]],0)</f>
        <v>0</v>
      </c>
      <c r="CN230" s="1">
        <f t="shared" ca="1" si="110"/>
        <v>1</v>
      </c>
      <c r="CO230" s="3"/>
      <c r="CP230" s="1">
        <f t="shared" ca="1" si="124"/>
        <v>31</v>
      </c>
      <c r="CQ230" s="3"/>
    </row>
    <row r="231" spans="2:95" x14ac:dyDescent="0.25">
      <c r="B231">
        <f t="shared" ca="1" si="125"/>
        <v>1</v>
      </c>
      <c r="C231" t="str">
        <f t="shared" ca="1" si="111"/>
        <v>Men</v>
      </c>
      <c r="D231">
        <f t="shared" ca="1" si="126"/>
        <v>31</v>
      </c>
      <c r="E231">
        <f t="shared" ca="1" si="127"/>
        <v>1</v>
      </c>
      <c r="F231" t="str">
        <f t="shared" ca="1" si="112"/>
        <v>Health</v>
      </c>
      <c r="G231">
        <f t="shared" ca="1" si="128"/>
        <v>4</v>
      </c>
      <c r="H231" t="str">
        <f t="shared" ca="1" si="113"/>
        <v>Technical</v>
      </c>
      <c r="I231">
        <f t="shared" ca="1" si="129"/>
        <v>4</v>
      </c>
      <c r="J231">
        <f t="shared" ca="1" si="130"/>
        <v>2</v>
      </c>
      <c r="K231">
        <f t="shared" ca="1" si="131"/>
        <v>81732</v>
      </c>
      <c r="L231">
        <f t="shared" ca="1" si="132"/>
        <v>4</v>
      </c>
      <c r="M231" t="str">
        <f t="shared" ca="1" si="114"/>
        <v>Rangamati</v>
      </c>
      <c r="N231">
        <f t="shared" ca="1" si="136"/>
        <v>245196</v>
      </c>
      <c r="O231">
        <f t="shared" ca="1" si="133"/>
        <v>30075.611927667927</v>
      </c>
      <c r="P231">
        <f t="shared" ca="1" si="137"/>
        <v>158022.27867760113</v>
      </c>
      <c r="Q231">
        <f t="shared" ca="1" si="134"/>
        <v>114760</v>
      </c>
      <c r="R231">
        <f t="shared" ca="1" si="138"/>
        <v>18211.836458026006</v>
      </c>
      <c r="S231">
        <f t="shared" ca="1" si="139"/>
        <v>87948.752022716668</v>
      </c>
      <c r="T231">
        <f t="shared" ca="1" si="140"/>
        <v>491167.03070031782</v>
      </c>
      <c r="U231">
        <f t="shared" ca="1" si="141"/>
        <v>163047.44838569392</v>
      </c>
      <c r="V231">
        <f t="shared" ca="1" si="142"/>
        <v>328119.58231462387</v>
      </c>
      <c r="AR231" s="1">
        <f ca="1">IF(Table1[[#This Row],[Gender]]="men",1,0)</f>
        <v>1</v>
      </c>
      <c r="AS231" s="2">
        <f ca="1">IF(Table1[[#This Row],[Gender]]="Women",1,0)</f>
        <v>0</v>
      </c>
      <c r="AT231" s="2"/>
      <c r="AU231" s="2"/>
      <c r="AV231" s="3"/>
      <c r="AX231" s="1">
        <f t="shared" ca="1" si="115"/>
        <v>1</v>
      </c>
      <c r="AY231" s="2">
        <f t="shared" ca="1" si="116"/>
        <v>0</v>
      </c>
      <c r="AZ231" s="2">
        <f t="shared" ca="1" si="117"/>
        <v>0</v>
      </c>
      <c r="BA231" s="2">
        <f t="shared" ca="1" si="118"/>
        <v>0</v>
      </c>
      <c r="BB231" s="2">
        <f t="shared" ca="1" si="119"/>
        <v>0</v>
      </c>
      <c r="BC231" s="2">
        <f t="shared" ca="1" si="120"/>
        <v>0</v>
      </c>
      <c r="BD231" s="2"/>
      <c r="BE231" s="2"/>
      <c r="BF231" s="2"/>
      <c r="BG231" s="2"/>
      <c r="BH231" s="2"/>
      <c r="BI231" s="2"/>
      <c r="BJ231" s="3"/>
      <c r="BL231" s="1">
        <f t="shared" ca="1" si="135"/>
        <v>57857.709273655717</v>
      </c>
      <c r="BM231" s="3"/>
      <c r="BN231" s="1">
        <f t="shared" ca="1" si="121"/>
        <v>1</v>
      </c>
      <c r="BO231" s="2"/>
      <c r="BP231" s="2"/>
      <c r="BQ231" s="3"/>
      <c r="BR231" s="15">
        <f t="shared" ca="1" si="122"/>
        <v>0.69914345220738705</v>
      </c>
      <c r="BS231" s="16">
        <f t="shared" ca="1" si="123"/>
        <v>0</v>
      </c>
      <c r="BT231" s="2"/>
      <c r="BU231" s="2"/>
      <c r="BV231" s="1">
        <f ca="1">IF(Table1[[#This Row],[Area]]="Raozan",Table1[[#This Row],[Income]],0)</f>
        <v>0</v>
      </c>
      <c r="BW231" s="2">
        <f ca="1">IF(Table1[[#This Row],[Area]]="Rangunia",Table1[[#This Row],[Income]],0)</f>
        <v>0</v>
      </c>
      <c r="BX231" s="2">
        <f ca="1">IF(Table1[[#This Row],[Area]]="Hathazari",Table1[[#This Row],[Income]],0)</f>
        <v>0</v>
      </c>
      <c r="BY231" s="2">
        <f ca="1">IF(Table1[[#This Row],[Area]]="Nazirhat",Table1[[#This Row],[Income]],0)</f>
        <v>0</v>
      </c>
      <c r="BZ231" s="2">
        <f ca="1">IF(Table1[[#This Row],[Area]]="Rangamati",Table1[[#This Row],[Income]],0)</f>
        <v>81732</v>
      </c>
      <c r="CA231" s="2">
        <f ca="1">IF(Table1[[#This Row],[Area]]="Kumilla",Table1[[#This Row],[Income]],0)</f>
        <v>0</v>
      </c>
      <c r="CB231" s="2">
        <f ca="1">IF(Table1[[#This Row],[Area]]="Notun para",Table1[[#This Row],[Income]],0)</f>
        <v>0</v>
      </c>
      <c r="CC231" s="2">
        <f ca="1">IF(Table1[[#This Row],[Area]]="Fotikchori",Table1[[#This Row],[Income]],0)</f>
        <v>0</v>
      </c>
      <c r="CD231" s="2">
        <f ca="1">IF(Table1[[#This Row],[Area]]="Feni",Table1[[#This Row],[Income]],0)</f>
        <v>0</v>
      </c>
      <c r="CE231" s="2">
        <f ca="1">IF(Table1[[#This Row],[Area]]="Chattogram mohonogori",Table1[[#This Row],[Income]],0)</f>
        <v>0</v>
      </c>
      <c r="CF231" s="2">
        <f ca="1">IF(Table1[[#This Row],[Area]]="Potia",Table1[[#This Row],[Income]],0)</f>
        <v>0</v>
      </c>
      <c r="CG231" s="3">
        <f ca="1">IF(Table1[[#This Row],[Area]]="Kaptai",Table1[[#This Row],[Income]],0)</f>
        <v>0</v>
      </c>
      <c r="CH231" s="1">
        <f ca="1">IF(Table1[[#This Row],[Field of work]]="Health",Table1[[#This Row],[Income]],0)</f>
        <v>81732</v>
      </c>
      <c r="CI231" s="2">
        <f ca="1">IF(Table1[[#This Row],[Field of work]]="Teaching",Table1[[#This Row],[Income]],0)</f>
        <v>0</v>
      </c>
      <c r="CJ231" s="2">
        <f ca="1">IF(Table1[[#This Row],[Field of work]]="Construction",Table1[[#This Row],[Income]],0)</f>
        <v>0</v>
      </c>
      <c r="CK231" s="2">
        <f ca="1">IF(Table1[[#This Row],[Field of work]]="IT",Table1[[#This Row],[Income]],0)</f>
        <v>0</v>
      </c>
      <c r="CL231" s="2">
        <f ca="1">IF(Table1[[#This Row],[Field of work]]="General work",Table1[[#This Row],[Income]],0)</f>
        <v>0</v>
      </c>
      <c r="CM231" s="3">
        <f ca="1">IF(Table1[[#This Row],[Field of work]]="Agriculture",Table1[[#This Row],[Income]],0)</f>
        <v>0</v>
      </c>
      <c r="CN231" s="1">
        <f t="shared" ca="1" si="110"/>
        <v>1</v>
      </c>
      <c r="CO231" s="3"/>
      <c r="CP231" s="1">
        <f t="shared" ca="1" si="124"/>
        <v>38</v>
      </c>
      <c r="CQ231" s="3"/>
    </row>
    <row r="232" spans="2:95" x14ac:dyDescent="0.25">
      <c r="B232">
        <f t="shared" ca="1" si="125"/>
        <v>2</v>
      </c>
      <c r="C232" t="str">
        <f t="shared" ca="1" si="111"/>
        <v>Women</v>
      </c>
      <c r="D232">
        <f t="shared" ca="1" si="126"/>
        <v>38</v>
      </c>
      <c r="E232">
        <f t="shared" ca="1" si="127"/>
        <v>1</v>
      </c>
      <c r="F232" t="str">
        <f t="shared" ca="1" si="112"/>
        <v>Health</v>
      </c>
      <c r="G232">
        <f t="shared" ca="1" si="128"/>
        <v>2</v>
      </c>
      <c r="H232" t="str">
        <f t="shared" ca="1" si="113"/>
        <v>College</v>
      </c>
      <c r="I232">
        <f t="shared" ca="1" si="129"/>
        <v>1</v>
      </c>
      <c r="J232">
        <f t="shared" ca="1" si="130"/>
        <v>1</v>
      </c>
      <c r="K232">
        <f t="shared" ca="1" si="131"/>
        <v>50097</v>
      </c>
      <c r="L232">
        <f t="shared" ca="1" si="132"/>
        <v>2</v>
      </c>
      <c r="M232" t="str">
        <f t="shared" ca="1" si="114"/>
        <v>Hathazari</v>
      </c>
      <c r="N232">
        <f t="shared" ca="1" si="136"/>
        <v>300582</v>
      </c>
      <c r="O232">
        <f t="shared" ca="1" si="133"/>
        <v>210149.93715140081</v>
      </c>
      <c r="P232">
        <f t="shared" ca="1" si="137"/>
        <v>10615.416860111118</v>
      </c>
      <c r="Q232">
        <f t="shared" ca="1" si="134"/>
        <v>8507</v>
      </c>
      <c r="R232">
        <f t="shared" ca="1" si="138"/>
        <v>4968.1422162469571</v>
      </c>
      <c r="S232">
        <f t="shared" ca="1" si="139"/>
        <v>34860.014331684106</v>
      </c>
      <c r="T232">
        <f t="shared" ca="1" si="140"/>
        <v>346057.43119179521</v>
      </c>
      <c r="U232">
        <f t="shared" ca="1" si="141"/>
        <v>223625.07936764776</v>
      </c>
      <c r="V232">
        <f t="shared" ca="1" si="142"/>
        <v>122432.35182414745</v>
      </c>
      <c r="AR232" s="1">
        <f ca="1">IF(Table1[[#This Row],[Gender]]="men",1,0)</f>
        <v>0</v>
      </c>
      <c r="AS232" s="2">
        <f ca="1">IF(Table1[[#This Row],[Gender]]="Women",1,0)</f>
        <v>1</v>
      </c>
      <c r="AT232" s="2"/>
      <c r="AU232" s="2"/>
      <c r="AV232" s="3"/>
      <c r="AX232" s="1">
        <f t="shared" ca="1" si="115"/>
        <v>1</v>
      </c>
      <c r="AY232" s="2">
        <f t="shared" ca="1" si="116"/>
        <v>0</v>
      </c>
      <c r="AZ232" s="2">
        <f t="shared" ca="1" si="117"/>
        <v>0</v>
      </c>
      <c r="BA232" s="2">
        <f t="shared" ca="1" si="118"/>
        <v>0</v>
      </c>
      <c r="BB232" s="2">
        <f t="shared" ca="1" si="119"/>
        <v>0</v>
      </c>
      <c r="BC232" s="2">
        <f t="shared" ca="1" si="120"/>
        <v>0</v>
      </c>
      <c r="BD232" s="2"/>
      <c r="BE232" s="2"/>
      <c r="BF232" s="2"/>
      <c r="BG232" s="2"/>
      <c r="BH232" s="2"/>
      <c r="BI232" s="2"/>
      <c r="BJ232" s="3"/>
      <c r="BL232" s="1">
        <f t="shared" ca="1" si="135"/>
        <v>42472.102430119718</v>
      </c>
      <c r="BM232" s="3"/>
      <c r="BN232" s="1">
        <f t="shared" ca="1" si="121"/>
        <v>0</v>
      </c>
      <c r="BO232" s="2"/>
      <c r="BP232" s="2"/>
      <c r="BQ232" s="3"/>
      <c r="BR232" s="15">
        <f t="shared" ca="1" si="122"/>
        <v>0.22152761136218202</v>
      </c>
      <c r="BS232" s="16">
        <f t="shared" ca="1" si="123"/>
        <v>0</v>
      </c>
      <c r="BT232" s="2"/>
      <c r="BU232" s="2"/>
      <c r="BV232" s="1">
        <f ca="1">IF(Table1[[#This Row],[Area]]="Raozan",Table1[[#This Row],[Income]],0)</f>
        <v>0</v>
      </c>
      <c r="BW232" s="2">
        <f ca="1">IF(Table1[[#This Row],[Area]]="Rangunia",Table1[[#This Row],[Income]],0)</f>
        <v>0</v>
      </c>
      <c r="BX232" s="2">
        <f ca="1">IF(Table1[[#This Row],[Area]]="Hathazari",Table1[[#This Row],[Income]],0)</f>
        <v>50097</v>
      </c>
      <c r="BY232" s="2">
        <f ca="1">IF(Table1[[#This Row],[Area]]="Nazirhat",Table1[[#This Row],[Income]],0)</f>
        <v>0</v>
      </c>
      <c r="BZ232" s="2">
        <f ca="1">IF(Table1[[#This Row],[Area]]="Rangamati",Table1[[#This Row],[Income]],0)</f>
        <v>0</v>
      </c>
      <c r="CA232" s="2">
        <f ca="1">IF(Table1[[#This Row],[Area]]="Kumilla",Table1[[#This Row],[Income]],0)</f>
        <v>0</v>
      </c>
      <c r="CB232" s="2">
        <f ca="1">IF(Table1[[#This Row],[Area]]="Notun para",Table1[[#This Row],[Income]],0)</f>
        <v>0</v>
      </c>
      <c r="CC232" s="2">
        <f ca="1">IF(Table1[[#This Row],[Area]]="Fotikchori",Table1[[#This Row],[Income]],0)</f>
        <v>0</v>
      </c>
      <c r="CD232" s="2">
        <f ca="1">IF(Table1[[#This Row],[Area]]="Feni",Table1[[#This Row],[Income]],0)</f>
        <v>0</v>
      </c>
      <c r="CE232" s="2">
        <f ca="1">IF(Table1[[#This Row],[Area]]="Chattogram mohonogori",Table1[[#This Row],[Income]],0)</f>
        <v>0</v>
      </c>
      <c r="CF232" s="2">
        <f ca="1">IF(Table1[[#This Row],[Area]]="Potia",Table1[[#This Row],[Income]],0)</f>
        <v>0</v>
      </c>
      <c r="CG232" s="3">
        <f ca="1">IF(Table1[[#This Row],[Area]]="Kaptai",Table1[[#This Row],[Income]],0)</f>
        <v>0</v>
      </c>
      <c r="CH232" s="1">
        <f ca="1">IF(Table1[[#This Row],[Field of work]]="Health",Table1[[#This Row],[Income]],0)</f>
        <v>50097</v>
      </c>
      <c r="CI232" s="2">
        <f ca="1">IF(Table1[[#This Row],[Field of work]]="Teaching",Table1[[#This Row],[Income]],0)</f>
        <v>0</v>
      </c>
      <c r="CJ232" s="2">
        <f ca="1">IF(Table1[[#This Row],[Field of work]]="Construction",Table1[[#This Row],[Income]],0)</f>
        <v>0</v>
      </c>
      <c r="CK232" s="2">
        <f ca="1">IF(Table1[[#This Row],[Field of work]]="IT",Table1[[#This Row],[Income]],0)</f>
        <v>0</v>
      </c>
      <c r="CL232" s="2">
        <f ca="1">IF(Table1[[#This Row],[Field of work]]="General work",Table1[[#This Row],[Income]],0)</f>
        <v>0</v>
      </c>
      <c r="CM232" s="3">
        <f ca="1">IF(Table1[[#This Row],[Field of work]]="Agriculture",Table1[[#This Row],[Income]],0)</f>
        <v>0</v>
      </c>
      <c r="CN232" s="1">
        <f t="shared" ca="1" si="110"/>
        <v>1</v>
      </c>
      <c r="CO232" s="3"/>
      <c r="CP232" s="1">
        <f t="shared" ca="1" si="124"/>
        <v>40</v>
      </c>
      <c r="CQ232" s="3"/>
    </row>
    <row r="233" spans="2:95" x14ac:dyDescent="0.25">
      <c r="B233">
        <f t="shared" ca="1" si="125"/>
        <v>2</v>
      </c>
      <c r="C233" t="str">
        <f t="shared" ca="1" si="111"/>
        <v>Women</v>
      </c>
      <c r="D233">
        <f t="shared" ca="1" si="126"/>
        <v>40</v>
      </c>
      <c r="E233">
        <f t="shared" ca="1" si="127"/>
        <v>1</v>
      </c>
      <c r="F233" t="str">
        <f t="shared" ca="1" si="112"/>
        <v>Health</v>
      </c>
      <c r="G233">
        <f t="shared" ca="1" si="128"/>
        <v>5</v>
      </c>
      <c r="H233" t="str">
        <f t="shared" ca="1" si="113"/>
        <v>Other</v>
      </c>
      <c r="I233">
        <f t="shared" ca="1" si="129"/>
        <v>4</v>
      </c>
      <c r="J233">
        <f t="shared" ca="1" si="130"/>
        <v>2</v>
      </c>
      <c r="K233">
        <f t="shared" ca="1" si="131"/>
        <v>64722</v>
      </c>
      <c r="L233">
        <f t="shared" ca="1" si="132"/>
        <v>1</v>
      </c>
      <c r="M233" t="str">
        <f t="shared" ca="1" si="114"/>
        <v>Raozan</v>
      </c>
      <c r="N233">
        <f t="shared" ca="1" si="136"/>
        <v>194166</v>
      </c>
      <c r="O233">
        <f t="shared" ca="1" si="133"/>
        <v>43013.130187749433</v>
      </c>
      <c r="P233">
        <f t="shared" ca="1" si="137"/>
        <v>115715.41854731143</v>
      </c>
      <c r="Q233">
        <f t="shared" ca="1" si="134"/>
        <v>59362</v>
      </c>
      <c r="R233">
        <f t="shared" ca="1" si="138"/>
        <v>23057.61069510728</v>
      </c>
      <c r="S233">
        <f t="shared" ca="1" si="139"/>
        <v>67876.196644706506</v>
      </c>
      <c r="T233">
        <f t="shared" ca="1" si="140"/>
        <v>377757.61519201798</v>
      </c>
      <c r="U233">
        <f t="shared" ca="1" si="141"/>
        <v>125432.74088285671</v>
      </c>
      <c r="V233">
        <f t="shared" ca="1" si="142"/>
        <v>252324.87430916127</v>
      </c>
      <c r="AR233" s="1">
        <f ca="1">IF(Table1[[#This Row],[Gender]]="men",1,0)</f>
        <v>0</v>
      </c>
      <c r="AS233" s="2">
        <f ca="1">IF(Table1[[#This Row],[Gender]]="Women",1,0)</f>
        <v>1</v>
      </c>
      <c r="AT233" s="2"/>
      <c r="AU233" s="2"/>
      <c r="AV233" s="3"/>
      <c r="AX233" s="1">
        <f t="shared" ca="1" si="115"/>
        <v>0</v>
      </c>
      <c r="AY233" s="2">
        <f t="shared" ca="1" si="116"/>
        <v>1</v>
      </c>
      <c r="AZ233" s="2">
        <f t="shared" ca="1" si="117"/>
        <v>0</v>
      </c>
      <c r="BA233" s="2">
        <f t="shared" ca="1" si="118"/>
        <v>0</v>
      </c>
      <c r="BB233" s="2">
        <f t="shared" ca="1" si="119"/>
        <v>0</v>
      </c>
      <c r="BC233" s="2">
        <f t="shared" ca="1" si="120"/>
        <v>0</v>
      </c>
      <c r="BD233" s="2"/>
      <c r="BE233" s="2"/>
      <c r="BF233" s="2"/>
      <c r="BG233" s="2"/>
      <c r="BH233" s="2"/>
      <c r="BI233" s="2"/>
      <c r="BJ233" s="3"/>
      <c r="BL233" s="1">
        <f t="shared" ca="1" si="135"/>
        <v>11134.572735933878</v>
      </c>
      <c r="BM233" s="3"/>
      <c r="BN233" s="1">
        <f t="shared" ca="1" si="121"/>
        <v>0</v>
      </c>
      <c r="BO233" s="2"/>
      <c r="BP233" s="2"/>
      <c r="BQ233" s="3"/>
      <c r="BR233" s="15">
        <f t="shared" ca="1" si="122"/>
        <v>0.29551778642597593</v>
      </c>
      <c r="BS233" s="16">
        <f t="shared" ca="1" si="123"/>
        <v>0</v>
      </c>
      <c r="BT233" s="2"/>
      <c r="BU233" s="2"/>
      <c r="BV233" s="1">
        <f ca="1">IF(Table1[[#This Row],[Area]]="Raozan",Table1[[#This Row],[Income]],0)</f>
        <v>64722</v>
      </c>
      <c r="BW233" s="2">
        <f ca="1">IF(Table1[[#This Row],[Area]]="Rangunia",Table1[[#This Row],[Income]],0)</f>
        <v>0</v>
      </c>
      <c r="BX233" s="2">
        <f ca="1">IF(Table1[[#This Row],[Area]]="Hathazari",Table1[[#This Row],[Income]],0)</f>
        <v>0</v>
      </c>
      <c r="BY233" s="2">
        <f ca="1">IF(Table1[[#This Row],[Area]]="Nazirhat",Table1[[#This Row],[Income]],0)</f>
        <v>0</v>
      </c>
      <c r="BZ233" s="2">
        <f ca="1">IF(Table1[[#This Row],[Area]]="Rangamati",Table1[[#This Row],[Income]],0)</f>
        <v>0</v>
      </c>
      <c r="CA233" s="2">
        <f ca="1">IF(Table1[[#This Row],[Area]]="Kumilla",Table1[[#This Row],[Income]],0)</f>
        <v>0</v>
      </c>
      <c r="CB233" s="2">
        <f ca="1">IF(Table1[[#This Row],[Area]]="Notun para",Table1[[#This Row],[Income]],0)</f>
        <v>0</v>
      </c>
      <c r="CC233" s="2">
        <f ca="1">IF(Table1[[#This Row],[Area]]="Fotikchori",Table1[[#This Row],[Income]],0)</f>
        <v>0</v>
      </c>
      <c r="CD233" s="2">
        <f ca="1">IF(Table1[[#This Row],[Area]]="Feni",Table1[[#This Row],[Income]],0)</f>
        <v>0</v>
      </c>
      <c r="CE233" s="2">
        <f ca="1">IF(Table1[[#This Row],[Area]]="Chattogram mohonogori",Table1[[#This Row],[Income]],0)</f>
        <v>0</v>
      </c>
      <c r="CF233" s="2">
        <f ca="1">IF(Table1[[#This Row],[Area]]="Potia",Table1[[#This Row],[Income]],0)</f>
        <v>0</v>
      </c>
      <c r="CG233" s="3">
        <f ca="1">IF(Table1[[#This Row],[Area]]="Kaptai",Table1[[#This Row],[Income]],0)</f>
        <v>0</v>
      </c>
      <c r="CH233" s="1">
        <f ca="1">IF(Table1[[#This Row],[Field of work]]="Health",Table1[[#This Row],[Income]],0)</f>
        <v>64722</v>
      </c>
      <c r="CI233" s="2">
        <f ca="1">IF(Table1[[#This Row],[Field of work]]="Teaching",Table1[[#This Row],[Income]],0)</f>
        <v>0</v>
      </c>
      <c r="CJ233" s="2">
        <f ca="1">IF(Table1[[#This Row],[Field of work]]="Construction",Table1[[#This Row],[Income]],0)</f>
        <v>0</v>
      </c>
      <c r="CK233" s="2">
        <f ca="1">IF(Table1[[#This Row],[Field of work]]="IT",Table1[[#This Row],[Income]],0)</f>
        <v>0</v>
      </c>
      <c r="CL233" s="2">
        <f ca="1">IF(Table1[[#This Row],[Field of work]]="General work",Table1[[#This Row],[Income]],0)</f>
        <v>0</v>
      </c>
      <c r="CM233" s="3">
        <f ca="1">IF(Table1[[#This Row],[Field of work]]="Agriculture",Table1[[#This Row],[Income]],0)</f>
        <v>0</v>
      </c>
      <c r="CN233" s="1">
        <f t="shared" ca="1" si="110"/>
        <v>1</v>
      </c>
      <c r="CO233" s="3"/>
      <c r="CP233" s="1">
        <f t="shared" ca="1" si="124"/>
        <v>32</v>
      </c>
      <c r="CQ233" s="3"/>
    </row>
    <row r="234" spans="2:95" x14ac:dyDescent="0.25">
      <c r="B234">
        <f t="shared" ca="1" si="125"/>
        <v>2</v>
      </c>
      <c r="C234" t="str">
        <f t="shared" ca="1" si="111"/>
        <v>Women</v>
      </c>
      <c r="D234">
        <f t="shared" ca="1" si="126"/>
        <v>32</v>
      </c>
      <c r="E234">
        <f t="shared" ca="1" si="127"/>
        <v>3</v>
      </c>
      <c r="F234" t="str">
        <f t="shared" ca="1" si="112"/>
        <v>Teaching</v>
      </c>
      <c r="G234">
        <f t="shared" ca="1" si="128"/>
        <v>5</v>
      </c>
      <c r="H234" t="str">
        <f t="shared" ca="1" si="113"/>
        <v>Other</v>
      </c>
      <c r="I234">
        <f t="shared" ca="1" si="129"/>
        <v>4</v>
      </c>
      <c r="J234">
        <f t="shared" ca="1" si="130"/>
        <v>1</v>
      </c>
      <c r="K234">
        <f t="shared" ca="1" si="131"/>
        <v>58071</v>
      </c>
      <c r="L234">
        <f t="shared" ca="1" si="132"/>
        <v>3</v>
      </c>
      <c r="M234" t="str">
        <f t="shared" ca="1" si="114"/>
        <v>Fotikchori</v>
      </c>
      <c r="N234">
        <f t="shared" ca="1" si="136"/>
        <v>232284</v>
      </c>
      <c r="O234">
        <f t="shared" ca="1" si="133"/>
        <v>68644.053502171388</v>
      </c>
      <c r="P234">
        <f t="shared" ca="1" si="137"/>
        <v>42472.102430119718</v>
      </c>
      <c r="Q234">
        <f t="shared" ca="1" si="134"/>
        <v>39656</v>
      </c>
      <c r="R234">
        <f t="shared" ca="1" si="138"/>
        <v>62862.447833388782</v>
      </c>
      <c r="S234">
        <f t="shared" ca="1" si="139"/>
        <v>49133.234938882197</v>
      </c>
      <c r="T234">
        <f t="shared" ca="1" si="140"/>
        <v>323889.33736900188</v>
      </c>
      <c r="U234">
        <f t="shared" ca="1" si="141"/>
        <v>171162.50133556017</v>
      </c>
      <c r="V234">
        <f t="shared" ca="1" si="142"/>
        <v>152726.83603344171</v>
      </c>
      <c r="AR234" s="1">
        <f ca="1">IF(Table1[[#This Row],[Gender]]="men",1,0)</f>
        <v>0</v>
      </c>
      <c r="AS234" s="2">
        <f ca="1">IF(Table1[[#This Row],[Gender]]="Women",1,0)</f>
        <v>1</v>
      </c>
      <c r="AT234" s="2"/>
      <c r="AU234" s="2"/>
      <c r="AV234" s="3"/>
      <c r="AX234" s="1">
        <f t="shared" ca="1" si="115"/>
        <v>0</v>
      </c>
      <c r="AY234" s="2">
        <f t="shared" ca="1" si="116"/>
        <v>0</v>
      </c>
      <c r="AZ234" s="2">
        <f t="shared" ca="1" si="117"/>
        <v>1</v>
      </c>
      <c r="BA234" s="2">
        <f t="shared" ca="1" si="118"/>
        <v>0</v>
      </c>
      <c r="BB234" s="2">
        <f t="shared" ca="1" si="119"/>
        <v>0</v>
      </c>
      <c r="BC234" s="2">
        <f t="shared" ca="1" si="120"/>
        <v>0</v>
      </c>
      <c r="BD234" s="2"/>
      <c r="BE234" s="2"/>
      <c r="BF234" s="2"/>
      <c r="BG234" s="2"/>
      <c r="BH234" s="2"/>
      <c r="BI234" s="2"/>
      <c r="BJ234" s="3"/>
      <c r="BL234" s="1">
        <f t="shared" ca="1" si="135"/>
        <v>24623.285691600478</v>
      </c>
      <c r="BM234" s="3"/>
      <c r="BN234" s="1">
        <f t="shared" ca="1" si="121"/>
        <v>1</v>
      </c>
      <c r="BO234" s="2"/>
      <c r="BP234" s="2"/>
      <c r="BQ234" s="3"/>
      <c r="BR234" s="15">
        <f t="shared" ca="1" si="122"/>
        <v>0.54507133173180122</v>
      </c>
      <c r="BS234" s="16">
        <f t="shared" ca="1" si="123"/>
        <v>0</v>
      </c>
      <c r="BT234" s="2"/>
      <c r="BU234" s="2"/>
      <c r="BV234" s="1">
        <f ca="1">IF(Table1[[#This Row],[Area]]="Raozan",Table1[[#This Row],[Income]],0)</f>
        <v>0</v>
      </c>
      <c r="BW234" s="2">
        <f ca="1">IF(Table1[[#This Row],[Area]]="Rangunia",Table1[[#This Row],[Income]],0)</f>
        <v>0</v>
      </c>
      <c r="BX234" s="2">
        <f ca="1">IF(Table1[[#This Row],[Area]]="Hathazari",Table1[[#This Row],[Income]],0)</f>
        <v>0</v>
      </c>
      <c r="BY234" s="2">
        <f ca="1">IF(Table1[[#This Row],[Area]]="Nazirhat",Table1[[#This Row],[Income]],0)</f>
        <v>0</v>
      </c>
      <c r="BZ234" s="2">
        <f ca="1">IF(Table1[[#This Row],[Area]]="Rangamati",Table1[[#This Row],[Income]],0)</f>
        <v>0</v>
      </c>
      <c r="CA234" s="2">
        <f ca="1">IF(Table1[[#This Row],[Area]]="Kumilla",Table1[[#This Row],[Income]],0)</f>
        <v>0</v>
      </c>
      <c r="CB234" s="2">
        <f ca="1">IF(Table1[[#This Row],[Area]]="Notun para",Table1[[#This Row],[Income]],0)</f>
        <v>0</v>
      </c>
      <c r="CC234" s="2">
        <f ca="1">IF(Table1[[#This Row],[Area]]="Fotikchori",Table1[[#This Row],[Income]],0)</f>
        <v>58071</v>
      </c>
      <c r="CD234" s="2">
        <f ca="1">IF(Table1[[#This Row],[Area]]="Feni",Table1[[#This Row],[Income]],0)</f>
        <v>0</v>
      </c>
      <c r="CE234" s="2">
        <f ca="1">IF(Table1[[#This Row],[Area]]="Chattogram mohonogori",Table1[[#This Row],[Income]],0)</f>
        <v>0</v>
      </c>
      <c r="CF234" s="2">
        <f ca="1">IF(Table1[[#This Row],[Area]]="Potia",Table1[[#This Row],[Income]],0)</f>
        <v>0</v>
      </c>
      <c r="CG234" s="3">
        <f ca="1">IF(Table1[[#This Row],[Area]]="Kaptai",Table1[[#This Row],[Income]],0)</f>
        <v>0</v>
      </c>
      <c r="CH234" s="1">
        <f ca="1">IF(Table1[[#This Row],[Field of work]]="Health",Table1[[#This Row],[Income]],0)</f>
        <v>0</v>
      </c>
      <c r="CI234" s="2">
        <f ca="1">IF(Table1[[#This Row],[Field of work]]="Teaching",Table1[[#This Row],[Income]],0)</f>
        <v>58071</v>
      </c>
      <c r="CJ234" s="2">
        <f ca="1">IF(Table1[[#This Row],[Field of work]]="Construction",Table1[[#This Row],[Income]],0)</f>
        <v>0</v>
      </c>
      <c r="CK234" s="2">
        <f ca="1">IF(Table1[[#This Row],[Field of work]]="IT",Table1[[#This Row],[Income]],0)</f>
        <v>0</v>
      </c>
      <c r="CL234" s="2">
        <f ca="1">IF(Table1[[#This Row],[Field of work]]="General work",Table1[[#This Row],[Income]],0)</f>
        <v>0</v>
      </c>
      <c r="CM234" s="3">
        <f ca="1">IF(Table1[[#This Row],[Field of work]]="Agriculture",Table1[[#This Row],[Income]],0)</f>
        <v>0</v>
      </c>
      <c r="CN234" s="1">
        <f t="shared" ca="1" si="110"/>
        <v>1</v>
      </c>
      <c r="CO234" s="3"/>
      <c r="CP234" s="1">
        <f t="shared" ca="1" si="124"/>
        <v>27</v>
      </c>
      <c r="CQ234" s="3"/>
    </row>
    <row r="235" spans="2:95" x14ac:dyDescent="0.25">
      <c r="B235">
        <f t="shared" ca="1" si="125"/>
        <v>2</v>
      </c>
      <c r="C235" t="str">
        <f t="shared" ca="1" si="111"/>
        <v>Women</v>
      </c>
      <c r="D235">
        <f t="shared" ca="1" si="126"/>
        <v>27</v>
      </c>
      <c r="E235">
        <f t="shared" ca="1" si="127"/>
        <v>2</v>
      </c>
      <c r="F235" t="str">
        <f t="shared" ca="1" si="112"/>
        <v>Construction</v>
      </c>
      <c r="G235">
        <f t="shared" ca="1" si="128"/>
        <v>5</v>
      </c>
      <c r="H235" t="str">
        <f t="shared" ca="1" si="113"/>
        <v>Other</v>
      </c>
      <c r="I235">
        <f t="shared" ca="1" si="129"/>
        <v>1</v>
      </c>
      <c r="J235">
        <f t="shared" ca="1" si="130"/>
        <v>3</v>
      </c>
      <c r="K235">
        <f t="shared" ca="1" si="131"/>
        <v>74846</v>
      </c>
      <c r="L235">
        <f t="shared" ca="1" si="132"/>
        <v>7</v>
      </c>
      <c r="M235" t="str">
        <f t="shared" ca="1" si="114"/>
        <v>Feni</v>
      </c>
      <c r="N235">
        <f t="shared" ca="1" si="136"/>
        <v>374230</v>
      </c>
      <c r="O235">
        <f t="shared" ca="1" si="133"/>
        <v>203982.04447399196</v>
      </c>
      <c r="P235">
        <f t="shared" ca="1" si="137"/>
        <v>33403.718207801634</v>
      </c>
      <c r="Q235">
        <f t="shared" ca="1" si="134"/>
        <v>28698</v>
      </c>
      <c r="R235">
        <f t="shared" ca="1" si="138"/>
        <v>44410.305179925046</v>
      </c>
      <c r="S235">
        <f t="shared" ca="1" si="139"/>
        <v>16159.403882771147</v>
      </c>
      <c r="T235">
        <f t="shared" ca="1" si="140"/>
        <v>423793.12209057278</v>
      </c>
      <c r="U235">
        <f t="shared" ca="1" si="141"/>
        <v>277090.34965391702</v>
      </c>
      <c r="V235">
        <f t="shared" ca="1" si="142"/>
        <v>146702.77243665577</v>
      </c>
      <c r="AR235" s="1">
        <f ca="1">IF(Table1[[#This Row],[Gender]]="men",1,0)</f>
        <v>0</v>
      </c>
      <c r="AS235" s="2">
        <f ca="1">IF(Table1[[#This Row],[Gender]]="Women",1,0)</f>
        <v>1</v>
      </c>
      <c r="AT235" s="2"/>
      <c r="AU235" s="2"/>
      <c r="AV235" s="3"/>
      <c r="AX235" s="1">
        <f t="shared" ca="1" si="115"/>
        <v>0</v>
      </c>
      <c r="AY235" s="2">
        <f t="shared" ca="1" si="116"/>
        <v>0</v>
      </c>
      <c r="AZ235" s="2">
        <f t="shared" ca="1" si="117"/>
        <v>0</v>
      </c>
      <c r="BA235" s="2">
        <f t="shared" ca="1" si="118"/>
        <v>0</v>
      </c>
      <c r="BB235" s="2">
        <f t="shared" ca="1" si="119"/>
        <v>0</v>
      </c>
      <c r="BC235" s="2">
        <f t="shared" ca="1" si="120"/>
        <v>1</v>
      </c>
      <c r="BD235" s="2"/>
      <c r="BE235" s="2"/>
      <c r="BF235" s="2"/>
      <c r="BG235" s="2"/>
      <c r="BH235" s="2"/>
      <c r="BI235" s="2"/>
      <c r="BJ235" s="3"/>
      <c r="BL235" s="1">
        <f t="shared" ca="1" si="135"/>
        <v>52415.640486612261</v>
      </c>
      <c r="BM235" s="3"/>
      <c r="BN235" s="1">
        <f t="shared" ca="1" si="121"/>
        <v>0</v>
      </c>
      <c r="BO235" s="2"/>
      <c r="BP235" s="2"/>
      <c r="BQ235" s="3"/>
      <c r="BR235" s="15">
        <f t="shared" ca="1" si="122"/>
        <v>0.41459780672997282</v>
      </c>
      <c r="BS235" s="16">
        <f t="shared" ca="1" si="123"/>
        <v>0</v>
      </c>
      <c r="BT235" s="2"/>
      <c r="BU235" s="2"/>
      <c r="BV235" s="1">
        <f ca="1">IF(Table1[[#This Row],[Area]]="Raozan",Table1[[#This Row],[Income]],0)</f>
        <v>0</v>
      </c>
      <c r="BW235" s="2">
        <f ca="1">IF(Table1[[#This Row],[Area]]="Rangunia",Table1[[#This Row],[Income]],0)</f>
        <v>0</v>
      </c>
      <c r="BX235" s="2">
        <f ca="1">IF(Table1[[#This Row],[Area]]="Hathazari",Table1[[#This Row],[Income]],0)</f>
        <v>0</v>
      </c>
      <c r="BY235" s="2">
        <f ca="1">IF(Table1[[#This Row],[Area]]="Nazirhat",Table1[[#This Row],[Income]],0)</f>
        <v>0</v>
      </c>
      <c r="BZ235" s="2">
        <f ca="1">IF(Table1[[#This Row],[Area]]="Rangamati",Table1[[#This Row],[Income]],0)</f>
        <v>0</v>
      </c>
      <c r="CA235" s="2">
        <f ca="1">IF(Table1[[#This Row],[Area]]="Kumilla",Table1[[#This Row],[Income]],0)</f>
        <v>0</v>
      </c>
      <c r="CB235" s="2">
        <f ca="1">IF(Table1[[#This Row],[Area]]="Notun para",Table1[[#This Row],[Income]],0)</f>
        <v>0</v>
      </c>
      <c r="CC235" s="2">
        <f ca="1">IF(Table1[[#This Row],[Area]]="Fotikchori",Table1[[#This Row],[Income]],0)</f>
        <v>0</v>
      </c>
      <c r="CD235" s="2">
        <f ca="1">IF(Table1[[#This Row],[Area]]="Feni",Table1[[#This Row],[Income]],0)</f>
        <v>74846</v>
      </c>
      <c r="CE235" s="2">
        <f ca="1">IF(Table1[[#This Row],[Area]]="Chattogram mohonogori",Table1[[#This Row],[Income]],0)</f>
        <v>0</v>
      </c>
      <c r="CF235" s="2">
        <f ca="1">IF(Table1[[#This Row],[Area]]="Potia",Table1[[#This Row],[Income]],0)</f>
        <v>0</v>
      </c>
      <c r="CG235" s="3">
        <f ca="1">IF(Table1[[#This Row],[Area]]="Kaptai",Table1[[#This Row],[Income]],0)</f>
        <v>0</v>
      </c>
      <c r="CH235" s="1">
        <f ca="1">IF(Table1[[#This Row],[Field of work]]="Health",Table1[[#This Row],[Income]],0)</f>
        <v>0</v>
      </c>
      <c r="CI235" s="2">
        <f ca="1">IF(Table1[[#This Row],[Field of work]]="Teaching",Table1[[#This Row],[Income]],0)</f>
        <v>0</v>
      </c>
      <c r="CJ235" s="2">
        <f ca="1">IF(Table1[[#This Row],[Field of work]]="Construction",Table1[[#This Row],[Income]],0)</f>
        <v>74846</v>
      </c>
      <c r="CK235" s="2">
        <f ca="1">IF(Table1[[#This Row],[Field of work]]="IT",Table1[[#This Row],[Income]],0)</f>
        <v>0</v>
      </c>
      <c r="CL235" s="2">
        <f ca="1">IF(Table1[[#This Row],[Field of work]]="General work",Table1[[#This Row],[Income]],0)</f>
        <v>0</v>
      </c>
      <c r="CM235" s="3">
        <f ca="1">IF(Table1[[#This Row],[Field of work]]="Agriculture",Table1[[#This Row],[Income]],0)</f>
        <v>0</v>
      </c>
      <c r="CN235" s="1">
        <f t="shared" ca="1" si="110"/>
        <v>1</v>
      </c>
      <c r="CO235" s="3"/>
      <c r="CP235" s="1">
        <f t="shared" ca="1" si="124"/>
        <v>31</v>
      </c>
      <c r="CQ235" s="3"/>
    </row>
    <row r="236" spans="2:95" x14ac:dyDescent="0.25">
      <c r="B236">
        <f t="shared" ca="1" si="125"/>
        <v>1</v>
      </c>
      <c r="C236" t="str">
        <f t="shared" ca="1" si="111"/>
        <v>Men</v>
      </c>
      <c r="D236">
        <f t="shared" ca="1" si="126"/>
        <v>31</v>
      </c>
      <c r="E236">
        <f t="shared" ca="1" si="127"/>
        <v>6</v>
      </c>
      <c r="F236" t="str">
        <f t="shared" ca="1" si="112"/>
        <v>Agriculture</v>
      </c>
      <c r="G236">
        <f t="shared" ca="1" si="128"/>
        <v>5</v>
      </c>
      <c r="H236" t="str">
        <f t="shared" ca="1" si="113"/>
        <v>Other</v>
      </c>
      <c r="I236">
        <f t="shared" ca="1" si="129"/>
        <v>3</v>
      </c>
      <c r="J236">
        <f t="shared" ca="1" si="130"/>
        <v>2</v>
      </c>
      <c r="K236">
        <f t="shared" ca="1" si="131"/>
        <v>56893</v>
      </c>
      <c r="L236">
        <f t="shared" ca="1" si="132"/>
        <v>3</v>
      </c>
      <c r="M236" t="str">
        <f t="shared" ca="1" si="114"/>
        <v>Fotikchori</v>
      </c>
      <c r="N236">
        <f t="shared" ca="1" si="136"/>
        <v>227572</v>
      </c>
      <c r="O236">
        <f t="shared" ca="1" si="133"/>
        <v>94350.852073153379</v>
      </c>
      <c r="P236">
        <f t="shared" ca="1" si="137"/>
        <v>49246.571383200957</v>
      </c>
      <c r="Q236">
        <f t="shared" ca="1" si="134"/>
        <v>31541</v>
      </c>
      <c r="R236">
        <f t="shared" ca="1" si="138"/>
        <v>58699.166679040012</v>
      </c>
      <c r="S236">
        <f t="shared" ca="1" si="139"/>
        <v>29721.630142343914</v>
      </c>
      <c r="T236">
        <f t="shared" ca="1" si="140"/>
        <v>306540.20152554486</v>
      </c>
      <c r="U236">
        <f t="shared" ca="1" si="141"/>
        <v>184591.0187521934</v>
      </c>
      <c r="V236">
        <f t="shared" ca="1" si="142"/>
        <v>121949.18277335147</v>
      </c>
      <c r="AR236" s="1">
        <f ca="1">IF(Table1[[#This Row],[Gender]]="men",1,0)</f>
        <v>1</v>
      </c>
      <c r="AS236" s="2">
        <f ca="1">IF(Table1[[#This Row],[Gender]]="Women",1,0)</f>
        <v>0</v>
      </c>
      <c r="AT236" s="2"/>
      <c r="AU236" s="2"/>
      <c r="AV236" s="3"/>
      <c r="AX236" s="1">
        <f t="shared" ca="1" si="115"/>
        <v>0</v>
      </c>
      <c r="AY236" s="2">
        <f t="shared" ca="1" si="116"/>
        <v>0</v>
      </c>
      <c r="AZ236" s="2">
        <f t="shared" ca="1" si="117"/>
        <v>0</v>
      </c>
      <c r="BA236" s="2">
        <f t="shared" ca="1" si="118"/>
        <v>0</v>
      </c>
      <c r="BB236" s="2">
        <f t="shared" ca="1" si="119"/>
        <v>1</v>
      </c>
      <c r="BC236" s="2">
        <f t="shared" ca="1" si="120"/>
        <v>0</v>
      </c>
      <c r="BD236" s="2"/>
      <c r="BE236" s="2"/>
      <c r="BF236" s="2"/>
      <c r="BG236" s="2"/>
      <c r="BH236" s="2"/>
      <c r="BI236" s="2"/>
      <c r="BJ236" s="3"/>
      <c r="BL236" s="1">
        <f t="shared" ca="1" si="135"/>
        <v>4491.0851415261886</v>
      </c>
      <c r="BM236" s="3"/>
      <c r="BN236" s="1">
        <f t="shared" ca="1" si="121"/>
        <v>1</v>
      </c>
      <c r="BO236" s="2"/>
      <c r="BP236" s="2"/>
      <c r="BQ236" s="3"/>
      <c r="BR236" s="15">
        <f t="shared" ca="1" si="122"/>
        <v>0.58765238176316481</v>
      </c>
      <c r="BS236" s="16">
        <f t="shared" ca="1" si="123"/>
        <v>0</v>
      </c>
      <c r="BT236" s="2"/>
      <c r="BU236" s="2"/>
      <c r="BV236" s="1">
        <f ca="1">IF(Table1[[#This Row],[Area]]="Raozan",Table1[[#This Row],[Income]],0)</f>
        <v>0</v>
      </c>
      <c r="BW236" s="2">
        <f ca="1">IF(Table1[[#This Row],[Area]]="Rangunia",Table1[[#This Row],[Income]],0)</f>
        <v>0</v>
      </c>
      <c r="BX236" s="2">
        <f ca="1">IF(Table1[[#This Row],[Area]]="Hathazari",Table1[[#This Row],[Income]],0)</f>
        <v>0</v>
      </c>
      <c r="BY236" s="2">
        <f ca="1">IF(Table1[[#This Row],[Area]]="Nazirhat",Table1[[#This Row],[Income]],0)</f>
        <v>0</v>
      </c>
      <c r="BZ236" s="2">
        <f ca="1">IF(Table1[[#This Row],[Area]]="Rangamati",Table1[[#This Row],[Income]],0)</f>
        <v>0</v>
      </c>
      <c r="CA236" s="2">
        <f ca="1">IF(Table1[[#This Row],[Area]]="Kumilla",Table1[[#This Row],[Income]],0)</f>
        <v>0</v>
      </c>
      <c r="CB236" s="2">
        <f ca="1">IF(Table1[[#This Row],[Area]]="Notun para",Table1[[#This Row],[Income]],0)</f>
        <v>0</v>
      </c>
      <c r="CC236" s="2">
        <f ca="1">IF(Table1[[#This Row],[Area]]="Fotikchori",Table1[[#This Row],[Income]],0)</f>
        <v>56893</v>
      </c>
      <c r="CD236" s="2">
        <f ca="1">IF(Table1[[#This Row],[Area]]="Feni",Table1[[#This Row],[Income]],0)</f>
        <v>0</v>
      </c>
      <c r="CE236" s="2">
        <f ca="1">IF(Table1[[#This Row],[Area]]="Chattogram mohonogori",Table1[[#This Row],[Income]],0)</f>
        <v>0</v>
      </c>
      <c r="CF236" s="2">
        <f ca="1">IF(Table1[[#This Row],[Area]]="Potia",Table1[[#This Row],[Income]],0)</f>
        <v>0</v>
      </c>
      <c r="CG236" s="3">
        <f ca="1">IF(Table1[[#This Row],[Area]]="Kaptai",Table1[[#This Row],[Income]],0)</f>
        <v>0</v>
      </c>
      <c r="CH236" s="1">
        <f ca="1">IF(Table1[[#This Row],[Field of work]]="Health",Table1[[#This Row],[Income]],0)</f>
        <v>0</v>
      </c>
      <c r="CI236" s="2">
        <f ca="1">IF(Table1[[#This Row],[Field of work]]="Teaching",Table1[[#This Row],[Income]],0)</f>
        <v>0</v>
      </c>
      <c r="CJ236" s="2">
        <f ca="1">IF(Table1[[#This Row],[Field of work]]="Construction",Table1[[#This Row],[Income]],0)</f>
        <v>0</v>
      </c>
      <c r="CK236" s="2">
        <f ca="1">IF(Table1[[#This Row],[Field of work]]="IT",Table1[[#This Row],[Income]],0)</f>
        <v>0</v>
      </c>
      <c r="CL236" s="2">
        <f ca="1">IF(Table1[[#This Row],[Field of work]]="General work",Table1[[#This Row],[Income]],0)</f>
        <v>0</v>
      </c>
      <c r="CM236" s="3">
        <f ca="1">IF(Table1[[#This Row],[Field of work]]="Agriculture",Table1[[#This Row],[Income]],0)</f>
        <v>56893</v>
      </c>
      <c r="CN236" s="1">
        <f t="shared" ca="1" si="110"/>
        <v>1</v>
      </c>
      <c r="CO236" s="3"/>
      <c r="CP236" s="1">
        <f t="shared" ca="1" si="124"/>
        <v>31</v>
      </c>
      <c r="CQ236" s="3"/>
    </row>
    <row r="237" spans="2:95" x14ac:dyDescent="0.25">
      <c r="B237">
        <f t="shared" ca="1" si="125"/>
        <v>1</v>
      </c>
      <c r="C237" t="str">
        <f t="shared" ca="1" si="111"/>
        <v>Men</v>
      </c>
      <c r="D237">
        <f t="shared" ca="1" si="126"/>
        <v>31</v>
      </c>
      <c r="E237">
        <f t="shared" ca="1" si="127"/>
        <v>5</v>
      </c>
      <c r="F237" t="str">
        <f t="shared" ca="1" si="112"/>
        <v>General work</v>
      </c>
      <c r="G237">
        <f t="shared" ca="1" si="128"/>
        <v>5</v>
      </c>
      <c r="H237" t="str">
        <f t="shared" ca="1" si="113"/>
        <v>Other</v>
      </c>
      <c r="I237">
        <f t="shared" ca="1" si="129"/>
        <v>0</v>
      </c>
      <c r="J237">
        <f t="shared" ca="1" si="130"/>
        <v>2</v>
      </c>
      <c r="K237">
        <f t="shared" ca="1" si="131"/>
        <v>77070</v>
      </c>
      <c r="L237">
        <f t="shared" ca="1" si="132"/>
        <v>7</v>
      </c>
      <c r="M237" t="str">
        <f t="shared" ca="1" si="114"/>
        <v>Feni</v>
      </c>
      <c r="N237">
        <f t="shared" ca="1" si="136"/>
        <v>385350</v>
      </c>
      <c r="O237">
        <f t="shared" ca="1" si="133"/>
        <v>226451.84531243556</v>
      </c>
      <c r="P237">
        <f t="shared" ca="1" si="137"/>
        <v>104831.28097322452</v>
      </c>
      <c r="Q237">
        <f t="shared" ca="1" si="134"/>
        <v>52691</v>
      </c>
      <c r="R237">
        <f t="shared" ca="1" si="138"/>
        <v>13789.168986552511</v>
      </c>
      <c r="S237">
        <f t="shared" ca="1" si="139"/>
        <v>35158.869779467757</v>
      </c>
      <c r="T237">
        <f t="shared" ca="1" si="140"/>
        <v>525340.15075269225</v>
      </c>
      <c r="U237">
        <f t="shared" ca="1" si="141"/>
        <v>292932.01429898804</v>
      </c>
      <c r="V237">
        <f t="shared" ca="1" si="142"/>
        <v>232408.13645370421</v>
      </c>
      <c r="AR237" s="1">
        <f ca="1">IF(Table1[[#This Row],[Gender]]="men",1,0)</f>
        <v>1</v>
      </c>
      <c r="AS237" s="2">
        <f ca="1">IF(Table1[[#This Row],[Gender]]="Women",1,0)</f>
        <v>0</v>
      </c>
      <c r="AT237" s="2"/>
      <c r="AU237" s="2"/>
      <c r="AV237" s="3"/>
      <c r="AX237" s="1">
        <f t="shared" ca="1" si="115"/>
        <v>0</v>
      </c>
      <c r="AY237" s="2">
        <f t="shared" ca="1" si="116"/>
        <v>0</v>
      </c>
      <c r="AZ237" s="2">
        <f t="shared" ca="1" si="117"/>
        <v>0</v>
      </c>
      <c r="BA237" s="2">
        <f t="shared" ca="1" si="118"/>
        <v>1</v>
      </c>
      <c r="BB237" s="2">
        <f t="shared" ca="1" si="119"/>
        <v>0</v>
      </c>
      <c r="BC237" s="2">
        <f t="shared" ca="1" si="120"/>
        <v>0</v>
      </c>
      <c r="BD237" s="2"/>
      <c r="BE237" s="2"/>
      <c r="BF237" s="2"/>
      <c r="BG237" s="2"/>
      <c r="BH237" s="2"/>
      <c r="BI237" s="2"/>
      <c r="BJ237" s="3"/>
      <c r="BL237" s="1">
        <f t="shared" ca="1" si="135"/>
        <v>32082.20261789337</v>
      </c>
      <c r="BM237" s="3"/>
      <c r="BN237" s="1">
        <f t="shared" ca="1" si="121"/>
        <v>0</v>
      </c>
      <c r="BO237" s="2"/>
      <c r="BP237" s="2"/>
      <c r="BQ237" s="3"/>
      <c r="BR237" s="15">
        <f t="shared" ca="1" si="122"/>
        <v>0.33570112941519903</v>
      </c>
      <c r="BS237" s="16">
        <f t="shared" ca="1" si="123"/>
        <v>0</v>
      </c>
      <c r="BT237" s="2"/>
      <c r="BU237" s="2"/>
      <c r="BV237" s="1">
        <f ca="1">IF(Table1[[#This Row],[Area]]="Raozan",Table1[[#This Row],[Income]],0)</f>
        <v>0</v>
      </c>
      <c r="BW237" s="2">
        <f ca="1">IF(Table1[[#This Row],[Area]]="Rangunia",Table1[[#This Row],[Income]],0)</f>
        <v>0</v>
      </c>
      <c r="BX237" s="2">
        <f ca="1">IF(Table1[[#This Row],[Area]]="Hathazari",Table1[[#This Row],[Income]],0)</f>
        <v>0</v>
      </c>
      <c r="BY237" s="2">
        <f ca="1">IF(Table1[[#This Row],[Area]]="Nazirhat",Table1[[#This Row],[Income]],0)</f>
        <v>0</v>
      </c>
      <c r="BZ237" s="2">
        <f ca="1">IF(Table1[[#This Row],[Area]]="Rangamati",Table1[[#This Row],[Income]],0)</f>
        <v>0</v>
      </c>
      <c r="CA237" s="2">
        <f ca="1">IF(Table1[[#This Row],[Area]]="Kumilla",Table1[[#This Row],[Income]],0)</f>
        <v>0</v>
      </c>
      <c r="CB237" s="2">
        <f ca="1">IF(Table1[[#This Row],[Area]]="Notun para",Table1[[#This Row],[Income]],0)</f>
        <v>0</v>
      </c>
      <c r="CC237" s="2">
        <f ca="1">IF(Table1[[#This Row],[Area]]="Fotikchori",Table1[[#This Row],[Income]],0)</f>
        <v>0</v>
      </c>
      <c r="CD237" s="2">
        <f ca="1">IF(Table1[[#This Row],[Area]]="Feni",Table1[[#This Row],[Income]],0)</f>
        <v>77070</v>
      </c>
      <c r="CE237" s="2">
        <f ca="1">IF(Table1[[#This Row],[Area]]="Chattogram mohonogori",Table1[[#This Row],[Income]],0)</f>
        <v>0</v>
      </c>
      <c r="CF237" s="2">
        <f ca="1">IF(Table1[[#This Row],[Area]]="Potia",Table1[[#This Row],[Income]],0)</f>
        <v>0</v>
      </c>
      <c r="CG237" s="3">
        <f ca="1">IF(Table1[[#This Row],[Area]]="Kaptai",Table1[[#This Row],[Income]],0)</f>
        <v>0</v>
      </c>
      <c r="CH237" s="1">
        <f ca="1">IF(Table1[[#This Row],[Field of work]]="Health",Table1[[#This Row],[Income]],0)</f>
        <v>0</v>
      </c>
      <c r="CI237" s="2">
        <f ca="1">IF(Table1[[#This Row],[Field of work]]="Teaching",Table1[[#This Row],[Income]],0)</f>
        <v>0</v>
      </c>
      <c r="CJ237" s="2">
        <f ca="1">IF(Table1[[#This Row],[Field of work]]="Construction",Table1[[#This Row],[Income]],0)</f>
        <v>0</v>
      </c>
      <c r="CK237" s="2">
        <f ca="1">IF(Table1[[#This Row],[Field of work]]="IT",Table1[[#This Row],[Income]],0)</f>
        <v>0</v>
      </c>
      <c r="CL237" s="2">
        <f ca="1">IF(Table1[[#This Row],[Field of work]]="General work",Table1[[#This Row],[Income]],0)</f>
        <v>77070</v>
      </c>
      <c r="CM237" s="3">
        <f ca="1">IF(Table1[[#This Row],[Field of work]]="Agriculture",Table1[[#This Row],[Income]],0)</f>
        <v>0</v>
      </c>
      <c r="CN237" s="1">
        <f t="shared" ca="1" si="110"/>
        <v>1</v>
      </c>
      <c r="CO237" s="3"/>
      <c r="CP237" s="1">
        <f t="shared" ca="1" si="124"/>
        <v>42</v>
      </c>
      <c r="CQ237" s="3"/>
    </row>
    <row r="238" spans="2:95" x14ac:dyDescent="0.25">
      <c r="B238">
        <f t="shared" ca="1" si="125"/>
        <v>2</v>
      </c>
      <c r="C238" t="str">
        <f t="shared" ca="1" si="111"/>
        <v>Women</v>
      </c>
      <c r="D238">
        <f t="shared" ca="1" si="126"/>
        <v>42</v>
      </c>
      <c r="E238">
        <f t="shared" ca="1" si="127"/>
        <v>4</v>
      </c>
      <c r="F238" t="str">
        <f t="shared" ca="1" si="112"/>
        <v>IT</v>
      </c>
      <c r="G238">
        <f t="shared" ca="1" si="128"/>
        <v>3</v>
      </c>
      <c r="H238" t="str">
        <f t="shared" ca="1" si="113"/>
        <v>University</v>
      </c>
      <c r="I238">
        <f t="shared" ca="1" si="129"/>
        <v>1</v>
      </c>
      <c r="J238">
        <f t="shared" ca="1" si="130"/>
        <v>3</v>
      </c>
      <c r="K238">
        <f t="shared" ca="1" si="131"/>
        <v>80346</v>
      </c>
      <c r="L238">
        <f t="shared" ca="1" si="132"/>
        <v>10</v>
      </c>
      <c r="M238" t="str">
        <f t="shared" ca="1" si="114"/>
        <v>Notun para</v>
      </c>
      <c r="N238">
        <f t="shared" ca="1" si="136"/>
        <v>401730</v>
      </c>
      <c r="O238">
        <f t="shared" ca="1" si="133"/>
        <v>134861.21471996792</v>
      </c>
      <c r="P238">
        <f t="shared" ca="1" si="137"/>
        <v>13473.255424578565</v>
      </c>
      <c r="Q238">
        <f t="shared" ca="1" si="134"/>
        <v>948</v>
      </c>
      <c r="R238">
        <f t="shared" ca="1" si="138"/>
        <v>60291.807531311315</v>
      </c>
      <c r="S238">
        <f t="shared" ca="1" si="139"/>
        <v>79949.412590554377</v>
      </c>
      <c r="T238">
        <f t="shared" ca="1" si="140"/>
        <v>495152.66801513295</v>
      </c>
      <c r="U238">
        <f t="shared" ca="1" si="141"/>
        <v>196101.02225127924</v>
      </c>
      <c r="V238">
        <f t="shared" ca="1" si="142"/>
        <v>299051.64576385368</v>
      </c>
      <c r="AR238" s="1">
        <f ca="1">IF(Table1[[#This Row],[Gender]]="men",1,0)</f>
        <v>0</v>
      </c>
      <c r="AS238" s="2">
        <f ca="1">IF(Table1[[#This Row],[Gender]]="Women",1,0)</f>
        <v>1</v>
      </c>
      <c r="AT238" s="2"/>
      <c r="AU238" s="2"/>
      <c r="AV238" s="3"/>
      <c r="AX238" s="1">
        <f t="shared" ca="1" si="115"/>
        <v>0</v>
      </c>
      <c r="AY238" s="2">
        <f t="shared" ca="1" si="116"/>
        <v>0</v>
      </c>
      <c r="AZ238" s="2">
        <f t="shared" ca="1" si="117"/>
        <v>0</v>
      </c>
      <c r="BA238" s="2">
        <f t="shared" ca="1" si="118"/>
        <v>0</v>
      </c>
      <c r="BB238" s="2">
        <f t="shared" ca="1" si="119"/>
        <v>1</v>
      </c>
      <c r="BC238" s="2">
        <f t="shared" ca="1" si="120"/>
        <v>0</v>
      </c>
      <c r="BD238" s="2"/>
      <c r="BE238" s="2"/>
      <c r="BF238" s="2"/>
      <c r="BG238" s="2"/>
      <c r="BH238" s="2"/>
      <c r="BI238" s="2"/>
      <c r="BJ238" s="3"/>
      <c r="BL238" s="1">
        <f t="shared" ca="1" si="135"/>
        <v>20431.591022744964</v>
      </c>
      <c r="BM238" s="3"/>
      <c r="BN238" s="1">
        <f t="shared" ca="1" si="121"/>
        <v>0</v>
      </c>
      <c r="BO238" s="2"/>
      <c r="BP238" s="2"/>
      <c r="BQ238" s="3"/>
      <c r="BR238" s="15">
        <f t="shared" ca="1" si="122"/>
        <v>0.2250089097832976</v>
      </c>
      <c r="BS238" s="16">
        <f t="shared" ca="1" si="123"/>
        <v>0</v>
      </c>
      <c r="BT238" s="2"/>
      <c r="BU238" s="2"/>
      <c r="BV238" s="1">
        <f ca="1">IF(Table1[[#This Row],[Area]]="Raozan",Table1[[#This Row],[Income]],0)</f>
        <v>0</v>
      </c>
      <c r="BW238" s="2">
        <f ca="1">IF(Table1[[#This Row],[Area]]="Rangunia",Table1[[#This Row],[Income]],0)</f>
        <v>0</v>
      </c>
      <c r="BX238" s="2">
        <f ca="1">IF(Table1[[#This Row],[Area]]="Hathazari",Table1[[#This Row],[Income]],0)</f>
        <v>0</v>
      </c>
      <c r="BY238" s="2">
        <f ca="1">IF(Table1[[#This Row],[Area]]="Nazirhat",Table1[[#This Row],[Income]],0)</f>
        <v>0</v>
      </c>
      <c r="BZ238" s="2">
        <f ca="1">IF(Table1[[#This Row],[Area]]="Rangamati",Table1[[#This Row],[Income]],0)</f>
        <v>0</v>
      </c>
      <c r="CA238" s="2">
        <f ca="1">IF(Table1[[#This Row],[Area]]="Kumilla",Table1[[#This Row],[Income]],0)</f>
        <v>0</v>
      </c>
      <c r="CB238" s="2">
        <f ca="1">IF(Table1[[#This Row],[Area]]="Notun para",Table1[[#This Row],[Income]],0)</f>
        <v>80346</v>
      </c>
      <c r="CC238" s="2">
        <f ca="1">IF(Table1[[#This Row],[Area]]="Fotikchori",Table1[[#This Row],[Income]],0)</f>
        <v>0</v>
      </c>
      <c r="CD238" s="2">
        <f ca="1">IF(Table1[[#This Row],[Area]]="Feni",Table1[[#This Row],[Income]],0)</f>
        <v>0</v>
      </c>
      <c r="CE238" s="2">
        <f ca="1">IF(Table1[[#This Row],[Area]]="Chattogram mohonogori",Table1[[#This Row],[Income]],0)</f>
        <v>0</v>
      </c>
      <c r="CF238" s="2">
        <f ca="1">IF(Table1[[#This Row],[Area]]="Potia",Table1[[#This Row],[Income]],0)</f>
        <v>0</v>
      </c>
      <c r="CG238" s="3">
        <f ca="1">IF(Table1[[#This Row],[Area]]="Kaptai",Table1[[#This Row],[Income]],0)</f>
        <v>0</v>
      </c>
      <c r="CH238" s="1">
        <f ca="1">IF(Table1[[#This Row],[Field of work]]="Health",Table1[[#This Row],[Income]],0)</f>
        <v>0</v>
      </c>
      <c r="CI238" s="2">
        <f ca="1">IF(Table1[[#This Row],[Field of work]]="Teaching",Table1[[#This Row],[Income]],0)</f>
        <v>0</v>
      </c>
      <c r="CJ238" s="2">
        <f ca="1">IF(Table1[[#This Row],[Field of work]]="Construction",Table1[[#This Row],[Income]],0)</f>
        <v>0</v>
      </c>
      <c r="CK238" s="2">
        <f ca="1">IF(Table1[[#This Row],[Field of work]]="IT",Table1[[#This Row],[Income]],0)</f>
        <v>80346</v>
      </c>
      <c r="CL238" s="2">
        <f ca="1">IF(Table1[[#This Row],[Field of work]]="General work",Table1[[#This Row],[Income]],0)</f>
        <v>0</v>
      </c>
      <c r="CM238" s="3">
        <f ca="1">IF(Table1[[#This Row],[Field of work]]="Agriculture",Table1[[#This Row],[Income]],0)</f>
        <v>0</v>
      </c>
      <c r="CN238" s="1">
        <f t="shared" ca="1" si="110"/>
        <v>1</v>
      </c>
      <c r="CO238" s="3"/>
      <c r="CP238" s="1">
        <f t="shared" ca="1" si="124"/>
        <v>44</v>
      </c>
      <c r="CQ238" s="3"/>
    </row>
    <row r="239" spans="2:95" x14ac:dyDescent="0.25">
      <c r="B239">
        <f t="shared" ca="1" si="125"/>
        <v>2</v>
      </c>
      <c r="C239" t="str">
        <f t="shared" ca="1" si="111"/>
        <v>Women</v>
      </c>
      <c r="D239">
        <f t="shared" ca="1" si="126"/>
        <v>44</v>
      </c>
      <c r="E239">
        <f t="shared" ca="1" si="127"/>
        <v>5</v>
      </c>
      <c r="F239" t="str">
        <f t="shared" ca="1" si="112"/>
        <v>General work</v>
      </c>
      <c r="G239">
        <f t="shared" ca="1" si="128"/>
        <v>5</v>
      </c>
      <c r="H239" t="str">
        <f t="shared" ca="1" si="113"/>
        <v>Other</v>
      </c>
      <c r="I239">
        <f t="shared" ca="1" si="129"/>
        <v>1</v>
      </c>
      <c r="J239">
        <f t="shared" ca="1" si="130"/>
        <v>3</v>
      </c>
      <c r="K239">
        <f t="shared" ca="1" si="131"/>
        <v>52632</v>
      </c>
      <c r="L239">
        <f t="shared" ca="1" si="132"/>
        <v>2</v>
      </c>
      <c r="M239" t="str">
        <f t="shared" ca="1" si="114"/>
        <v>Hathazari</v>
      </c>
      <c r="N239">
        <f t="shared" ca="1" si="136"/>
        <v>157896</v>
      </c>
      <c r="O239">
        <f t="shared" ca="1" si="133"/>
        <v>35528.006819143557</v>
      </c>
      <c r="P239">
        <f t="shared" ca="1" si="137"/>
        <v>96246.607853680107</v>
      </c>
      <c r="Q239">
        <f t="shared" ca="1" si="134"/>
        <v>48626</v>
      </c>
      <c r="R239">
        <f t="shared" ca="1" si="138"/>
        <v>23483.11646775225</v>
      </c>
      <c r="S239">
        <f t="shared" ca="1" si="139"/>
        <v>61071.56469632576</v>
      </c>
      <c r="T239">
        <f t="shared" ca="1" si="140"/>
        <v>315214.17255000584</v>
      </c>
      <c r="U239">
        <f t="shared" ca="1" si="141"/>
        <v>107637.1232868958</v>
      </c>
      <c r="V239">
        <f t="shared" ca="1" si="142"/>
        <v>207577.04926311004</v>
      </c>
      <c r="AR239" s="1">
        <f ca="1">IF(Table1[[#This Row],[Gender]]="men",1,0)</f>
        <v>0</v>
      </c>
      <c r="AS239" s="2">
        <f ca="1">IF(Table1[[#This Row],[Gender]]="Women",1,0)</f>
        <v>1</v>
      </c>
      <c r="AT239" s="2"/>
      <c r="AU239" s="2"/>
      <c r="AV239" s="3"/>
      <c r="AX239" s="1">
        <f t="shared" ca="1" si="115"/>
        <v>1</v>
      </c>
      <c r="AY239" s="2">
        <f t="shared" ca="1" si="116"/>
        <v>0</v>
      </c>
      <c r="AZ239" s="2">
        <f t="shared" ca="1" si="117"/>
        <v>0</v>
      </c>
      <c r="BA239" s="2">
        <f t="shared" ca="1" si="118"/>
        <v>0</v>
      </c>
      <c r="BB239" s="2">
        <f t="shared" ca="1" si="119"/>
        <v>0</v>
      </c>
      <c r="BC239" s="2">
        <f t="shared" ca="1" si="120"/>
        <v>0</v>
      </c>
      <c r="BD239" s="2"/>
      <c r="BE239" s="2"/>
      <c r="BF239" s="2"/>
      <c r="BG239" s="2"/>
      <c r="BH239" s="2"/>
      <c r="BI239" s="2"/>
      <c r="BJ239" s="3"/>
      <c r="BL239" s="1">
        <f t="shared" ca="1" si="135"/>
        <v>7819.3983624878301</v>
      </c>
      <c r="BM239" s="3"/>
      <c r="BN239" s="1">
        <f t="shared" ca="1" si="121"/>
        <v>0</v>
      </c>
      <c r="BO239" s="2"/>
      <c r="BP239" s="2"/>
      <c r="BQ239" s="3"/>
      <c r="BR239" s="15">
        <f t="shared" ca="1" si="122"/>
        <v>0.15026032215960405</v>
      </c>
      <c r="BS239" s="16">
        <f t="shared" ca="1" si="123"/>
        <v>1</v>
      </c>
      <c r="BT239" s="2"/>
      <c r="BU239" s="2"/>
      <c r="BV239" s="1">
        <f ca="1">IF(Table1[[#This Row],[Area]]="Raozan",Table1[[#This Row],[Income]],0)</f>
        <v>0</v>
      </c>
      <c r="BW239" s="2">
        <f ca="1">IF(Table1[[#This Row],[Area]]="Rangunia",Table1[[#This Row],[Income]],0)</f>
        <v>0</v>
      </c>
      <c r="BX239" s="2">
        <f ca="1">IF(Table1[[#This Row],[Area]]="Hathazari",Table1[[#This Row],[Income]],0)</f>
        <v>52632</v>
      </c>
      <c r="BY239" s="2">
        <f ca="1">IF(Table1[[#This Row],[Area]]="Nazirhat",Table1[[#This Row],[Income]],0)</f>
        <v>0</v>
      </c>
      <c r="BZ239" s="2">
        <f ca="1">IF(Table1[[#This Row],[Area]]="Rangamati",Table1[[#This Row],[Income]],0)</f>
        <v>0</v>
      </c>
      <c r="CA239" s="2">
        <f ca="1">IF(Table1[[#This Row],[Area]]="Kumilla",Table1[[#This Row],[Income]],0)</f>
        <v>0</v>
      </c>
      <c r="CB239" s="2">
        <f ca="1">IF(Table1[[#This Row],[Area]]="Notun para",Table1[[#This Row],[Income]],0)</f>
        <v>0</v>
      </c>
      <c r="CC239" s="2">
        <f ca="1">IF(Table1[[#This Row],[Area]]="Fotikchori",Table1[[#This Row],[Income]],0)</f>
        <v>0</v>
      </c>
      <c r="CD239" s="2">
        <f ca="1">IF(Table1[[#This Row],[Area]]="Feni",Table1[[#This Row],[Income]],0)</f>
        <v>0</v>
      </c>
      <c r="CE239" s="2">
        <f ca="1">IF(Table1[[#This Row],[Area]]="Chattogram mohonogori",Table1[[#This Row],[Income]],0)</f>
        <v>0</v>
      </c>
      <c r="CF239" s="2">
        <f ca="1">IF(Table1[[#This Row],[Area]]="Potia",Table1[[#This Row],[Income]],0)</f>
        <v>0</v>
      </c>
      <c r="CG239" s="3">
        <f ca="1">IF(Table1[[#This Row],[Area]]="Kaptai",Table1[[#This Row],[Income]],0)</f>
        <v>0</v>
      </c>
      <c r="CH239" s="1">
        <f ca="1">IF(Table1[[#This Row],[Field of work]]="Health",Table1[[#This Row],[Income]],0)</f>
        <v>0</v>
      </c>
      <c r="CI239" s="2">
        <f ca="1">IF(Table1[[#This Row],[Field of work]]="Teaching",Table1[[#This Row],[Income]],0)</f>
        <v>0</v>
      </c>
      <c r="CJ239" s="2">
        <f ca="1">IF(Table1[[#This Row],[Field of work]]="Construction",Table1[[#This Row],[Income]],0)</f>
        <v>0</v>
      </c>
      <c r="CK239" s="2">
        <f ca="1">IF(Table1[[#This Row],[Field of work]]="IT",Table1[[#This Row],[Income]],0)</f>
        <v>0</v>
      </c>
      <c r="CL239" s="2">
        <f ca="1">IF(Table1[[#This Row],[Field of work]]="General work",Table1[[#This Row],[Income]],0)</f>
        <v>52632</v>
      </c>
      <c r="CM239" s="3">
        <f ca="1">IF(Table1[[#This Row],[Field of work]]="Agriculture",Table1[[#This Row],[Income]],0)</f>
        <v>0</v>
      </c>
      <c r="CN239" s="1">
        <f t="shared" ca="1" si="110"/>
        <v>1</v>
      </c>
      <c r="CO239" s="3"/>
      <c r="CP239" s="1">
        <f t="shared" ca="1" si="124"/>
        <v>39</v>
      </c>
      <c r="CQ239" s="3"/>
    </row>
    <row r="240" spans="2:95" x14ac:dyDescent="0.25">
      <c r="B240">
        <f t="shared" ca="1" si="125"/>
        <v>2</v>
      </c>
      <c r="C240" t="str">
        <f t="shared" ca="1" si="111"/>
        <v>Women</v>
      </c>
      <c r="D240">
        <f t="shared" ca="1" si="126"/>
        <v>39</v>
      </c>
      <c r="E240">
        <f t="shared" ca="1" si="127"/>
        <v>1</v>
      </c>
      <c r="F240" t="str">
        <f t="shared" ca="1" si="112"/>
        <v>Health</v>
      </c>
      <c r="G240">
        <f t="shared" ca="1" si="128"/>
        <v>4</v>
      </c>
      <c r="H240" t="str">
        <f t="shared" ca="1" si="113"/>
        <v>Technical</v>
      </c>
      <c r="I240">
        <f t="shared" ca="1" si="129"/>
        <v>4</v>
      </c>
      <c r="J240">
        <f t="shared" ca="1" si="130"/>
        <v>1</v>
      </c>
      <c r="K240">
        <f t="shared" ca="1" si="131"/>
        <v>72931</v>
      </c>
      <c r="L240">
        <f t="shared" ca="1" si="132"/>
        <v>12</v>
      </c>
      <c r="M240" t="str">
        <f t="shared" ca="1" si="114"/>
        <v>Kaptai</v>
      </c>
      <c r="N240">
        <f t="shared" ca="1" si="136"/>
        <v>291724</v>
      </c>
      <c r="O240">
        <f t="shared" ca="1" si="133"/>
        <v>43834.542221688331</v>
      </c>
      <c r="P240">
        <f t="shared" ca="1" si="137"/>
        <v>20431.591022744964</v>
      </c>
      <c r="Q240">
        <f t="shared" ca="1" si="134"/>
        <v>9090</v>
      </c>
      <c r="R240">
        <f t="shared" ca="1" si="138"/>
        <v>80604.590333288186</v>
      </c>
      <c r="S240">
        <f t="shared" ca="1" si="139"/>
        <v>70566.039008098334</v>
      </c>
      <c r="T240">
        <f t="shared" ca="1" si="140"/>
        <v>382721.63003084331</v>
      </c>
      <c r="U240">
        <f t="shared" ca="1" si="141"/>
        <v>133529.1325549765</v>
      </c>
      <c r="V240">
        <f t="shared" ca="1" si="142"/>
        <v>249192.49747586681</v>
      </c>
      <c r="AR240" s="1">
        <f ca="1">IF(Table1[[#This Row],[Gender]]="men",1,0)</f>
        <v>0</v>
      </c>
      <c r="AS240" s="2">
        <f ca="1">IF(Table1[[#This Row],[Gender]]="Women",1,0)</f>
        <v>1</v>
      </c>
      <c r="AT240" s="2"/>
      <c r="AU240" s="2"/>
      <c r="AV240" s="3"/>
      <c r="AX240" s="1">
        <f t="shared" ca="1" si="115"/>
        <v>1</v>
      </c>
      <c r="AY240" s="2">
        <f t="shared" ca="1" si="116"/>
        <v>0</v>
      </c>
      <c r="AZ240" s="2">
        <f t="shared" ca="1" si="117"/>
        <v>0</v>
      </c>
      <c r="BA240" s="2">
        <f t="shared" ca="1" si="118"/>
        <v>0</v>
      </c>
      <c r="BB240" s="2">
        <f t="shared" ca="1" si="119"/>
        <v>0</v>
      </c>
      <c r="BC240" s="2">
        <f t="shared" ca="1" si="120"/>
        <v>0</v>
      </c>
      <c r="BD240" s="2"/>
      <c r="BE240" s="2"/>
      <c r="BF240" s="2"/>
      <c r="BG240" s="2"/>
      <c r="BH240" s="2"/>
      <c r="BI240" s="2"/>
      <c r="BJ240" s="3"/>
      <c r="BL240" s="1">
        <f t="shared" ca="1" si="135"/>
        <v>44355.552520410543</v>
      </c>
      <c r="BM240" s="3"/>
      <c r="BN240" s="1">
        <f t="shared" ca="1" si="121"/>
        <v>0</v>
      </c>
      <c r="BO240" s="2"/>
      <c r="BP240" s="2"/>
      <c r="BQ240" s="3"/>
      <c r="BR240" s="15">
        <f t="shared" ca="1" si="122"/>
        <v>0.76573294767558808</v>
      </c>
      <c r="BS240" s="16">
        <f t="shared" ca="1" si="123"/>
        <v>0</v>
      </c>
      <c r="BT240" s="2"/>
      <c r="BU240" s="2"/>
      <c r="BV240" s="1">
        <f ca="1">IF(Table1[[#This Row],[Area]]="Raozan",Table1[[#This Row],[Income]],0)</f>
        <v>0</v>
      </c>
      <c r="BW240" s="2">
        <f ca="1">IF(Table1[[#This Row],[Area]]="Rangunia",Table1[[#This Row],[Income]],0)</f>
        <v>0</v>
      </c>
      <c r="BX240" s="2">
        <f ca="1">IF(Table1[[#This Row],[Area]]="Hathazari",Table1[[#This Row],[Income]],0)</f>
        <v>0</v>
      </c>
      <c r="BY240" s="2">
        <f ca="1">IF(Table1[[#This Row],[Area]]="Nazirhat",Table1[[#This Row],[Income]],0)</f>
        <v>0</v>
      </c>
      <c r="BZ240" s="2">
        <f ca="1">IF(Table1[[#This Row],[Area]]="Rangamati",Table1[[#This Row],[Income]],0)</f>
        <v>0</v>
      </c>
      <c r="CA240" s="2">
        <f ca="1">IF(Table1[[#This Row],[Area]]="Kumilla",Table1[[#This Row],[Income]],0)</f>
        <v>0</v>
      </c>
      <c r="CB240" s="2">
        <f ca="1">IF(Table1[[#This Row],[Area]]="Notun para",Table1[[#This Row],[Income]],0)</f>
        <v>0</v>
      </c>
      <c r="CC240" s="2">
        <f ca="1">IF(Table1[[#This Row],[Area]]="Fotikchori",Table1[[#This Row],[Income]],0)</f>
        <v>0</v>
      </c>
      <c r="CD240" s="2">
        <f ca="1">IF(Table1[[#This Row],[Area]]="Feni",Table1[[#This Row],[Income]],0)</f>
        <v>0</v>
      </c>
      <c r="CE240" s="2">
        <f ca="1">IF(Table1[[#This Row],[Area]]="Chattogram mohonogori",Table1[[#This Row],[Income]],0)</f>
        <v>0</v>
      </c>
      <c r="CF240" s="2">
        <f ca="1">IF(Table1[[#This Row],[Area]]="Potia",Table1[[#This Row],[Income]],0)</f>
        <v>0</v>
      </c>
      <c r="CG240" s="3">
        <f ca="1">IF(Table1[[#This Row],[Area]]="Kaptai",Table1[[#This Row],[Income]],0)</f>
        <v>72931</v>
      </c>
      <c r="CH240" s="1">
        <f ca="1">IF(Table1[[#This Row],[Field of work]]="Health",Table1[[#This Row],[Income]],0)</f>
        <v>72931</v>
      </c>
      <c r="CI240" s="2">
        <f ca="1">IF(Table1[[#This Row],[Field of work]]="Teaching",Table1[[#This Row],[Income]],0)</f>
        <v>0</v>
      </c>
      <c r="CJ240" s="2">
        <f ca="1">IF(Table1[[#This Row],[Field of work]]="Construction",Table1[[#This Row],[Income]],0)</f>
        <v>0</v>
      </c>
      <c r="CK240" s="2">
        <f ca="1">IF(Table1[[#This Row],[Field of work]]="IT",Table1[[#This Row],[Income]],0)</f>
        <v>0</v>
      </c>
      <c r="CL240" s="2">
        <f ca="1">IF(Table1[[#This Row],[Field of work]]="General work",Table1[[#This Row],[Income]],0)</f>
        <v>0</v>
      </c>
      <c r="CM240" s="3">
        <f ca="1">IF(Table1[[#This Row],[Field of work]]="Agriculture",Table1[[#This Row],[Income]],0)</f>
        <v>0</v>
      </c>
      <c r="CN240" s="1">
        <f t="shared" ca="1" si="110"/>
        <v>1</v>
      </c>
      <c r="CO240" s="3"/>
      <c r="CP240" s="1">
        <f t="shared" ca="1" si="124"/>
        <v>34</v>
      </c>
      <c r="CQ240" s="3"/>
    </row>
    <row r="241" spans="2:95" x14ac:dyDescent="0.25">
      <c r="B241">
        <f t="shared" ca="1" si="125"/>
        <v>2</v>
      </c>
      <c r="C241" t="str">
        <f t="shared" ca="1" si="111"/>
        <v>Women</v>
      </c>
      <c r="D241">
        <f t="shared" ca="1" si="126"/>
        <v>34</v>
      </c>
      <c r="E241">
        <f t="shared" ca="1" si="127"/>
        <v>1</v>
      </c>
      <c r="F241" t="str">
        <f t="shared" ca="1" si="112"/>
        <v>Health</v>
      </c>
      <c r="G241">
        <f t="shared" ca="1" si="128"/>
        <v>3</v>
      </c>
      <c r="H241" t="str">
        <f t="shared" ca="1" si="113"/>
        <v>University</v>
      </c>
      <c r="I241">
        <f t="shared" ca="1" si="129"/>
        <v>4</v>
      </c>
      <c r="J241">
        <f t="shared" ca="1" si="130"/>
        <v>3</v>
      </c>
      <c r="K241">
        <f t="shared" ca="1" si="131"/>
        <v>55756</v>
      </c>
      <c r="L241">
        <f t="shared" ca="1" si="132"/>
        <v>7</v>
      </c>
      <c r="M241" t="str">
        <f t="shared" ca="1" si="114"/>
        <v>Feni</v>
      </c>
      <c r="N241">
        <f t="shared" ca="1" si="136"/>
        <v>167268</v>
      </c>
      <c r="O241">
        <f t="shared" ca="1" si="133"/>
        <v>128082.61869180026</v>
      </c>
      <c r="P241">
        <f t="shared" ca="1" si="137"/>
        <v>23458.195087463489</v>
      </c>
      <c r="Q241">
        <f t="shared" ca="1" si="134"/>
        <v>13706</v>
      </c>
      <c r="R241">
        <f t="shared" ca="1" si="138"/>
        <v>2978.4128127112003</v>
      </c>
      <c r="S241">
        <f t="shared" ca="1" si="139"/>
        <v>3411.8829033629017</v>
      </c>
      <c r="T241">
        <f t="shared" ca="1" si="140"/>
        <v>194138.07799082639</v>
      </c>
      <c r="U241">
        <f t="shared" ca="1" si="141"/>
        <v>144767.03150451148</v>
      </c>
      <c r="V241">
        <f t="shared" ca="1" si="142"/>
        <v>49371.04648631491</v>
      </c>
      <c r="AR241" s="1">
        <f ca="1">IF(Table1[[#This Row],[Gender]]="men",1,0)</f>
        <v>0</v>
      </c>
      <c r="AS241" s="2">
        <f ca="1">IF(Table1[[#This Row],[Gender]]="Women",1,0)</f>
        <v>1</v>
      </c>
      <c r="AT241" s="2"/>
      <c r="AU241" s="2"/>
      <c r="AV241" s="3"/>
      <c r="AX241" s="1">
        <f t="shared" ca="1" si="115"/>
        <v>0</v>
      </c>
      <c r="AY241" s="2">
        <f t="shared" ca="1" si="116"/>
        <v>0</v>
      </c>
      <c r="AZ241" s="2">
        <f t="shared" ca="1" si="117"/>
        <v>0</v>
      </c>
      <c r="BA241" s="2">
        <f t="shared" ca="1" si="118"/>
        <v>0</v>
      </c>
      <c r="BB241" s="2">
        <f t="shared" ca="1" si="119"/>
        <v>0</v>
      </c>
      <c r="BC241" s="2">
        <f t="shared" ca="1" si="120"/>
        <v>1</v>
      </c>
      <c r="BD241" s="2"/>
      <c r="BE241" s="2"/>
      <c r="BF241" s="2"/>
      <c r="BG241" s="2"/>
      <c r="BH241" s="2"/>
      <c r="BI241" s="2"/>
      <c r="BJ241" s="3"/>
      <c r="BL241" s="1">
        <f t="shared" ca="1" si="135"/>
        <v>50795.627411686961</v>
      </c>
      <c r="BM241" s="3"/>
      <c r="BN241" s="1">
        <f t="shared" ca="1" si="121"/>
        <v>1</v>
      </c>
      <c r="BO241" s="2"/>
      <c r="BP241" s="2"/>
      <c r="BQ241" s="3"/>
      <c r="BR241" s="15">
        <f t="shared" ca="1" si="122"/>
        <v>0.59975916012374253</v>
      </c>
      <c r="BS241" s="16">
        <f t="shared" ca="1" si="123"/>
        <v>0</v>
      </c>
      <c r="BT241" s="2"/>
      <c r="BU241" s="2"/>
      <c r="BV241" s="1">
        <f ca="1">IF(Table1[[#This Row],[Area]]="Raozan",Table1[[#This Row],[Income]],0)</f>
        <v>0</v>
      </c>
      <c r="BW241" s="2">
        <f ca="1">IF(Table1[[#This Row],[Area]]="Rangunia",Table1[[#This Row],[Income]],0)</f>
        <v>0</v>
      </c>
      <c r="BX241" s="2">
        <f ca="1">IF(Table1[[#This Row],[Area]]="Hathazari",Table1[[#This Row],[Income]],0)</f>
        <v>0</v>
      </c>
      <c r="BY241" s="2">
        <f ca="1">IF(Table1[[#This Row],[Area]]="Nazirhat",Table1[[#This Row],[Income]],0)</f>
        <v>0</v>
      </c>
      <c r="BZ241" s="2">
        <f ca="1">IF(Table1[[#This Row],[Area]]="Rangamati",Table1[[#This Row],[Income]],0)</f>
        <v>0</v>
      </c>
      <c r="CA241" s="2">
        <f ca="1">IF(Table1[[#This Row],[Area]]="Kumilla",Table1[[#This Row],[Income]],0)</f>
        <v>0</v>
      </c>
      <c r="CB241" s="2">
        <f ca="1">IF(Table1[[#This Row],[Area]]="Notun para",Table1[[#This Row],[Income]],0)</f>
        <v>0</v>
      </c>
      <c r="CC241" s="2">
        <f ca="1">IF(Table1[[#This Row],[Area]]="Fotikchori",Table1[[#This Row],[Income]],0)</f>
        <v>0</v>
      </c>
      <c r="CD241" s="2">
        <f ca="1">IF(Table1[[#This Row],[Area]]="Feni",Table1[[#This Row],[Income]],0)</f>
        <v>55756</v>
      </c>
      <c r="CE241" s="2">
        <f ca="1">IF(Table1[[#This Row],[Area]]="Chattogram mohonogori",Table1[[#This Row],[Income]],0)</f>
        <v>0</v>
      </c>
      <c r="CF241" s="2">
        <f ca="1">IF(Table1[[#This Row],[Area]]="Potia",Table1[[#This Row],[Income]],0)</f>
        <v>0</v>
      </c>
      <c r="CG241" s="3">
        <f ca="1">IF(Table1[[#This Row],[Area]]="Kaptai",Table1[[#This Row],[Income]],0)</f>
        <v>0</v>
      </c>
      <c r="CH241" s="1">
        <f ca="1">IF(Table1[[#This Row],[Field of work]]="Health",Table1[[#This Row],[Income]],0)</f>
        <v>55756</v>
      </c>
      <c r="CI241" s="2">
        <f ca="1">IF(Table1[[#This Row],[Field of work]]="Teaching",Table1[[#This Row],[Income]],0)</f>
        <v>0</v>
      </c>
      <c r="CJ241" s="2">
        <f ca="1">IF(Table1[[#This Row],[Field of work]]="Construction",Table1[[#This Row],[Income]],0)</f>
        <v>0</v>
      </c>
      <c r="CK241" s="2">
        <f ca="1">IF(Table1[[#This Row],[Field of work]]="IT",Table1[[#This Row],[Income]],0)</f>
        <v>0</v>
      </c>
      <c r="CL241" s="2">
        <f ca="1">IF(Table1[[#This Row],[Field of work]]="General work",Table1[[#This Row],[Income]],0)</f>
        <v>0</v>
      </c>
      <c r="CM241" s="3">
        <f ca="1">IF(Table1[[#This Row],[Field of work]]="Agriculture",Table1[[#This Row],[Income]],0)</f>
        <v>0</v>
      </c>
      <c r="CN241" s="1">
        <f t="shared" ca="1" si="110"/>
        <v>1</v>
      </c>
      <c r="CO241" s="3"/>
      <c r="CP241" s="1">
        <f t="shared" ca="1" si="124"/>
        <v>39</v>
      </c>
      <c r="CQ241" s="3"/>
    </row>
    <row r="242" spans="2:95" x14ac:dyDescent="0.25">
      <c r="B242">
        <f t="shared" ca="1" si="125"/>
        <v>1</v>
      </c>
      <c r="C242" t="str">
        <f t="shared" ca="1" si="111"/>
        <v>Men</v>
      </c>
      <c r="D242">
        <f t="shared" ca="1" si="126"/>
        <v>39</v>
      </c>
      <c r="E242">
        <f t="shared" ca="1" si="127"/>
        <v>6</v>
      </c>
      <c r="F242" t="str">
        <f t="shared" ca="1" si="112"/>
        <v>Agriculture</v>
      </c>
      <c r="G242">
        <f t="shared" ca="1" si="128"/>
        <v>3</v>
      </c>
      <c r="H242" t="str">
        <f t="shared" ca="1" si="113"/>
        <v>University</v>
      </c>
      <c r="I242">
        <f t="shared" ca="1" si="129"/>
        <v>1</v>
      </c>
      <c r="J242">
        <f t="shared" ca="1" si="130"/>
        <v>1</v>
      </c>
      <c r="K242">
        <f t="shared" ca="1" si="131"/>
        <v>77286</v>
      </c>
      <c r="L242">
        <f t="shared" ca="1" si="132"/>
        <v>7</v>
      </c>
      <c r="M242" t="str">
        <f t="shared" ca="1" si="114"/>
        <v>Feni</v>
      </c>
      <c r="N242">
        <f t="shared" ca="1" si="136"/>
        <v>463716</v>
      </c>
      <c r="O242">
        <f t="shared" ca="1" si="133"/>
        <v>278117.91869594139</v>
      </c>
      <c r="P242">
        <f t="shared" ca="1" si="137"/>
        <v>44355.552520410543</v>
      </c>
      <c r="Q242">
        <f t="shared" ca="1" si="134"/>
        <v>8676</v>
      </c>
      <c r="R242">
        <f t="shared" ca="1" si="138"/>
        <v>74417.257821766892</v>
      </c>
      <c r="S242">
        <f t="shared" ca="1" si="139"/>
        <v>111011.72626855905</v>
      </c>
      <c r="T242">
        <f t="shared" ca="1" si="140"/>
        <v>619083.27878896962</v>
      </c>
      <c r="U242">
        <f t="shared" ca="1" si="141"/>
        <v>361211.17651770829</v>
      </c>
      <c r="V242">
        <f t="shared" ca="1" si="142"/>
        <v>257872.10227126133</v>
      </c>
      <c r="AR242" s="1">
        <f ca="1">IF(Table1[[#This Row],[Gender]]="men",1,0)</f>
        <v>1</v>
      </c>
      <c r="AS242" s="2">
        <f ca="1">IF(Table1[[#This Row],[Gender]]="Women",1,0)</f>
        <v>0</v>
      </c>
      <c r="AT242" s="2"/>
      <c r="AU242" s="2"/>
      <c r="AV242" s="3"/>
      <c r="AX242" s="1">
        <f t="shared" ca="1" si="115"/>
        <v>1</v>
      </c>
      <c r="AY242" s="2">
        <f t="shared" ca="1" si="116"/>
        <v>0</v>
      </c>
      <c r="AZ242" s="2">
        <f t="shared" ca="1" si="117"/>
        <v>0</v>
      </c>
      <c r="BA242" s="2">
        <f t="shared" ca="1" si="118"/>
        <v>0</v>
      </c>
      <c r="BB242" s="2">
        <f t="shared" ca="1" si="119"/>
        <v>0</v>
      </c>
      <c r="BC242" s="2">
        <f t="shared" ca="1" si="120"/>
        <v>0</v>
      </c>
      <c r="BD242" s="2"/>
      <c r="BE242" s="2"/>
      <c r="BF242" s="2"/>
      <c r="BG242" s="2"/>
      <c r="BH242" s="2"/>
      <c r="BI242" s="2"/>
      <c r="BJ242" s="3"/>
      <c r="BL242" s="1">
        <f t="shared" ca="1" si="135"/>
        <v>35367.958719628426</v>
      </c>
      <c r="BM242" s="3"/>
      <c r="BN242" s="1">
        <f t="shared" ca="1" si="121"/>
        <v>1</v>
      </c>
      <c r="BO242" s="2"/>
      <c r="BP242" s="2"/>
      <c r="BQ242" s="3"/>
      <c r="BR242" s="15">
        <f t="shared" ca="1" si="122"/>
        <v>0.74104079729141836</v>
      </c>
      <c r="BS242" s="16">
        <f t="shared" ca="1" si="123"/>
        <v>0</v>
      </c>
      <c r="BT242" s="2"/>
      <c r="BU242" s="2"/>
      <c r="BV242" s="1">
        <f ca="1">IF(Table1[[#This Row],[Area]]="Raozan",Table1[[#This Row],[Income]],0)</f>
        <v>0</v>
      </c>
      <c r="BW242" s="2">
        <f ca="1">IF(Table1[[#This Row],[Area]]="Rangunia",Table1[[#This Row],[Income]],0)</f>
        <v>0</v>
      </c>
      <c r="BX242" s="2">
        <f ca="1">IF(Table1[[#This Row],[Area]]="Hathazari",Table1[[#This Row],[Income]],0)</f>
        <v>0</v>
      </c>
      <c r="BY242" s="2">
        <f ca="1">IF(Table1[[#This Row],[Area]]="Nazirhat",Table1[[#This Row],[Income]],0)</f>
        <v>0</v>
      </c>
      <c r="BZ242" s="2">
        <f ca="1">IF(Table1[[#This Row],[Area]]="Rangamati",Table1[[#This Row],[Income]],0)</f>
        <v>0</v>
      </c>
      <c r="CA242" s="2">
        <f ca="1">IF(Table1[[#This Row],[Area]]="Kumilla",Table1[[#This Row],[Income]],0)</f>
        <v>0</v>
      </c>
      <c r="CB242" s="2">
        <f ca="1">IF(Table1[[#This Row],[Area]]="Notun para",Table1[[#This Row],[Income]],0)</f>
        <v>0</v>
      </c>
      <c r="CC242" s="2">
        <f ca="1">IF(Table1[[#This Row],[Area]]="Fotikchori",Table1[[#This Row],[Income]],0)</f>
        <v>0</v>
      </c>
      <c r="CD242" s="2">
        <f ca="1">IF(Table1[[#This Row],[Area]]="Feni",Table1[[#This Row],[Income]],0)</f>
        <v>77286</v>
      </c>
      <c r="CE242" s="2">
        <f ca="1">IF(Table1[[#This Row],[Area]]="Chattogram mohonogori",Table1[[#This Row],[Income]],0)</f>
        <v>0</v>
      </c>
      <c r="CF242" s="2">
        <f ca="1">IF(Table1[[#This Row],[Area]]="Potia",Table1[[#This Row],[Income]],0)</f>
        <v>0</v>
      </c>
      <c r="CG242" s="3">
        <f ca="1">IF(Table1[[#This Row],[Area]]="Kaptai",Table1[[#This Row],[Income]],0)</f>
        <v>0</v>
      </c>
      <c r="CH242" s="1">
        <f ca="1">IF(Table1[[#This Row],[Field of work]]="Health",Table1[[#This Row],[Income]],0)</f>
        <v>0</v>
      </c>
      <c r="CI242" s="2">
        <f ca="1">IF(Table1[[#This Row],[Field of work]]="Teaching",Table1[[#This Row],[Income]],0)</f>
        <v>0</v>
      </c>
      <c r="CJ242" s="2">
        <f ca="1">IF(Table1[[#This Row],[Field of work]]="Construction",Table1[[#This Row],[Income]],0)</f>
        <v>0</v>
      </c>
      <c r="CK242" s="2">
        <f ca="1">IF(Table1[[#This Row],[Field of work]]="IT",Table1[[#This Row],[Income]],0)</f>
        <v>0</v>
      </c>
      <c r="CL242" s="2">
        <f ca="1">IF(Table1[[#This Row],[Field of work]]="General work",Table1[[#This Row],[Income]],0)</f>
        <v>0</v>
      </c>
      <c r="CM242" s="3">
        <f ca="1">IF(Table1[[#This Row],[Field of work]]="Agriculture",Table1[[#This Row],[Income]],0)</f>
        <v>77286</v>
      </c>
      <c r="CN242" s="1">
        <f t="shared" ca="1" si="110"/>
        <v>1</v>
      </c>
      <c r="CO242" s="3"/>
      <c r="CP242" s="1">
        <f t="shared" ca="1" si="124"/>
        <v>42</v>
      </c>
      <c r="CQ242" s="3"/>
    </row>
    <row r="243" spans="2:95" x14ac:dyDescent="0.25">
      <c r="B243">
        <f t="shared" ca="1" si="125"/>
        <v>2</v>
      </c>
      <c r="C243" t="str">
        <f t="shared" ca="1" si="111"/>
        <v>Women</v>
      </c>
      <c r="D243">
        <f t="shared" ca="1" si="126"/>
        <v>42</v>
      </c>
      <c r="E243">
        <f t="shared" ca="1" si="127"/>
        <v>1</v>
      </c>
      <c r="F243" t="str">
        <f t="shared" ca="1" si="112"/>
        <v>Health</v>
      </c>
      <c r="G243">
        <f t="shared" ca="1" si="128"/>
        <v>3</v>
      </c>
      <c r="H243" t="str">
        <f t="shared" ca="1" si="113"/>
        <v>University</v>
      </c>
      <c r="I243">
        <f t="shared" ca="1" si="129"/>
        <v>0</v>
      </c>
      <c r="J243">
        <f t="shared" ca="1" si="130"/>
        <v>2</v>
      </c>
      <c r="K243">
        <f t="shared" ca="1" si="131"/>
        <v>72259</v>
      </c>
      <c r="L243">
        <f t="shared" ca="1" si="132"/>
        <v>2</v>
      </c>
      <c r="M243" t="str">
        <f t="shared" ca="1" si="114"/>
        <v>Hathazari</v>
      </c>
      <c r="N243">
        <f t="shared" ca="1" si="136"/>
        <v>361295</v>
      </c>
      <c r="O243">
        <f t="shared" ca="1" si="133"/>
        <v>267734.33485740301</v>
      </c>
      <c r="P243">
        <f t="shared" ca="1" si="137"/>
        <v>101591.25482337392</v>
      </c>
      <c r="Q243">
        <f t="shared" ca="1" si="134"/>
        <v>71745</v>
      </c>
      <c r="R243">
        <f t="shared" ca="1" si="138"/>
        <v>60146.712326481342</v>
      </c>
      <c r="S243">
        <f t="shared" ca="1" si="139"/>
        <v>39071.290834212428</v>
      </c>
      <c r="T243">
        <f t="shared" ca="1" si="140"/>
        <v>501957.54565758636</v>
      </c>
      <c r="U243">
        <f t="shared" ca="1" si="141"/>
        <v>399626.04718388437</v>
      </c>
      <c r="V243">
        <f t="shared" ca="1" si="142"/>
        <v>102331.498473702</v>
      </c>
      <c r="AR243" s="1">
        <f ca="1">IF(Table1[[#This Row],[Gender]]="men",1,0)</f>
        <v>0</v>
      </c>
      <c r="AS243" s="2">
        <f ca="1">IF(Table1[[#This Row],[Gender]]="Women",1,0)</f>
        <v>1</v>
      </c>
      <c r="AT243" s="2"/>
      <c r="AU243" s="2"/>
      <c r="AV243" s="3"/>
      <c r="AX243" s="1">
        <f t="shared" ca="1" si="115"/>
        <v>0</v>
      </c>
      <c r="AY243" s="2">
        <f t="shared" ca="1" si="116"/>
        <v>0</v>
      </c>
      <c r="AZ243" s="2">
        <f t="shared" ca="1" si="117"/>
        <v>0</v>
      </c>
      <c r="BA243" s="2">
        <f t="shared" ca="1" si="118"/>
        <v>0</v>
      </c>
      <c r="BB243" s="2">
        <f t="shared" ca="1" si="119"/>
        <v>0</v>
      </c>
      <c r="BC243" s="2">
        <f t="shared" ca="1" si="120"/>
        <v>1</v>
      </c>
      <c r="BD243" s="2"/>
      <c r="BE243" s="2"/>
      <c r="BF243" s="2"/>
      <c r="BG243" s="2"/>
      <c r="BH243" s="2"/>
      <c r="BI243" s="2"/>
      <c r="BJ243" s="3"/>
      <c r="BL243" s="1">
        <f t="shared" ca="1" si="135"/>
        <v>23923.583633614067</v>
      </c>
      <c r="BM243" s="3"/>
      <c r="BN243" s="1">
        <f t="shared" ca="1" si="121"/>
        <v>1</v>
      </c>
      <c r="BO243" s="2"/>
      <c r="BP243" s="2"/>
      <c r="BQ243" s="3"/>
      <c r="BR243" s="15">
        <f t="shared" ca="1" si="122"/>
        <v>0.5735287105459792</v>
      </c>
      <c r="BS243" s="16">
        <f t="shared" ca="1" si="123"/>
        <v>0</v>
      </c>
      <c r="BT243" s="2"/>
      <c r="BU243" s="2"/>
      <c r="BV243" s="1">
        <f ca="1">IF(Table1[[#This Row],[Area]]="Raozan",Table1[[#This Row],[Income]],0)</f>
        <v>0</v>
      </c>
      <c r="BW243" s="2">
        <f ca="1">IF(Table1[[#This Row],[Area]]="Rangunia",Table1[[#This Row],[Income]],0)</f>
        <v>0</v>
      </c>
      <c r="BX243" s="2">
        <f ca="1">IF(Table1[[#This Row],[Area]]="Hathazari",Table1[[#This Row],[Income]],0)</f>
        <v>72259</v>
      </c>
      <c r="BY243" s="2">
        <f ca="1">IF(Table1[[#This Row],[Area]]="Nazirhat",Table1[[#This Row],[Income]],0)</f>
        <v>0</v>
      </c>
      <c r="BZ243" s="2">
        <f ca="1">IF(Table1[[#This Row],[Area]]="Rangamati",Table1[[#This Row],[Income]],0)</f>
        <v>0</v>
      </c>
      <c r="CA243" s="2">
        <f ca="1">IF(Table1[[#This Row],[Area]]="Kumilla",Table1[[#This Row],[Income]],0)</f>
        <v>0</v>
      </c>
      <c r="CB243" s="2">
        <f ca="1">IF(Table1[[#This Row],[Area]]="Notun para",Table1[[#This Row],[Income]],0)</f>
        <v>0</v>
      </c>
      <c r="CC243" s="2">
        <f ca="1">IF(Table1[[#This Row],[Area]]="Fotikchori",Table1[[#This Row],[Income]],0)</f>
        <v>0</v>
      </c>
      <c r="CD243" s="2">
        <f ca="1">IF(Table1[[#This Row],[Area]]="Feni",Table1[[#This Row],[Income]],0)</f>
        <v>0</v>
      </c>
      <c r="CE243" s="2">
        <f ca="1">IF(Table1[[#This Row],[Area]]="Chattogram mohonogori",Table1[[#This Row],[Income]],0)</f>
        <v>0</v>
      </c>
      <c r="CF243" s="2">
        <f ca="1">IF(Table1[[#This Row],[Area]]="Potia",Table1[[#This Row],[Income]],0)</f>
        <v>0</v>
      </c>
      <c r="CG243" s="3">
        <f ca="1">IF(Table1[[#This Row],[Area]]="Kaptai",Table1[[#This Row],[Income]],0)</f>
        <v>0</v>
      </c>
      <c r="CH243" s="1">
        <f ca="1">IF(Table1[[#This Row],[Field of work]]="Health",Table1[[#This Row],[Income]],0)</f>
        <v>72259</v>
      </c>
      <c r="CI243" s="2">
        <f ca="1">IF(Table1[[#This Row],[Field of work]]="Teaching",Table1[[#This Row],[Income]],0)</f>
        <v>0</v>
      </c>
      <c r="CJ243" s="2">
        <f ca="1">IF(Table1[[#This Row],[Field of work]]="Construction",Table1[[#This Row],[Income]],0)</f>
        <v>0</v>
      </c>
      <c r="CK243" s="2">
        <f ca="1">IF(Table1[[#This Row],[Field of work]]="IT",Table1[[#This Row],[Income]],0)</f>
        <v>0</v>
      </c>
      <c r="CL243" s="2">
        <f ca="1">IF(Table1[[#This Row],[Field of work]]="General work",Table1[[#This Row],[Income]],0)</f>
        <v>0</v>
      </c>
      <c r="CM243" s="3">
        <f ca="1">IF(Table1[[#This Row],[Field of work]]="Agriculture",Table1[[#This Row],[Income]],0)</f>
        <v>0</v>
      </c>
      <c r="CN243" s="1">
        <f t="shared" ca="1" si="110"/>
        <v>1</v>
      </c>
      <c r="CO243" s="3"/>
      <c r="CP243" s="1">
        <f t="shared" ca="1" si="124"/>
        <v>43</v>
      </c>
      <c r="CQ243" s="3"/>
    </row>
    <row r="244" spans="2:95" x14ac:dyDescent="0.25">
      <c r="B244">
        <f t="shared" ca="1" si="125"/>
        <v>1</v>
      </c>
      <c r="C244" t="str">
        <f t="shared" ca="1" si="111"/>
        <v>Men</v>
      </c>
      <c r="D244">
        <f t="shared" ca="1" si="126"/>
        <v>43</v>
      </c>
      <c r="E244">
        <f t="shared" ca="1" si="127"/>
        <v>6</v>
      </c>
      <c r="F244" t="str">
        <f t="shared" ca="1" si="112"/>
        <v>Agriculture</v>
      </c>
      <c r="G244">
        <f t="shared" ca="1" si="128"/>
        <v>1</v>
      </c>
      <c r="H244" t="str">
        <f t="shared" ca="1" si="113"/>
        <v>High school</v>
      </c>
      <c r="I244">
        <f t="shared" ca="1" si="129"/>
        <v>0</v>
      </c>
      <c r="J244">
        <f t="shared" ca="1" si="130"/>
        <v>2</v>
      </c>
      <c r="K244">
        <f t="shared" ca="1" si="131"/>
        <v>67313</v>
      </c>
      <c r="L244">
        <f t="shared" ca="1" si="132"/>
        <v>4</v>
      </c>
      <c r="M244" t="str">
        <f t="shared" ca="1" si="114"/>
        <v>Rangamati</v>
      </c>
      <c r="N244">
        <f t="shared" ca="1" si="136"/>
        <v>336565</v>
      </c>
      <c r="O244">
        <f t="shared" ca="1" si="133"/>
        <v>193029.6904649075</v>
      </c>
      <c r="P244">
        <f t="shared" ca="1" si="137"/>
        <v>70735.917439256853</v>
      </c>
      <c r="Q244">
        <f t="shared" ca="1" si="134"/>
        <v>67048</v>
      </c>
      <c r="R244">
        <f t="shared" ca="1" si="138"/>
        <v>96887.301831117336</v>
      </c>
      <c r="S244">
        <f t="shared" ca="1" si="139"/>
        <v>59356.265107496562</v>
      </c>
      <c r="T244">
        <f t="shared" ca="1" si="140"/>
        <v>466657.18254675344</v>
      </c>
      <c r="U244">
        <f t="shared" ca="1" si="141"/>
        <v>356964.99229602481</v>
      </c>
      <c r="V244">
        <f t="shared" ca="1" si="142"/>
        <v>109692.19025072863</v>
      </c>
      <c r="AR244" s="1">
        <f ca="1">IF(Table1[[#This Row],[Gender]]="men",1,0)</f>
        <v>1</v>
      </c>
      <c r="AS244" s="2">
        <f ca="1">IF(Table1[[#This Row],[Gender]]="Women",1,0)</f>
        <v>0</v>
      </c>
      <c r="AT244" s="2"/>
      <c r="AU244" s="2"/>
      <c r="AV244" s="3"/>
      <c r="AX244" s="1">
        <f t="shared" ca="1" si="115"/>
        <v>0</v>
      </c>
      <c r="AY244" s="2">
        <f t="shared" ca="1" si="116"/>
        <v>0</v>
      </c>
      <c r="AZ244" s="2">
        <f t="shared" ca="1" si="117"/>
        <v>0</v>
      </c>
      <c r="BA244" s="2">
        <f t="shared" ca="1" si="118"/>
        <v>1</v>
      </c>
      <c r="BB244" s="2">
        <f t="shared" ca="1" si="119"/>
        <v>0</v>
      </c>
      <c r="BC244" s="2">
        <f t="shared" ca="1" si="120"/>
        <v>0</v>
      </c>
      <c r="BD244" s="2"/>
      <c r="BE244" s="2"/>
      <c r="BF244" s="2"/>
      <c r="BG244" s="2"/>
      <c r="BH244" s="2"/>
      <c r="BI244" s="2"/>
      <c r="BJ244" s="3"/>
      <c r="BL244" s="1">
        <f t="shared" ca="1" si="135"/>
        <v>4055.2770080572504</v>
      </c>
      <c r="BM244" s="3"/>
      <c r="BN244" s="1">
        <f t="shared" ca="1" si="121"/>
        <v>0</v>
      </c>
      <c r="BO244" s="2"/>
      <c r="BP244" s="2"/>
      <c r="BQ244" s="3"/>
      <c r="BR244" s="15">
        <f t="shared" ca="1" si="122"/>
        <v>0.37435588480644161</v>
      </c>
      <c r="BS244" s="16">
        <f t="shared" ca="1" si="123"/>
        <v>0</v>
      </c>
      <c r="BT244" s="2"/>
      <c r="BU244" s="2"/>
      <c r="BV244" s="1">
        <f ca="1">IF(Table1[[#This Row],[Area]]="Raozan",Table1[[#This Row],[Income]],0)</f>
        <v>0</v>
      </c>
      <c r="BW244" s="2">
        <f ca="1">IF(Table1[[#This Row],[Area]]="Rangunia",Table1[[#This Row],[Income]],0)</f>
        <v>0</v>
      </c>
      <c r="BX244" s="2">
        <f ca="1">IF(Table1[[#This Row],[Area]]="Hathazari",Table1[[#This Row],[Income]],0)</f>
        <v>0</v>
      </c>
      <c r="BY244" s="2">
        <f ca="1">IF(Table1[[#This Row],[Area]]="Nazirhat",Table1[[#This Row],[Income]],0)</f>
        <v>0</v>
      </c>
      <c r="BZ244" s="2">
        <f ca="1">IF(Table1[[#This Row],[Area]]="Rangamati",Table1[[#This Row],[Income]],0)</f>
        <v>67313</v>
      </c>
      <c r="CA244" s="2">
        <f ca="1">IF(Table1[[#This Row],[Area]]="Kumilla",Table1[[#This Row],[Income]],0)</f>
        <v>0</v>
      </c>
      <c r="CB244" s="2">
        <f ca="1">IF(Table1[[#This Row],[Area]]="Notun para",Table1[[#This Row],[Income]],0)</f>
        <v>0</v>
      </c>
      <c r="CC244" s="2">
        <f ca="1">IF(Table1[[#This Row],[Area]]="Fotikchori",Table1[[#This Row],[Income]],0)</f>
        <v>0</v>
      </c>
      <c r="CD244" s="2">
        <f ca="1">IF(Table1[[#This Row],[Area]]="Feni",Table1[[#This Row],[Income]],0)</f>
        <v>0</v>
      </c>
      <c r="CE244" s="2">
        <f ca="1">IF(Table1[[#This Row],[Area]]="Chattogram mohonogori",Table1[[#This Row],[Income]],0)</f>
        <v>0</v>
      </c>
      <c r="CF244" s="2">
        <f ca="1">IF(Table1[[#This Row],[Area]]="Potia",Table1[[#This Row],[Income]],0)</f>
        <v>0</v>
      </c>
      <c r="CG244" s="3">
        <f ca="1">IF(Table1[[#This Row],[Area]]="Kaptai",Table1[[#This Row],[Income]],0)</f>
        <v>0</v>
      </c>
      <c r="CH244" s="1">
        <f ca="1">IF(Table1[[#This Row],[Field of work]]="Health",Table1[[#This Row],[Income]],0)</f>
        <v>0</v>
      </c>
      <c r="CI244" s="2">
        <f ca="1">IF(Table1[[#This Row],[Field of work]]="Teaching",Table1[[#This Row],[Income]],0)</f>
        <v>0</v>
      </c>
      <c r="CJ244" s="2">
        <f ca="1">IF(Table1[[#This Row],[Field of work]]="Construction",Table1[[#This Row],[Income]],0)</f>
        <v>0</v>
      </c>
      <c r="CK244" s="2">
        <f ca="1">IF(Table1[[#This Row],[Field of work]]="IT",Table1[[#This Row],[Income]],0)</f>
        <v>0</v>
      </c>
      <c r="CL244" s="2">
        <f ca="1">IF(Table1[[#This Row],[Field of work]]="General work",Table1[[#This Row],[Income]],0)</f>
        <v>0</v>
      </c>
      <c r="CM244" s="3">
        <f ca="1">IF(Table1[[#This Row],[Field of work]]="Agriculture",Table1[[#This Row],[Income]],0)</f>
        <v>67313</v>
      </c>
      <c r="CN244" s="1">
        <f t="shared" ca="1" si="110"/>
        <v>1</v>
      </c>
      <c r="CO244" s="3"/>
      <c r="CP244" s="1">
        <f t="shared" ca="1" si="124"/>
        <v>37</v>
      </c>
      <c r="CQ244" s="3"/>
    </row>
    <row r="245" spans="2:95" x14ac:dyDescent="0.25">
      <c r="B245">
        <f t="shared" ca="1" si="125"/>
        <v>1</v>
      </c>
      <c r="C245" t="str">
        <f t="shared" ca="1" si="111"/>
        <v>Men</v>
      </c>
      <c r="D245">
        <f t="shared" ca="1" si="126"/>
        <v>37</v>
      </c>
      <c r="E245">
        <f t="shared" ca="1" si="127"/>
        <v>4</v>
      </c>
      <c r="F245" t="str">
        <f t="shared" ca="1" si="112"/>
        <v>IT</v>
      </c>
      <c r="G245">
        <f t="shared" ca="1" si="128"/>
        <v>3</v>
      </c>
      <c r="H245" t="str">
        <f t="shared" ca="1" si="113"/>
        <v>University</v>
      </c>
      <c r="I245">
        <f t="shared" ca="1" si="129"/>
        <v>1</v>
      </c>
      <c r="J245">
        <f t="shared" ca="1" si="130"/>
        <v>3</v>
      </c>
      <c r="K245">
        <f t="shared" ca="1" si="131"/>
        <v>75579</v>
      </c>
      <c r="L245">
        <f t="shared" ca="1" si="132"/>
        <v>11</v>
      </c>
      <c r="M245" t="str">
        <f t="shared" ca="1" si="114"/>
        <v>Nazirhat</v>
      </c>
      <c r="N245">
        <f t="shared" ca="1" si="136"/>
        <v>226737</v>
      </c>
      <c r="O245">
        <f t="shared" ca="1" si="133"/>
        <v>84880.330253358145</v>
      </c>
      <c r="P245">
        <f t="shared" ca="1" si="137"/>
        <v>71770.750900842206</v>
      </c>
      <c r="Q245">
        <f t="shared" ca="1" si="134"/>
        <v>8897</v>
      </c>
      <c r="R245">
        <f t="shared" ca="1" si="138"/>
        <v>84377.52362271845</v>
      </c>
      <c r="S245">
        <f t="shared" ca="1" si="139"/>
        <v>19029.425991534285</v>
      </c>
      <c r="T245">
        <f t="shared" ca="1" si="140"/>
        <v>317537.1768923765</v>
      </c>
      <c r="U245">
        <f t="shared" ca="1" si="141"/>
        <v>178154.85387607658</v>
      </c>
      <c r="V245">
        <f t="shared" ca="1" si="142"/>
        <v>139382.32301629992</v>
      </c>
      <c r="AR245" s="1">
        <f ca="1">IF(Table1[[#This Row],[Gender]]="men",1,0)</f>
        <v>1</v>
      </c>
      <c r="AS245" s="2">
        <f ca="1">IF(Table1[[#This Row],[Gender]]="Women",1,0)</f>
        <v>0</v>
      </c>
      <c r="AT245" s="2"/>
      <c r="AU245" s="2"/>
      <c r="AV245" s="3"/>
      <c r="AX245" s="1">
        <f t="shared" ca="1" si="115"/>
        <v>0</v>
      </c>
      <c r="AY245" s="2">
        <f t="shared" ca="1" si="116"/>
        <v>0</v>
      </c>
      <c r="AZ245" s="2">
        <f t="shared" ca="1" si="117"/>
        <v>1</v>
      </c>
      <c r="BA245" s="2">
        <f t="shared" ca="1" si="118"/>
        <v>0</v>
      </c>
      <c r="BB245" s="2">
        <f t="shared" ca="1" si="119"/>
        <v>0</v>
      </c>
      <c r="BC245" s="2">
        <f t="shared" ca="1" si="120"/>
        <v>0</v>
      </c>
      <c r="BD245" s="2"/>
      <c r="BE245" s="2"/>
      <c r="BF245" s="2"/>
      <c r="BG245" s="2"/>
      <c r="BH245" s="2"/>
      <c r="BI245" s="2"/>
      <c r="BJ245" s="3"/>
      <c r="BL245" s="1">
        <f t="shared" ca="1" si="135"/>
        <v>15939.532315599836</v>
      </c>
      <c r="BM245" s="3"/>
      <c r="BN245" s="1">
        <f t="shared" ca="1" si="121"/>
        <v>0</v>
      </c>
      <c r="BO245" s="2"/>
      <c r="BP245" s="2"/>
      <c r="BQ245" s="3"/>
      <c r="BR245" s="15">
        <f t="shared" ca="1" si="122"/>
        <v>4.3386322502619867E-2</v>
      </c>
      <c r="BS245" s="16">
        <f t="shared" ca="1" si="123"/>
        <v>1</v>
      </c>
      <c r="BT245" s="2"/>
      <c r="BU245" s="2"/>
      <c r="BV245" s="1">
        <f ca="1">IF(Table1[[#This Row],[Area]]="Raozan",Table1[[#This Row],[Income]],0)</f>
        <v>0</v>
      </c>
      <c r="BW245" s="2">
        <f ca="1">IF(Table1[[#This Row],[Area]]="Rangunia",Table1[[#This Row],[Income]],0)</f>
        <v>0</v>
      </c>
      <c r="BX245" s="2">
        <f ca="1">IF(Table1[[#This Row],[Area]]="Hathazari",Table1[[#This Row],[Income]],0)</f>
        <v>0</v>
      </c>
      <c r="BY245" s="2">
        <f ca="1">IF(Table1[[#This Row],[Area]]="Nazirhat",Table1[[#This Row],[Income]],0)</f>
        <v>75579</v>
      </c>
      <c r="BZ245" s="2">
        <f ca="1">IF(Table1[[#This Row],[Area]]="Rangamati",Table1[[#This Row],[Income]],0)</f>
        <v>0</v>
      </c>
      <c r="CA245" s="2">
        <f ca="1">IF(Table1[[#This Row],[Area]]="Kumilla",Table1[[#This Row],[Income]],0)</f>
        <v>0</v>
      </c>
      <c r="CB245" s="2">
        <f ca="1">IF(Table1[[#This Row],[Area]]="Notun para",Table1[[#This Row],[Income]],0)</f>
        <v>0</v>
      </c>
      <c r="CC245" s="2">
        <f ca="1">IF(Table1[[#This Row],[Area]]="Fotikchori",Table1[[#This Row],[Income]],0)</f>
        <v>0</v>
      </c>
      <c r="CD245" s="2">
        <f ca="1">IF(Table1[[#This Row],[Area]]="Feni",Table1[[#This Row],[Income]],0)</f>
        <v>0</v>
      </c>
      <c r="CE245" s="2">
        <f ca="1">IF(Table1[[#This Row],[Area]]="Chattogram mohonogori",Table1[[#This Row],[Income]],0)</f>
        <v>0</v>
      </c>
      <c r="CF245" s="2">
        <f ca="1">IF(Table1[[#This Row],[Area]]="Potia",Table1[[#This Row],[Income]],0)</f>
        <v>0</v>
      </c>
      <c r="CG245" s="3">
        <f ca="1">IF(Table1[[#This Row],[Area]]="Kaptai",Table1[[#This Row],[Income]],0)</f>
        <v>0</v>
      </c>
      <c r="CH245" s="1">
        <f ca="1">IF(Table1[[#This Row],[Field of work]]="Health",Table1[[#This Row],[Income]],0)</f>
        <v>0</v>
      </c>
      <c r="CI245" s="2">
        <f ca="1">IF(Table1[[#This Row],[Field of work]]="Teaching",Table1[[#This Row],[Income]],0)</f>
        <v>0</v>
      </c>
      <c r="CJ245" s="2">
        <f ca="1">IF(Table1[[#This Row],[Field of work]]="Construction",Table1[[#This Row],[Income]],0)</f>
        <v>0</v>
      </c>
      <c r="CK245" s="2">
        <f ca="1">IF(Table1[[#This Row],[Field of work]]="IT",Table1[[#This Row],[Income]],0)</f>
        <v>75579</v>
      </c>
      <c r="CL245" s="2">
        <f ca="1">IF(Table1[[#This Row],[Field of work]]="General work",Table1[[#This Row],[Income]],0)</f>
        <v>0</v>
      </c>
      <c r="CM245" s="3">
        <f ca="1">IF(Table1[[#This Row],[Field of work]]="Agriculture",Table1[[#This Row],[Income]],0)</f>
        <v>0</v>
      </c>
      <c r="CN245" s="1">
        <f t="shared" ca="1" si="110"/>
        <v>1</v>
      </c>
      <c r="CO245" s="3"/>
      <c r="CP245" s="1">
        <f t="shared" ca="1" si="124"/>
        <v>25</v>
      </c>
      <c r="CQ245" s="3"/>
    </row>
    <row r="246" spans="2:95" x14ac:dyDescent="0.25">
      <c r="B246">
        <f t="shared" ca="1" si="125"/>
        <v>1</v>
      </c>
      <c r="C246" t="str">
        <f t="shared" ca="1" si="111"/>
        <v>Men</v>
      </c>
      <c r="D246">
        <f t="shared" ca="1" si="126"/>
        <v>25</v>
      </c>
      <c r="E246">
        <f t="shared" ca="1" si="127"/>
        <v>2</v>
      </c>
      <c r="F246" t="str">
        <f t="shared" ca="1" si="112"/>
        <v>Construction</v>
      </c>
      <c r="G246">
        <f t="shared" ca="1" si="128"/>
        <v>5</v>
      </c>
      <c r="H246" t="str">
        <f t="shared" ca="1" si="113"/>
        <v>Other</v>
      </c>
      <c r="I246">
        <f t="shared" ca="1" si="129"/>
        <v>1</v>
      </c>
      <c r="J246">
        <f t="shared" ca="1" si="130"/>
        <v>3</v>
      </c>
      <c r="K246">
        <f t="shared" ca="1" si="131"/>
        <v>78999</v>
      </c>
      <c r="L246">
        <f t="shared" ca="1" si="132"/>
        <v>6</v>
      </c>
      <c r="M246" t="str">
        <f t="shared" ca="1" si="114"/>
        <v>Kumilla</v>
      </c>
      <c r="N246">
        <f t="shared" ca="1" si="136"/>
        <v>315996</v>
      </c>
      <c r="O246">
        <f t="shared" ca="1" si="133"/>
        <v>13709.904365537868</v>
      </c>
      <c r="P246">
        <f t="shared" ca="1" si="137"/>
        <v>12165.831024171752</v>
      </c>
      <c r="Q246">
        <f t="shared" ca="1" si="134"/>
        <v>7255</v>
      </c>
      <c r="R246">
        <f t="shared" ca="1" si="138"/>
        <v>106780.00267163062</v>
      </c>
      <c r="S246">
        <f t="shared" ca="1" si="139"/>
        <v>50341.147278664561</v>
      </c>
      <c r="T246">
        <f t="shared" ca="1" si="140"/>
        <v>378502.9783028363</v>
      </c>
      <c r="U246">
        <f t="shared" ca="1" si="141"/>
        <v>127744.90703716848</v>
      </c>
      <c r="V246">
        <f t="shared" ca="1" si="142"/>
        <v>250758.07126566782</v>
      </c>
      <c r="AR246" s="1">
        <f ca="1">IF(Table1[[#This Row],[Gender]]="men",1,0)</f>
        <v>1</v>
      </c>
      <c r="AS246" s="2">
        <f ca="1">IF(Table1[[#This Row],[Gender]]="Women",1,0)</f>
        <v>0</v>
      </c>
      <c r="AT246" s="2"/>
      <c r="AU246" s="2"/>
      <c r="AV246" s="3"/>
      <c r="AX246" s="1">
        <f t="shared" ca="1" si="115"/>
        <v>1</v>
      </c>
      <c r="AY246" s="2">
        <f t="shared" ca="1" si="116"/>
        <v>0</v>
      </c>
      <c r="AZ246" s="2">
        <f t="shared" ca="1" si="117"/>
        <v>0</v>
      </c>
      <c r="BA246" s="2">
        <f t="shared" ca="1" si="118"/>
        <v>0</v>
      </c>
      <c r="BB246" s="2">
        <f t="shared" ca="1" si="119"/>
        <v>0</v>
      </c>
      <c r="BC246" s="2">
        <f t="shared" ca="1" si="120"/>
        <v>0</v>
      </c>
      <c r="BD246" s="2"/>
      <c r="BE246" s="2"/>
      <c r="BF246" s="2"/>
      <c r="BG246" s="2"/>
      <c r="BH246" s="2"/>
      <c r="BI246" s="2"/>
      <c r="BJ246" s="3"/>
      <c r="BL246" s="1">
        <f t="shared" ca="1" si="135"/>
        <v>59587.328500138159</v>
      </c>
      <c r="BM246" s="3"/>
      <c r="BN246" s="1">
        <f t="shared" ca="1" si="121"/>
        <v>1</v>
      </c>
      <c r="BO246" s="2"/>
      <c r="BP246" s="2"/>
      <c r="BQ246" s="3"/>
      <c r="BR246" s="15">
        <f t="shared" ca="1" si="122"/>
        <v>0.48562942947444121</v>
      </c>
      <c r="BS246" s="16">
        <f t="shared" ca="1" si="123"/>
        <v>0</v>
      </c>
      <c r="BT246" s="2"/>
      <c r="BU246" s="2"/>
      <c r="BV246" s="1">
        <f ca="1">IF(Table1[[#This Row],[Area]]="Raozan",Table1[[#This Row],[Income]],0)</f>
        <v>0</v>
      </c>
      <c r="BW246" s="2">
        <f ca="1">IF(Table1[[#This Row],[Area]]="Rangunia",Table1[[#This Row],[Income]],0)</f>
        <v>0</v>
      </c>
      <c r="BX246" s="2">
        <f ca="1">IF(Table1[[#This Row],[Area]]="Hathazari",Table1[[#This Row],[Income]],0)</f>
        <v>0</v>
      </c>
      <c r="BY246" s="2">
        <f ca="1">IF(Table1[[#This Row],[Area]]="Nazirhat",Table1[[#This Row],[Income]],0)</f>
        <v>0</v>
      </c>
      <c r="BZ246" s="2">
        <f ca="1">IF(Table1[[#This Row],[Area]]="Rangamati",Table1[[#This Row],[Income]],0)</f>
        <v>0</v>
      </c>
      <c r="CA246" s="2">
        <f ca="1">IF(Table1[[#This Row],[Area]]="Kumilla",Table1[[#This Row],[Income]],0)</f>
        <v>78999</v>
      </c>
      <c r="CB246" s="2">
        <f ca="1">IF(Table1[[#This Row],[Area]]="Notun para",Table1[[#This Row],[Income]],0)</f>
        <v>0</v>
      </c>
      <c r="CC246" s="2">
        <f ca="1">IF(Table1[[#This Row],[Area]]="Fotikchori",Table1[[#This Row],[Income]],0)</f>
        <v>0</v>
      </c>
      <c r="CD246" s="2">
        <f ca="1">IF(Table1[[#This Row],[Area]]="Feni",Table1[[#This Row],[Income]],0)</f>
        <v>0</v>
      </c>
      <c r="CE246" s="2">
        <f ca="1">IF(Table1[[#This Row],[Area]]="Chattogram mohonogori",Table1[[#This Row],[Income]],0)</f>
        <v>0</v>
      </c>
      <c r="CF246" s="2">
        <f ca="1">IF(Table1[[#This Row],[Area]]="Potia",Table1[[#This Row],[Income]],0)</f>
        <v>0</v>
      </c>
      <c r="CG246" s="3">
        <f ca="1">IF(Table1[[#This Row],[Area]]="Kaptai",Table1[[#This Row],[Income]],0)</f>
        <v>0</v>
      </c>
      <c r="CH246" s="1">
        <f ca="1">IF(Table1[[#This Row],[Field of work]]="Health",Table1[[#This Row],[Income]],0)</f>
        <v>0</v>
      </c>
      <c r="CI246" s="2">
        <f ca="1">IF(Table1[[#This Row],[Field of work]]="Teaching",Table1[[#This Row],[Income]],0)</f>
        <v>0</v>
      </c>
      <c r="CJ246" s="2">
        <f ca="1">IF(Table1[[#This Row],[Field of work]]="Construction",Table1[[#This Row],[Income]],0)</f>
        <v>78999</v>
      </c>
      <c r="CK246" s="2">
        <f ca="1">IF(Table1[[#This Row],[Field of work]]="IT",Table1[[#This Row],[Income]],0)</f>
        <v>0</v>
      </c>
      <c r="CL246" s="2">
        <f ca="1">IF(Table1[[#This Row],[Field of work]]="General work",Table1[[#This Row],[Income]],0)</f>
        <v>0</v>
      </c>
      <c r="CM246" s="3">
        <f ca="1">IF(Table1[[#This Row],[Field of work]]="Agriculture",Table1[[#This Row],[Income]],0)</f>
        <v>0</v>
      </c>
      <c r="CN246" s="1">
        <f t="shared" ca="1" si="110"/>
        <v>1</v>
      </c>
      <c r="CO246" s="3"/>
      <c r="CP246" s="1">
        <f t="shared" ca="1" si="124"/>
        <v>29</v>
      </c>
      <c r="CQ246" s="3"/>
    </row>
    <row r="247" spans="2:95" x14ac:dyDescent="0.25">
      <c r="B247">
        <f t="shared" ca="1" si="125"/>
        <v>2</v>
      </c>
      <c r="C247" t="str">
        <f t="shared" ca="1" si="111"/>
        <v>Women</v>
      </c>
      <c r="D247">
        <f t="shared" ca="1" si="126"/>
        <v>29</v>
      </c>
      <c r="E247">
        <f t="shared" ca="1" si="127"/>
        <v>1</v>
      </c>
      <c r="F247" t="str">
        <f t="shared" ca="1" si="112"/>
        <v>Health</v>
      </c>
      <c r="G247">
        <f t="shared" ca="1" si="128"/>
        <v>3</v>
      </c>
      <c r="H247" t="str">
        <f t="shared" ca="1" si="113"/>
        <v>University</v>
      </c>
      <c r="I247">
        <f t="shared" ca="1" si="129"/>
        <v>1</v>
      </c>
      <c r="J247">
        <f t="shared" ca="1" si="130"/>
        <v>1</v>
      </c>
      <c r="K247">
        <f t="shared" ca="1" si="131"/>
        <v>83290</v>
      </c>
      <c r="L247">
        <f t="shared" ca="1" si="132"/>
        <v>7</v>
      </c>
      <c r="M247" t="str">
        <f t="shared" ca="1" si="114"/>
        <v>Feni</v>
      </c>
      <c r="N247">
        <f t="shared" ca="1" si="136"/>
        <v>499740</v>
      </c>
      <c r="O247">
        <f t="shared" ca="1" si="133"/>
        <v>242688.45108555726</v>
      </c>
      <c r="P247">
        <f t="shared" ca="1" si="137"/>
        <v>15939.532315599836</v>
      </c>
      <c r="Q247">
        <f t="shared" ca="1" si="134"/>
        <v>7358</v>
      </c>
      <c r="R247">
        <f t="shared" ca="1" si="138"/>
        <v>147842.29031893844</v>
      </c>
      <c r="S247">
        <f t="shared" ca="1" si="139"/>
        <v>59836.817547207902</v>
      </c>
      <c r="T247">
        <f t="shared" ca="1" si="140"/>
        <v>575516.34986280778</v>
      </c>
      <c r="U247">
        <f t="shared" ca="1" si="141"/>
        <v>397888.74140449567</v>
      </c>
      <c r="V247">
        <f t="shared" ca="1" si="142"/>
        <v>177627.60845831211</v>
      </c>
      <c r="AR247" s="1">
        <f ca="1">IF(Table1[[#This Row],[Gender]]="men",1,0)</f>
        <v>0</v>
      </c>
      <c r="AS247" s="2">
        <f ca="1">IF(Table1[[#This Row],[Gender]]="Women",1,0)</f>
        <v>1</v>
      </c>
      <c r="AT247" s="2"/>
      <c r="AU247" s="2"/>
      <c r="AV247" s="3"/>
      <c r="AX247" s="1">
        <f t="shared" ca="1" si="115"/>
        <v>0</v>
      </c>
      <c r="AY247" s="2">
        <f t="shared" ca="1" si="116"/>
        <v>0</v>
      </c>
      <c r="AZ247" s="2">
        <f t="shared" ca="1" si="117"/>
        <v>0</v>
      </c>
      <c r="BA247" s="2">
        <f t="shared" ca="1" si="118"/>
        <v>0</v>
      </c>
      <c r="BB247" s="2">
        <f t="shared" ca="1" si="119"/>
        <v>1</v>
      </c>
      <c r="BC247" s="2">
        <f t="shared" ca="1" si="120"/>
        <v>0</v>
      </c>
      <c r="BD247" s="2"/>
      <c r="BE247" s="2"/>
      <c r="BF247" s="2"/>
      <c r="BG247" s="2"/>
      <c r="BH247" s="2"/>
      <c r="BI247" s="2"/>
      <c r="BJ247" s="3"/>
      <c r="BL247" s="1">
        <f t="shared" ca="1" si="135"/>
        <v>29907.059180230051</v>
      </c>
      <c r="BM247" s="3"/>
      <c r="BN247" s="1">
        <f t="shared" ca="1" si="121"/>
        <v>1</v>
      </c>
      <c r="BO247" s="2"/>
      <c r="BP247" s="2"/>
      <c r="BQ247" s="3"/>
      <c r="BR247" s="15">
        <f t="shared" ca="1" si="122"/>
        <v>0.83526258068802439</v>
      </c>
      <c r="BS247" s="16">
        <f t="shared" ca="1" si="123"/>
        <v>0</v>
      </c>
      <c r="BT247" s="2"/>
      <c r="BU247" s="2"/>
      <c r="BV247" s="1">
        <f ca="1">IF(Table1[[#This Row],[Area]]="Raozan",Table1[[#This Row],[Income]],0)</f>
        <v>0</v>
      </c>
      <c r="BW247" s="2">
        <f ca="1">IF(Table1[[#This Row],[Area]]="Rangunia",Table1[[#This Row],[Income]],0)</f>
        <v>0</v>
      </c>
      <c r="BX247" s="2">
        <f ca="1">IF(Table1[[#This Row],[Area]]="Hathazari",Table1[[#This Row],[Income]],0)</f>
        <v>0</v>
      </c>
      <c r="BY247" s="2">
        <f ca="1">IF(Table1[[#This Row],[Area]]="Nazirhat",Table1[[#This Row],[Income]],0)</f>
        <v>0</v>
      </c>
      <c r="BZ247" s="2">
        <f ca="1">IF(Table1[[#This Row],[Area]]="Rangamati",Table1[[#This Row],[Income]],0)</f>
        <v>0</v>
      </c>
      <c r="CA247" s="2">
        <f ca="1">IF(Table1[[#This Row],[Area]]="Kumilla",Table1[[#This Row],[Income]],0)</f>
        <v>0</v>
      </c>
      <c r="CB247" s="2">
        <f ca="1">IF(Table1[[#This Row],[Area]]="Notun para",Table1[[#This Row],[Income]],0)</f>
        <v>0</v>
      </c>
      <c r="CC247" s="2">
        <f ca="1">IF(Table1[[#This Row],[Area]]="Fotikchori",Table1[[#This Row],[Income]],0)</f>
        <v>0</v>
      </c>
      <c r="CD247" s="2">
        <f ca="1">IF(Table1[[#This Row],[Area]]="Feni",Table1[[#This Row],[Income]],0)</f>
        <v>83290</v>
      </c>
      <c r="CE247" s="2">
        <f ca="1">IF(Table1[[#This Row],[Area]]="Chattogram mohonogori",Table1[[#This Row],[Income]],0)</f>
        <v>0</v>
      </c>
      <c r="CF247" s="2">
        <f ca="1">IF(Table1[[#This Row],[Area]]="Potia",Table1[[#This Row],[Income]],0)</f>
        <v>0</v>
      </c>
      <c r="CG247" s="3">
        <f ca="1">IF(Table1[[#This Row],[Area]]="Kaptai",Table1[[#This Row],[Income]],0)</f>
        <v>0</v>
      </c>
      <c r="CH247" s="1">
        <f ca="1">IF(Table1[[#This Row],[Field of work]]="Health",Table1[[#This Row],[Income]],0)</f>
        <v>83290</v>
      </c>
      <c r="CI247" s="2">
        <f ca="1">IF(Table1[[#This Row],[Field of work]]="Teaching",Table1[[#This Row],[Income]],0)</f>
        <v>0</v>
      </c>
      <c r="CJ247" s="2">
        <f ca="1">IF(Table1[[#This Row],[Field of work]]="Construction",Table1[[#This Row],[Income]],0)</f>
        <v>0</v>
      </c>
      <c r="CK247" s="2">
        <f ca="1">IF(Table1[[#This Row],[Field of work]]="IT",Table1[[#This Row],[Income]],0)</f>
        <v>0</v>
      </c>
      <c r="CL247" s="2">
        <f ca="1">IF(Table1[[#This Row],[Field of work]]="General work",Table1[[#This Row],[Income]],0)</f>
        <v>0</v>
      </c>
      <c r="CM247" s="3">
        <f ca="1">IF(Table1[[#This Row],[Field of work]]="Agriculture",Table1[[#This Row],[Income]],0)</f>
        <v>0</v>
      </c>
      <c r="CN247" s="1">
        <f t="shared" ca="1" si="110"/>
        <v>1</v>
      </c>
      <c r="CO247" s="3"/>
      <c r="CP247" s="1">
        <f t="shared" ca="1" si="124"/>
        <v>26</v>
      </c>
      <c r="CQ247" s="3"/>
    </row>
    <row r="248" spans="2:95" x14ac:dyDescent="0.25">
      <c r="B248">
        <f t="shared" ca="1" si="125"/>
        <v>1</v>
      </c>
      <c r="C248" t="str">
        <f t="shared" ca="1" si="111"/>
        <v>Men</v>
      </c>
      <c r="D248">
        <f t="shared" ca="1" si="126"/>
        <v>26</v>
      </c>
      <c r="E248">
        <f t="shared" ca="1" si="127"/>
        <v>5</v>
      </c>
      <c r="F248" t="str">
        <f t="shared" ca="1" si="112"/>
        <v>General work</v>
      </c>
      <c r="G248">
        <f t="shared" ca="1" si="128"/>
        <v>1</v>
      </c>
      <c r="H248" t="str">
        <f t="shared" ca="1" si="113"/>
        <v>High school</v>
      </c>
      <c r="I248">
        <f t="shared" ca="1" si="129"/>
        <v>4</v>
      </c>
      <c r="J248">
        <f t="shared" ca="1" si="130"/>
        <v>3</v>
      </c>
      <c r="K248">
        <f t="shared" ca="1" si="131"/>
        <v>80869</v>
      </c>
      <c r="L248">
        <f t="shared" ca="1" si="132"/>
        <v>11</v>
      </c>
      <c r="M248" t="str">
        <f t="shared" ca="1" si="114"/>
        <v>Nazirhat</v>
      </c>
      <c r="N248">
        <f t="shared" ca="1" si="136"/>
        <v>485214</v>
      </c>
      <c r="O248">
        <f t="shared" ca="1" si="133"/>
        <v>405281.09782595909</v>
      </c>
      <c r="P248">
        <f t="shared" ca="1" si="137"/>
        <v>178761.98550041448</v>
      </c>
      <c r="Q248">
        <f t="shared" ca="1" si="134"/>
        <v>105563</v>
      </c>
      <c r="R248">
        <f t="shared" ca="1" si="138"/>
        <v>43547.061171715672</v>
      </c>
      <c r="S248">
        <f t="shared" ca="1" si="139"/>
        <v>63860.040028730065</v>
      </c>
      <c r="T248">
        <f t="shared" ca="1" si="140"/>
        <v>727836.02552914456</v>
      </c>
      <c r="U248">
        <f t="shared" ca="1" si="141"/>
        <v>554391.15899767471</v>
      </c>
      <c r="V248">
        <f t="shared" ca="1" si="142"/>
        <v>173444.86653146986</v>
      </c>
      <c r="AR248" s="1">
        <f ca="1">IF(Table1[[#This Row],[Gender]]="men",1,0)</f>
        <v>1</v>
      </c>
      <c r="AS248" s="2">
        <f ca="1">IF(Table1[[#This Row],[Gender]]="Women",1,0)</f>
        <v>0</v>
      </c>
      <c r="AT248" s="2"/>
      <c r="AU248" s="2"/>
      <c r="AV248" s="3"/>
      <c r="AX248" s="1">
        <f t="shared" ca="1" si="115"/>
        <v>0</v>
      </c>
      <c r="AY248" s="2">
        <f t="shared" ca="1" si="116"/>
        <v>0</v>
      </c>
      <c r="AZ248" s="2">
        <f t="shared" ca="1" si="117"/>
        <v>0</v>
      </c>
      <c r="BA248" s="2">
        <f t="shared" ca="1" si="118"/>
        <v>1</v>
      </c>
      <c r="BB248" s="2">
        <f t="shared" ca="1" si="119"/>
        <v>0</v>
      </c>
      <c r="BC248" s="2">
        <f t="shared" ca="1" si="120"/>
        <v>0</v>
      </c>
      <c r="BD248" s="2"/>
      <c r="BE248" s="2"/>
      <c r="BF248" s="2"/>
      <c r="BG248" s="2"/>
      <c r="BH248" s="2"/>
      <c r="BI248" s="2"/>
      <c r="BJ248" s="3"/>
      <c r="BL248" s="1">
        <f t="shared" ca="1" si="135"/>
        <v>30293.91997411356</v>
      </c>
      <c r="BM248" s="3"/>
      <c r="BN248" s="1">
        <f t="shared" ca="1" si="121"/>
        <v>0</v>
      </c>
      <c r="BO248" s="2"/>
      <c r="BP248" s="2"/>
      <c r="BQ248" s="3"/>
      <c r="BR248" s="15">
        <f t="shared" ca="1" si="122"/>
        <v>0.23037812924427581</v>
      </c>
      <c r="BS248" s="16">
        <f t="shared" ca="1" si="123"/>
        <v>0</v>
      </c>
      <c r="BT248" s="2"/>
      <c r="BU248" s="2"/>
      <c r="BV248" s="1">
        <f ca="1">IF(Table1[[#This Row],[Area]]="Raozan",Table1[[#This Row],[Income]],0)</f>
        <v>0</v>
      </c>
      <c r="BW248" s="2">
        <f ca="1">IF(Table1[[#This Row],[Area]]="Rangunia",Table1[[#This Row],[Income]],0)</f>
        <v>0</v>
      </c>
      <c r="BX248" s="2">
        <f ca="1">IF(Table1[[#This Row],[Area]]="Hathazari",Table1[[#This Row],[Income]],0)</f>
        <v>0</v>
      </c>
      <c r="BY248" s="2">
        <f ca="1">IF(Table1[[#This Row],[Area]]="Nazirhat",Table1[[#This Row],[Income]],0)</f>
        <v>80869</v>
      </c>
      <c r="BZ248" s="2">
        <f ca="1">IF(Table1[[#This Row],[Area]]="Rangamati",Table1[[#This Row],[Income]],0)</f>
        <v>0</v>
      </c>
      <c r="CA248" s="2">
        <f ca="1">IF(Table1[[#This Row],[Area]]="Kumilla",Table1[[#This Row],[Income]],0)</f>
        <v>0</v>
      </c>
      <c r="CB248" s="2">
        <f ca="1">IF(Table1[[#This Row],[Area]]="Notun para",Table1[[#This Row],[Income]],0)</f>
        <v>0</v>
      </c>
      <c r="CC248" s="2">
        <f ca="1">IF(Table1[[#This Row],[Area]]="Fotikchori",Table1[[#This Row],[Income]],0)</f>
        <v>0</v>
      </c>
      <c r="CD248" s="2">
        <f ca="1">IF(Table1[[#This Row],[Area]]="Feni",Table1[[#This Row],[Income]],0)</f>
        <v>0</v>
      </c>
      <c r="CE248" s="2">
        <f ca="1">IF(Table1[[#This Row],[Area]]="Chattogram mohonogori",Table1[[#This Row],[Income]],0)</f>
        <v>0</v>
      </c>
      <c r="CF248" s="2">
        <f ca="1">IF(Table1[[#This Row],[Area]]="Potia",Table1[[#This Row],[Income]],0)</f>
        <v>0</v>
      </c>
      <c r="CG248" s="3">
        <f ca="1">IF(Table1[[#This Row],[Area]]="Kaptai",Table1[[#This Row],[Income]],0)</f>
        <v>0</v>
      </c>
      <c r="CH248" s="1">
        <f ca="1">IF(Table1[[#This Row],[Field of work]]="Health",Table1[[#This Row],[Income]],0)</f>
        <v>0</v>
      </c>
      <c r="CI248" s="2">
        <f ca="1">IF(Table1[[#This Row],[Field of work]]="Teaching",Table1[[#This Row],[Income]],0)</f>
        <v>0</v>
      </c>
      <c r="CJ248" s="2">
        <f ca="1">IF(Table1[[#This Row],[Field of work]]="Construction",Table1[[#This Row],[Income]],0)</f>
        <v>0</v>
      </c>
      <c r="CK248" s="2">
        <f ca="1">IF(Table1[[#This Row],[Field of work]]="IT",Table1[[#This Row],[Income]],0)</f>
        <v>0</v>
      </c>
      <c r="CL248" s="2">
        <f ca="1">IF(Table1[[#This Row],[Field of work]]="General work",Table1[[#This Row],[Income]],0)</f>
        <v>80869</v>
      </c>
      <c r="CM248" s="3">
        <f ca="1">IF(Table1[[#This Row],[Field of work]]="Agriculture",Table1[[#This Row],[Income]],0)</f>
        <v>0</v>
      </c>
      <c r="CN248" s="1">
        <f t="shared" ca="1" si="110"/>
        <v>1</v>
      </c>
      <c r="CO248" s="3"/>
      <c r="CP248" s="1">
        <f t="shared" ca="1" si="124"/>
        <v>27</v>
      </c>
      <c r="CQ248" s="3"/>
    </row>
    <row r="249" spans="2:95" x14ac:dyDescent="0.25">
      <c r="B249">
        <f t="shared" ca="1" si="125"/>
        <v>2</v>
      </c>
      <c r="C249" t="str">
        <f t="shared" ca="1" si="111"/>
        <v>Women</v>
      </c>
      <c r="D249">
        <f t="shared" ca="1" si="126"/>
        <v>27</v>
      </c>
      <c r="E249">
        <f t="shared" ca="1" si="127"/>
        <v>4</v>
      </c>
      <c r="F249" t="str">
        <f t="shared" ca="1" si="112"/>
        <v>IT</v>
      </c>
      <c r="G249">
        <f t="shared" ca="1" si="128"/>
        <v>4</v>
      </c>
      <c r="H249" t="str">
        <f t="shared" ca="1" si="113"/>
        <v>Technical</v>
      </c>
      <c r="I249">
        <f t="shared" ca="1" si="129"/>
        <v>2</v>
      </c>
      <c r="J249">
        <f t="shared" ca="1" si="130"/>
        <v>1</v>
      </c>
      <c r="K249">
        <f t="shared" ca="1" si="131"/>
        <v>69581</v>
      </c>
      <c r="L249">
        <f t="shared" ca="1" si="132"/>
        <v>9</v>
      </c>
      <c r="M249" t="str">
        <f t="shared" ca="1" si="114"/>
        <v>Rangunia</v>
      </c>
      <c r="N249">
        <f t="shared" ca="1" si="136"/>
        <v>278324</v>
      </c>
      <c r="O249">
        <f t="shared" ca="1" si="133"/>
        <v>64119.762443783817</v>
      </c>
      <c r="P249">
        <f t="shared" ca="1" si="137"/>
        <v>29907.059180230051</v>
      </c>
      <c r="Q249">
        <f t="shared" ca="1" si="134"/>
        <v>8876</v>
      </c>
      <c r="R249">
        <f t="shared" ca="1" si="138"/>
        <v>67759.199580793691</v>
      </c>
      <c r="S249">
        <f t="shared" ca="1" si="139"/>
        <v>52241.588617461348</v>
      </c>
      <c r="T249">
        <f t="shared" ca="1" si="140"/>
        <v>360472.6477976914</v>
      </c>
      <c r="U249">
        <f t="shared" ca="1" si="141"/>
        <v>140754.96202457749</v>
      </c>
      <c r="V249">
        <f t="shared" ca="1" si="142"/>
        <v>219717.68577311392</v>
      </c>
      <c r="AR249" s="1">
        <f ca="1">IF(Table1[[#This Row],[Gender]]="men",1,0)</f>
        <v>0</v>
      </c>
      <c r="AS249" s="2">
        <f ca="1">IF(Table1[[#This Row],[Gender]]="Women",1,0)</f>
        <v>1</v>
      </c>
      <c r="AT249" s="2"/>
      <c r="AU249" s="2"/>
      <c r="AV249" s="3"/>
      <c r="AX249" s="1">
        <f t="shared" ca="1" si="115"/>
        <v>0</v>
      </c>
      <c r="AY249" s="2">
        <f t="shared" ca="1" si="116"/>
        <v>0</v>
      </c>
      <c r="AZ249" s="2">
        <f t="shared" ca="1" si="117"/>
        <v>1</v>
      </c>
      <c r="BA249" s="2">
        <f t="shared" ca="1" si="118"/>
        <v>0</v>
      </c>
      <c r="BB249" s="2">
        <f t="shared" ca="1" si="119"/>
        <v>0</v>
      </c>
      <c r="BC249" s="2">
        <f t="shared" ca="1" si="120"/>
        <v>0</v>
      </c>
      <c r="BD249" s="2"/>
      <c r="BE249" s="2"/>
      <c r="BF249" s="2"/>
      <c r="BG249" s="2"/>
      <c r="BH249" s="2"/>
      <c r="BI249" s="2"/>
      <c r="BJ249" s="3"/>
      <c r="BL249" s="1">
        <f t="shared" ca="1" si="135"/>
        <v>54377.758381581873</v>
      </c>
      <c r="BM249" s="3"/>
      <c r="BN249" s="1">
        <f t="shared" ca="1" si="121"/>
        <v>1</v>
      </c>
      <c r="BO249" s="2"/>
      <c r="BP249" s="2"/>
      <c r="BQ249" s="3"/>
      <c r="BR249" s="15">
        <f t="shared" ca="1" si="122"/>
        <v>0.81523282877614645</v>
      </c>
      <c r="BS249" s="16">
        <f t="shared" ca="1" si="123"/>
        <v>0</v>
      </c>
      <c r="BT249" s="2"/>
      <c r="BU249" s="2"/>
      <c r="BV249" s="1">
        <f ca="1">IF(Table1[[#This Row],[Area]]="Raozan",Table1[[#This Row],[Income]],0)</f>
        <v>0</v>
      </c>
      <c r="BW249" s="2">
        <f ca="1">IF(Table1[[#This Row],[Area]]="Rangunia",Table1[[#This Row],[Income]],0)</f>
        <v>69581</v>
      </c>
      <c r="BX249" s="2">
        <f ca="1">IF(Table1[[#This Row],[Area]]="Hathazari",Table1[[#This Row],[Income]],0)</f>
        <v>0</v>
      </c>
      <c r="BY249" s="2">
        <f ca="1">IF(Table1[[#This Row],[Area]]="Nazirhat",Table1[[#This Row],[Income]],0)</f>
        <v>0</v>
      </c>
      <c r="BZ249" s="2">
        <f ca="1">IF(Table1[[#This Row],[Area]]="Rangamati",Table1[[#This Row],[Income]],0)</f>
        <v>0</v>
      </c>
      <c r="CA249" s="2">
        <f ca="1">IF(Table1[[#This Row],[Area]]="Kumilla",Table1[[#This Row],[Income]],0)</f>
        <v>0</v>
      </c>
      <c r="CB249" s="2">
        <f ca="1">IF(Table1[[#This Row],[Area]]="Notun para",Table1[[#This Row],[Income]],0)</f>
        <v>0</v>
      </c>
      <c r="CC249" s="2">
        <f ca="1">IF(Table1[[#This Row],[Area]]="Fotikchori",Table1[[#This Row],[Income]],0)</f>
        <v>0</v>
      </c>
      <c r="CD249" s="2">
        <f ca="1">IF(Table1[[#This Row],[Area]]="Feni",Table1[[#This Row],[Income]],0)</f>
        <v>0</v>
      </c>
      <c r="CE249" s="2">
        <f ca="1">IF(Table1[[#This Row],[Area]]="Chattogram mohonogori",Table1[[#This Row],[Income]],0)</f>
        <v>0</v>
      </c>
      <c r="CF249" s="2">
        <f ca="1">IF(Table1[[#This Row],[Area]]="Potia",Table1[[#This Row],[Income]],0)</f>
        <v>0</v>
      </c>
      <c r="CG249" s="3">
        <f ca="1">IF(Table1[[#This Row],[Area]]="Kaptai",Table1[[#This Row],[Income]],0)</f>
        <v>0</v>
      </c>
      <c r="CH249" s="1">
        <f ca="1">IF(Table1[[#This Row],[Field of work]]="Health",Table1[[#This Row],[Income]],0)</f>
        <v>0</v>
      </c>
      <c r="CI249" s="2">
        <f ca="1">IF(Table1[[#This Row],[Field of work]]="Teaching",Table1[[#This Row],[Income]],0)</f>
        <v>0</v>
      </c>
      <c r="CJ249" s="2">
        <f ca="1">IF(Table1[[#This Row],[Field of work]]="Construction",Table1[[#This Row],[Income]],0)</f>
        <v>0</v>
      </c>
      <c r="CK249" s="2">
        <f ca="1">IF(Table1[[#This Row],[Field of work]]="IT",Table1[[#This Row],[Income]],0)</f>
        <v>69581</v>
      </c>
      <c r="CL249" s="2">
        <f ca="1">IF(Table1[[#This Row],[Field of work]]="General work",Table1[[#This Row],[Income]],0)</f>
        <v>0</v>
      </c>
      <c r="CM249" s="3">
        <f ca="1">IF(Table1[[#This Row],[Field of work]]="Agriculture",Table1[[#This Row],[Income]],0)</f>
        <v>0</v>
      </c>
      <c r="CN249" s="1">
        <f t="shared" ca="1" si="110"/>
        <v>1</v>
      </c>
      <c r="CO249" s="3"/>
      <c r="CP249" s="1">
        <f t="shared" ca="1" si="124"/>
        <v>45</v>
      </c>
      <c r="CQ249" s="3"/>
    </row>
    <row r="250" spans="2:95" x14ac:dyDescent="0.25">
      <c r="B250">
        <f t="shared" ca="1" si="125"/>
        <v>1</v>
      </c>
      <c r="C250" t="str">
        <f t="shared" ca="1" si="111"/>
        <v>Men</v>
      </c>
      <c r="D250">
        <f t="shared" ca="1" si="126"/>
        <v>45</v>
      </c>
      <c r="E250">
        <f t="shared" ca="1" si="127"/>
        <v>2</v>
      </c>
      <c r="F250" t="str">
        <f t="shared" ca="1" si="112"/>
        <v>Construction</v>
      </c>
      <c r="G250">
        <f t="shared" ca="1" si="128"/>
        <v>1</v>
      </c>
      <c r="H250" t="str">
        <f t="shared" ca="1" si="113"/>
        <v>High school</v>
      </c>
      <c r="I250">
        <f t="shared" ca="1" si="129"/>
        <v>4</v>
      </c>
      <c r="J250">
        <f t="shared" ca="1" si="130"/>
        <v>1</v>
      </c>
      <c r="K250">
        <f t="shared" ca="1" si="131"/>
        <v>78580</v>
      </c>
      <c r="L250">
        <f t="shared" ca="1" si="132"/>
        <v>3</v>
      </c>
      <c r="M250" t="str">
        <f t="shared" ca="1" si="114"/>
        <v>Fotikchori</v>
      </c>
      <c r="N250">
        <f t="shared" ca="1" si="136"/>
        <v>314320</v>
      </c>
      <c r="O250">
        <f t="shared" ca="1" si="133"/>
        <v>256243.98274091835</v>
      </c>
      <c r="P250">
        <f t="shared" ca="1" si="137"/>
        <v>30293.91997411356</v>
      </c>
      <c r="Q250">
        <f t="shared" ca="1" si="134"/>
        <v>8655</v>
      </c>
      <c r="R250">
        <f t="shared" ca="1" si="138"/>
        <v>120655.57249555746</v>
      </c>
      <c r="S250">
        <f t="shared" ca="1" si="139"/>
        <v>41690.759585686596</v>
      </c>
      <c r="T250">
        <f t="shared" ca="1" si="140"/>
        <v>386304.67955980019</v>
      </c>
      <c r="U250">
        <f t="shared" ca="1" si="141"/>
        <v>385554.55523647578</v>
      </c>
      <c r="V250">
        <f t="shared" ca="1" si="142"/>
        <v>750.12432332441676</v>
      </c>
      <c r="AR250" s="1">
        <f ca="1">IF(Table1[[#This Row],[Gender]]="men",1,0)</f>
        <v>1</v>
      </c>
      <c r="AS250" s="2">
        <f ca="1">IF(Table1[[#This Row],[Gender]]="Women",1,0)</f>
        <v>0</v>
      </c>
      <c r="AT250" s="2"/>
      <c r="AU250" s="2"/>
      <c r="AV250" s="3"/>
      <c r="AX250" s="1">
        <f t="shared" ca="1" si="115"/>
        <v>0</v>
      </c>
      <c r="AY250" s="2">
        <f t="shared" ca="1" si="116"/>
        <v>0</v>
      </c>
      <c r="AZ250" s="2">
        <f t="shared" ca="1" si="117"/>
        <v>0</v>
      </c>
      <c r="BA250" s="2">
        <f t="shared" ca="1" si="118"/>
        <v>0</v>
      </c>
      <c r="BB250" s="2">
        <f t="shared" ca="1" si="119"/>
        <v>1</v>
      </c>
      <c r="BC250" s="2">
        <f t="shared" ca="1" si="120"/>
        <v>0</v>
      </c>
      <c r="BD250" s="2"/>
      <c r="BE250" s="2"/>
      <c r="BF250" s="2"/>
      <c r="BG250" s="2"/>
      <c r="BH250" s="2"/>
      <c r="BI250" s="2"/>
      <c r="BJ250" s="3"/>
      <c r="BL250" s="1">
        <f t="shared" ca="1" si="135"/>
        <v>65391.388205449999</v>
      </c>
      <c r="BM250" s="3"/>
      <c r="BN250" s="1">
        <f t="shared" ca="1" si="121"/>
        <v>1</v>
      </c>
      <c r="BO250" s="2"/>
      <c r="BP250" s="2"/>
      <c r="BQ250" s="3"/>
      <c r="BR250" s="15">
        <f t="shared" ca="1" si="122"/>
        <v>0.7340484815771372</v>
      </c>
      <c r="BS250" s="16">
        <f t="shared" ca="1" si="123"/>
        <v>0</v>
      </c>
      <c r="BT250" s="2"/>
      <c r="BU250" s="2"/>
      <c r="BV250" s="1">
        <f ca="1">IF(Table1[[#This Row],[Area]]="Raozan",Table1[[#This Row],[Income]],0)</f>
        <v>0</v>
      </c>
      <c r="BW250" s="2">
        <f ca="1">IF(Table1[[#This Row],[Area]]="Rangunia",Table1[[#This Row],[Income]],0)</f>
        <v>0</v>
      </c>
      <c r="BX250" s="2">
        <f ca="1">IF(Table1[[#This Row],[Area]]="Hathazari",Table1[[#This Row],[Income]],0)</f>
        <v>0</v>
      </c>
      <c r="BY250" s="2">
        <f ca="1">IF(Table1[[#This Row],[Area]]="Nazirhat",Table1[[#This Row],[Income]],0)</f>
        <v>0</v>
      </c>
      <c r="BZ250" s="2">
        <f ca="1">IF(Table1[[#This Row],[Area]]="Rangamati",Table1[[#This Row],[Income]],0)</f>
        <v>0</v>
      </c>
      <c r="CA250" s="2">
        <f ca="1">IF(Table1[[#This Row],[Area]]="Kumilla",Table1[[#This Row],[Income]],0)</f>
        <v>0</v>
      </c>
      <c r="CB250" s="2">
        <f ca="1">IF(Table1[[#This Row],[Area]]="Notun para",Table1[[#This Row],[Income]],0)</f>
        <v>0</v>
      </c>
      <c r="CC250" s="2">
        <f ca="1">IF(Table1[[#This Row],[Area]]="Fotikchori",Table1[[#This Row],[Income]],0)</f>
        <v>78580</v>
      </c>
      <c r="CD250" s="2">
        <f ca="1">IF(Table1[[#This Row],[Area]]="Feni",Table1[[#This Row],[Income]],0)</f>
        <v>0</v>
      </c>
      <c r="CE250" s="2">
        <f ca="1">IF(Table1[[#This Row],[Area]]="Chattogram mohonogori",Table1[[#This Row],[Income]],0)</f>
        <v>0</v>
      </c>
      <c r="CF250" s="2">
        <f ca="1">IF(Table1[[#This Row],[Area]]="Potia",Table1[[#This Row],[Income]],0)</f>
        <v>0</v>
      </c>
      <c r="CG250" s="3">
        <f ca="1">IF(Table1[[#This Row],[Area]]="Kaptai",Table1[[#This Row],[Income]],0)</f>
        <v>0</v>
      </c>
      <c r="CH250" s="1">
        <f ca="1">IF(Table1[[#This Row],[Field of work]]="Health",Table1[[#This Row],[Income]],0)</f>
        <v>0</v>
      </c>
      <c r="CI250" s="2">
        <f ca="1">IF(Table1[[#This Row],[Field of work]]="Teaching",Table1[[#This Row],[Income]],0)</f>
        <v>0</v>
      </c>
      <c r="CJ250" s="2">
        <f ca="1">IF(Table1[[#This Row],[Field of work]]="Construction",Table1[[#This Row],[Income]],0)</f>
        <v>78580</v>
      </c>
      <c r="CK250" s="2">
        <f ca="1">IF(Table1[[#This Row],[Field of work]]="IT",Table1[[#This Row],[Income]],0)</f>
        <v>0</v>
      </c>
      <c r="CL250" s="2">
        <f ca="1">IF(Table1[[#This Row],[Field of work]]="General work",Table1[[#This Row],[Income]],0)</f>
        <v>0</v>
      </c>
      <c r="CM250" s="3">
        <f ca="1">IF(Table1[[#This Row],[Field of work]]="Agriculture",Table1[[#This Row],[Income]],0)</f>
        <v>0</v>
      </c>
      <c r="CN250" s="1">
        <f t="shared" ca="1" si="110"/>
        <v>1</v>
      </c>
      <c r="CO250" s="3"/>
      <c r="CP250" s="1">
        <f t="shared" ca="1" si="124"/>
        <v>43</v>
      </c>
      <c r="CQ250" s="3"/>
    </row>
    <row r="251" spans="2:95" x14ac:dyDescent="0.25">
      <c r="B251">
        <f t="shared" ca="1" si="125"/>
        <v>2</v>
      </c>
      <c r="C251" t="str">
        <f t="shared" ca="1" si="111"/>
        <v>Women</v>
      </c>
      <c r="D251">
        <f t="shared" ca="1" si="126"/>
        <v>43</v>
      </c>
      <c r="E251">
        <f t="shared" ca="1" si="127"/>
        <v>5</v>
      </c>
      <c r="F251" t="str">
        <f t="shared" ca="1" si="112"/>
        <v>General work</v>
      </c>
      <c r="G251">
        <f t="shared" ca="1" si="128"/>
        <v>3</v>
      </c>
      <c r="H251" t="str">
        <f t="shared" ca="1" si="113"/>
        <v>University</v>
      </c>
      <c r="I251">
        <f t="shared" ca="1" si="129"/>
        <v>2</v>
      </c>
      <c r="J251">
        <f t="shared" ca="1" si="130"/>
        <v>3</v>
      </c>
      <c r="K251">
        <f t="shared" ca="1" si="131"/>
        <v>87163</v>
      </c>
      <c r="L251">
        <f t="shared" ca="1" si="132"/>
        <v>3</v>
      </c>
      <c r="M251" t="str">
        <f t="shared" ca="1" si="114"/>
        <v>Fotikchori</v>
      </c>
      <c r="N251">
        <f t="shared" ca="1" si="136"/>
        <v>522978</v>
      </c>
      <c r="O251">
        <f t="shared" ca="1" si="133"/>
        <v>383891.20679824805</v>
      </c>
      <c r="P251">
        <f t="shared" ca="1" si="137"/>
        <v>163133.27514474562</v>
      </c>
      <c r="Q251">
        <f t="shared" ca="1" si="134"/>
        <v>130813</v>
      </c>
      <c r="R251">
        <f t="shared" ca="1" si="138"/>
        <v>119455.39505134744</v>
      </c>
      <c r="S251">
        <f t="shared" ca="1" si="139"/>
        <v>20224.52770122193</v>
      </c>
      <c r="T251">
        <f t="shared" ca="1" si="140"/>
        <v>706335.80284596747</v>
      </c>
      <c r="U251">
        <f t="shared" ca="1" si="141"/>
        <v>634159.60184959555</v>
      </c>
      <c r="V251">
        <f t="shared" ca="1" si="142"/>
        <v>72176.200996371917</v>
      </c>
      <c r="AR251" s="1">
        <f ca="1">IF(Table1[[#This Row],[Gender]]="men",1,0)</f>
        <v>0</v>
      </c>
      <c r="AS251" s="2">
        <f ca="1">IF(Table1[[#This Row],[Gender]]="Women",1,0)</f>
        <v>1</v>
      </c>
      <c r="AT251" s="2"/>
      <c r="AU251" s="2"/>
      <c r="AV251" s="3"/>
      <c r="AX251" s="1">
        <f t="shared" ca="1" si="115"/>
        <v>1</v>
      </c>
      <c r="AY251" s="2">
        <f t="shared" ca="1" si="116"/>
        <v>0</v>
      </c>
      <c r="AZ251" s="2">
        <f t="shared" ca="1" si="117"/>
        <v>0</v>
      </c>
      <c r="BA251" s="2">
        <f t="shared" ca="1" si="118"/>
        <v>0</v>
      </c>
      <c r="BB251" s="2">
        <f t="shared" ca="1" si="119"/>
        <v>0</v>
      </c>
      <c r="BC251" s="2">
        <f t="shared" ca="1" si="120"/>
        <v>0</v>
      </c>
      <c r="BD251" s="2"/>
      <c r="BE251" s="2"/>
      <c r="BF251" s="2"/>
      <c r="BG251" s="2"/>
      <c r="BH251" s="2"/>
      <c r="BI251" s="2"/>
      <c r="BJ251" s="3"/>
      <c r="BL251" s="1">
        <f t="shared" ca="1" si="135"/>
        <v>17445.177618792193</v>
      </c>
      <c r="BM251" s="3"/>
      <c r="BN251" s="1">
        <f t="shared" ca="1" si="121"/>
        <v>0</v>
      </c>
      <c r="BO251" s="2"/>
      <c r="BP251" s="2"/>
      <c r="BQ251" s="3"/>
      <c r="BR251" s="15">
        <f t="shared" ca="1" si="122"/>
        <v>2.9454963632318143E-2</v>
      </c>
      <c r="BS251" s="16">
        <f t="shared" ca="1" si="123"/>
        <v>1</v>
      </c>
      <c r="BT251" s="2"/>
      <c r="BU251" s="2"/>
      <c r="BV251" s="1">
        <f ca="1">IF(Table1[[#This Row],[Area]]="Raozan",Table1[[#This Row],[Income]],0)</f>
        <v>0</v>
      </c>
      <c r="BW251" s="2">
        <f ca="1">IF(Table1[[#This Row],[Area]]="Rangunia",Table1[[#This Row],[Income]],0)</f>
        <v>0</v>
      </c>
      <c r="BX251" s="2">
        <f ca="1">IF(Table1[[#This Row],[Area]]="Hathazari",Table1[[#This Row],[Income]],0)</f>
        <v>0</v>
      </c>
      <c r="BY251" s="2">
        <f ca="1">IF(Table1[[#This Row],[Area]]="Nazirhat",Table1[[#This Row],[Income]],0)</f>
        <v>0</v>
      </c>
      <c r="BZ251" s="2">
        <f ca="1">IF(Table1[[#This Row],[Area]]="Rangamati",Table1[[#This Row],[Income]],0)</f>
        <v>0</v>
      </c>
      <c r="CA251" s="2">
        <f ca="1">IF(Table1[[#This Row],[Area]]="Kumilla",Table1[[#This Row],[Income]],0)</f>
        <v>0</v>
      </c>
      <c r="CB251" s="2">
        <f ca="1">IF(Table1[[#This Row],[Area]]="Notun para",Table1[[#This Row],[Income]],0)</f>
        <v>0</v>
      </c>
      <c r="CC251" s="2">
        <f ca="1">IF(Table1[[#This Row],[Area]]="Fotikchori",Table1[[#This Row],[Income]],0)</f>
        <v>87163</v>
      </c>
      <c r="CD251" s="2">
        <f ca="1">IF(Table1[[#This Row],[Area]]="Feni",Table1[[#This Row],[Income]],0)</f>
        <v>0</v>
      </c>
      <c r="CE251" s="2">
        <f ca="1">IF(Table1[[#This Row],[Area]]="Chattogram mohonogori",Table1[[#This Row],[Income]],0)</f>
        <v>0</v>
      </c>
      <c r="CF251" s="2">
        <f ca="1">IF(Table1[[#This Row],[Area]]="Potia",Table1[[#This Row],[Income]],0)</f>
        <v>0</v>
      </c>
      <c r="CG251" s="3">
        <f ca="1">IF(Table1[[#This Row],[Area]]="Kaptai",Table1[[#This Row],[Income]],0)</f>
        <v>0</v>
      </c>
      <c r="CH251" s="1">
        <f ca="1">IF(Table1[[#This Row],[Field of work]]="Health",Table1[[#This Row],[Income]],0)</f>
        <v>0</v>
      </c>
      <c r="CI251" s="2">
        <f ca="1">IF(Table1[[#This Row],[Field of work]]="Teaching",Table1[[#This Row],[Income]],0)</f>
        <v>0</v>
      </c>
      <c r="CJ251" s="2">
        <f ca="1">IF(Table1[[#This Row],[Field of work]]="Construction",Table1[[#This Row],[Income]],0)</f>
        <v>0</v>
      </c>
      <c r="CK251" s="2">
        <f ca="1">IF(Table1[[#This Row],[Field of work]]="IT",Table1[[#This Row],[Income]],0)</f>
        <v>0</v>
      </c>
      <c r="CL251" s="2">
        <f ca="1">IF(Table1[[#This Row],[Field of work]]="General work",Table1[[#This Row],[Income]],0)</f>
        <v>87163</v>
      </c>
      <c r="CM251" s="3">
        <f ca="1">IF(Table1[[#This Row],[Field of work]]="Agriculture",Table1[[#This Row],[Income]],0)</f>
        <v>0</v>
      </c>
      <c r="CN251" s="1">
        <f t="shared" ca="1" si="110"/>
        <v>1</v>
      </c>
      <c r="CO251" s="3"/>
      <c r="CP251" s="1">
        <f t="shared" ca="1" si="124"/>
        <v>27</v>
      </c>
      <c r="CQ251" s="3"/>
    </row>
    <row r="252" spans="2:95" x14ac:dyDescent="0.25">
      <c r="B252">
        <f t="shared" ca="1" si="125"/>
        <v>2</v>
      </c>
      <c r="C252" t="str">
        <f t="shared" ca="1" si="111"/>
        <v>Women</v>
      </c>
      <c r="D252">
        <f t="shared" ca="1" si="126"/>
        <v>27</v>
      </c>
      <c r="E252">
        <f t="shared" ca="1" si="127"/>
        <v>1</v>
      </c>
      <c r="F252" t="str">
        <f t="shared" ca="1" si="112"/>
        <v>Health</v>
      </c>
      <c r="G252">
        <f t="shared" ca="1" si="128"/>
        <v>2</v>
      </c>
      <c r="H252" t="str">
        <f t="shared" ca="1" si="113"/>
        <v>College</v>
      </c>
      <c r="I252">
        <f t="shared" ca="1" si="129"/>
        <v>1</v>
      </c>
      <c r="J252">
        <f t="shared" ca="1" si="130"/>
        <v>3</v>
      </c>
      <c r="K252">
        <f t="shared" ca="1" si="131"/>
        <v>72176</v>
      </c>
      <c r="L252">
        <f t="shared" ca="1" si="132"/>
        <v>6</v>
      </c>
      <c r="M252" t="str">
        <f t="shared" ca="1" si="114"/>
        <v>Kumilla</v>
      </c>
      <c r="N252">
        <f t="shared" ca="1" si="136"/>
        <v>360880</v>
      </c>
      <c r="O252">
        <f t="shared" ca="1" si="133"/>
        <v>10629.707275630972</v>
      </c>
      <c r="P252">
        <f t="shared" ca="1" si="137"/>
        <v>196174.16461635</v>
      </c>
      <c r="Q252">
        <f t="shared" ca="1" si="134"/>
        <v>53571</v>
      </c>
      <c r="R252">
        <f t="shared" ca="1" si="138"/>
        <v>68858.386054613889</v>
      </c>
      <c r="S252">
        <f t="shared" ca="1" si="139"/>
        <v>74048.342345204859</v>
      </c>
      <c r="T252">
        <f t="shared" ca="1" si="140"/>
        <v>631102.50696155487</v>
      </c>
      <c r="U252">
        <f t="shared" ca="1" si="141"/>
        <v>133059.09333024485</v>
      </c>
      <c r="V252">
        <f t="shared" ca="1" si="142"/>
        <v>498043.41363130999</v>
      </c>
      <c r="AR252" s="1">
        <f ca="1">IF(Table1[[#This Row],[Gender]]="men",1,0)</f>
        <v>0</v>
      </c>
      <c r="AS252" s="2">
        <f ca="1">IF(Table1[[#This Row],[Gender]]="Women",1,0)</f>
        <v>1</v>
      </c>
      <c r="AT252" s="2"/>
      <c r="AU252" s="2"/>
      <c r="AV252" s="3"/>
      <c r="AX252" s="1">
        <f t="shared" ca="1" si="115"/>
        <v>0</v>
      </c>
      <c r="AY252" s="2">
        <f t="shared" ca="1" si="116"/>
        <v>0</v>
      </c>
      <c r="AZ252" s="2">
        <f t="shared" ca="1" si="117"/>
        <v>0</v>
      </c>
      <c r="BA252" s="2">
        <f t="shared" ca="1" si="118"/>
        <v>0</v>
      </c>
      <c r="BB252" s="2">
        <f t="shared" ca="1" si="119"/>
        <v>0</v>
      </c>
      <c r="BC252" s="2">
        <f t="shared" ca="1" si="120"/>
        <v>1</v>
      </c>
      <c r="BD252" s="2"/>
      <c r="BE252" s="2"/>
      <c r="BF252" s="2"/>
      <c r="BG252" s="2"/>
      <c r="BH252" s="2"/>
      <c r="BI252" s="2"/>
      <c r="BJ252" s="3"/>
      <c r="BL252" s="1">
        <f t="shared" ca="1" si="135"/>
        <v>12276.53375949958</v>
      </c>
      <c r="BM252" s="3"/>
      <c r="BN252" s="1">
        <f t="shared" ca="1" si="121"/>
        <v>1</v>
      </c>
      <c r="BO252" s="2"/>
      <c r="BP252" s="2"/>
      <c r="BQ252" s="3"/>
      <c r="BR252" s="15">
        <f t="shared" ca="1" si="122"/>
        <v>0.83592986485488585</v>
      </c>
      <c r="BS252" s="16">
        <f t="shared" ca="1" si="123"/>
        <v>0</v>
      </c>
      <c r="BT252" s="2"/>
      <c r="BU252" s="2"/>
      <c r="BV252" s="1">
        <f ca="1">IF(Table1[[#This Row],[Area]]="Raozan",Table1[[#This Row],[Income]],0)</f>
        <v>0</v>
      </c>
      <c r="BW252" s="2">
        <f ca="1">IF(Table1[[#This Row],[Area]]="Rangunia",Table1[[#This Row],[Income]],0)</f>
        <v>0</v>
      </c>
      <c r="BX252" s="2">
        <f ca="1">IF(Table1[[#This Row],[Area]]="Hathazari",Table1[[#This Row],[Income]],0)</f>
        <v>0</v>
      </c>
      <c r="BY252" s="2">
        <f ca="1">IF(Table1[[#This Row],[Area]]="Nazirhat",Table1[[#This Row],[Income]],0)</f>
        <v>0</v>
      </c>
      <c r="BZ252" s="2">
        <f ca="1">IF(Table1[[#This Row],[Area]]="Rangamati",Table1[[#This Row],[Income]],0)</f>
        <v>0</v>
      </c>
      <c r="CA252" s="2">
        <f ca="1">IF(Table1[[#This Row],[Area]]="Kumilla",Table1[[#This Row],[Income]],0)</f>
        <v>72176</v>
      </c>
      <c r="CB252" s="2">
        <f ca="1">IF(Table1[[#This Row],[Area]]="Notun para",Table1[[#This Row],[Income]],0)</f>
        <v>0</v>
      </c>
      <c r="CC252" s="2">
        <f ca="1">IF(Table1[[#This Row],[Area]]="Fotikchori",Table1[[#This Row],[Income]],0)</f>
        <v>0</v>
      </c>
      <c r="CD252" s="2">
        <f ca="1">IF(Table1[[#This Row],[Area]]="Feni",Table1[[#This Row],[Income]],0)</f>
        <v>0</v>
      </c>
      <c r="CE252" s="2">
        <f ca="1">IF(Table1[[#This Row],[Area]]="Chattogram mohonogori",Table1[[#This Row],[Income]],0)</f>
        <v>0</v>
      </c>
      <c r="CF252" s="2">
        <f ca="1">IF(Table1[[#This Row],[Area]]="Potia",Table1[[#This Row],[Income]],0)</f>
        <v>0</v>
      </c>
      <c r="CG252" s="3">
        <f ca="1">IF(Table1[[#This Row],[Area]]="Kaptai",Table1[[#This Row],[Income]],0)</f>
        <v>0</v>
      </c>
      <c r="CH252" s="1">
        <f ca="1">IF(Table1[[#This Row],[Field of work]]="Health",Table1[[#This Row],[Income]],0)</f>
        <v>72176</v>
      </c>
      <c r="CI252" s="2">
        <f ca="1">IF(Table1[[#This Row],[Field of work]]="Teaching",Table1[[#This Row],[Income]],0)</f>
        <v>0</v>
      </c>
      <c r="CJ252" s="2">
        <f ca="1">IF(Table1[[#This Row],[Field of work]]="Construction",Table1[[#This Row],[Income]],0)</f>
        <v>0</v>
      </c>
      <c r="CK252" s="2">
        <f ca="1">IF(Table1[[#This Row],[Field of work]]="IT",Table1[[#This Row],[Income]],0)</f>
        <v>0</v>
      </c>
      <c r="CL252" s="2">
        <f ca="1">IF(Table1[[#This Row],[Field of work]]="General work",Table1[[#This Row],[Income]],0)</f>
        <v>0</v>
      </c>
      <c r="CM252" s="3">
        <f ca="1">IF(Table1[[#This Row],[Field of work]]="Agriculture",Table1[[#This Row],[Income]],0)</f>
        <v>0</v>
      </c>
      <c r="CN252" s="1">
        <f t="shared" ca="1" si="110"/>
        <v>1</v>
      </c>
      <c r="CO252" s="3"/>
      <c r="CP252" s="1">
        <f t="shared" ca="1" si="124"/>
        <v>31</v>
      </c>
      <c r="CQ252" s="3"/>
    </row>
    <row r="253" spans="2:95" x14ac:dyDescent="0.25">
      <c r="B253">
        <f t="shared" ca="1" si="125"/>
        <v>2</v>
      </c>
      <c r="C253" t="str">
        <f t="shared" ca="1" si="111"/>
        <v>Women</v>
      </c>
      <c r="D253">
        <f t="shared" ca="1" si="126"/>
        <v>31</v>
      </c>
      <c r="E253">
        <f t="shared" ca="1" si="127"/>
        <v>6</v>
      </c>
      <c r="F253" t="str">
        <f t="shared" ca="1" si="112"/>
        <v>Agriculture</v>
      </c>
      <c r="G253">
        <f t="shared" ca="1" si="128"/>
        <v>4</v>
      </c>
      <c r="H253" t="str">
        <f t="shared" ca="1" si="113"/>
        <v>Technical</v>
      </c>
      <c r="I253">
        <f t="shared" ca="1" si="129"/>
        <v>2</v>
      </c>
      <c r="J253">
        <f t="shared" ca="1" si="130"/>
        <v>3</v>
      </c>
      <c r="K253">
        <f t="shared" ca="1" si="131"/>
        <v>78549</v>
      </c>
      <c r="L253">
        <f t="shared" ca="1" si="132"/>
        <v>3</v>
      </c>
      <c r="M253" t="str">
        <f t="shared" ca="1" si="114"/>
        <v>Fotikchori</v>
      </c>
      <c r="N253">
        <f t="shared" ca="1" si="136"/>
        <v>314196</v>
      </c>
      <c r="O253">
        <f t="shared" ca="1" si="133"/>
        <v>262645.81981794571</v>
      </c>
      <c r="P253">
        <f t="shared" ca="1" si="137"/>
        <v>52335.53285637658</v>
      </c>
      <c r="Q253">
        <f t="shared" ca="1" si="134"/>
        <v>14198</v>
      </c>
      <c r="R253">
        <f t="shared" ca="1" si="138"/>
        <v>102762.93641970921</v>
      </c>
      <c r="S253">
        <f t="shared" ca="1" si="139"/>
        <v>56811.908991171367</v>
      </c>
      <c r="T253">
        <f t="shared" ca="1" si="140"/>
        <v>423343.44184754801</v>
      </c>
      <c r="U253">
        <f t="shared" ca="1" si="141"/>
        <v>379606.75623765495</v>
      </c>
      <c r="V253">
        <f t="shared" ca="1" si="142"/>
        <v>43736.685609893058</v>
      </c>
      <c r="AR253" s="1">
        <f ca="1">IF(Table1[[#This Row],[Gender]]="men",1,0)</f>
        <v>0</v>
      </c>
      <c r="AS253" s="2">
        <f ca="1">IF(Table1[[#This Row],[Gender]]="Women",1,0)</f>
        <v>1</v>
      </c>
      <c r="AT253" s="2"/>
      <c r="AU253" s="2"/>
      <c r="AV253" s="3"/>
      <c r="AX253" s="1">
        <f t="shared" ca="1" si="115"/>
        <v>1</v>
      </c>
      <c r="AY253" s="2">
        <f t="shared" ca="1" si="116"/>
        <v>0</v>
      </c>
      <c r="AZ253" s="2">
        <f t="shared" ca="1" si="117"/>
        <v>0</v>
      </c>
      <c r="BA253" s="2">
        <f t="shared" ca="1" si="118"/>
        <v>0</v>
      </c>
      <c r="BB253" s="2">
        <f t="shared" ca="1" si="119"/>
        <v>0</v>
      </c>
      <c r="BC253" s="2">
        <f t="shared" ca="1" si="120"/>
        <v>0</v>
      </c>
      <c r="BD253" s="2"/>
      <c r="BE253" s="2"/>
      <c r="BF253" s="2"/>
      <c r="BG253" s="2"/>
      <c r="BH253" s="2"/>
      <c r="BI253" s="2"/>
      <c r="BJ253" s="3"/>
      <c r="BL253" s="1">
        <f t="shared" ca="1" si="135"/>
        <v>26270.750449895819</v>
      </c>
      <c r="BM253" s="3"/>
      <c r="BN253" s="1">
        <f t="shared" ca="1" si="121"/>
        <v>0</v>
      </c>
      <c r="BO253" s="2"/>
      <c r="BP253" s="2"/>
      <c r="BQ253" s="3"/>
      <c r="BR253" s="15">
        <f t="shared" ca="1" si="122"/>
        <v>0.31951160765879327</v>
      </c>
      <c r="BS253" s="16">
        <f t="shared" ca="1" si="123"/>
        <v>0</v>
      </c>
      <c r="BT253" s="2"/>
      <c r="BU253" s="2"/>
      <c r="BV253" s="1">
        <f ca="1">IF(Table1[[#This Row],[Area]]="Raozan",Table1[[#This Row],[Income]],0)</f>
        <v>0</v>
      </c>
      <c r="BW253" s="2">
        <f ca="1">IF(Table1[[#This Row],[Area]]="Rangunia",Table1[[#This Row],[Income]],0)</f>
        <v>0</v>
      </c>
      <c r="BX253" s="2">
        <f ca="1">IF(Table1[[#This Row],[Area]]="Hathazari",Table1[[#This Row],[Income]],0)</f>
        <v>0</v>
      </c>
      <c r="BY253" s="2">
        <f ca="1">IF(Table1[[#This Row],[Area]]="Nazirhat",Table1[[#This Row],[Income]],0)</f>
        <v>0</v>
      </c>
      <c r="BZ253" s="2">
        <f ca="1">IF(Table1[[#This Row],[Area]]="Rangamati",Table1[[#This Row],[Income]],0)</f>
        <v>0</v>
      </c>
      <c r="CA253" s="2">
        <f ca="1">IF(Table1[[#This Row],[Area]]="Kumilla",Table1[[#This Row],[Income]],0)</f>
        <v>0</v>
      </c>
      <c r="CB253" s="2">
        <f ca="1">IF(Table1[[#This Row],[Area]]="Notun para",Table1[[#This Row],[Income]],0)</f>
        <v>0</v>
      </c>
      <c r="CC253" s="2">
        <f ca="1">IF(Table1[[#This Row],[Area]]="Fotikchori",Table1[[#This Row],[Income]],0)</f>
        <v>78549</v>
      </c>
      <c r="CD253" s="2">
        <f ca="1">IF(Table1[[#This Row],[Area]]="Feni",Table1[[#This Row],[Income]],0)</f>
        <v>0</v>
      </c>
      <c r="CE253" s="2">
        <f ca="1">IF(Table1[[#This Row],[Area]]="Chattogram mohonogori",Table1[[#This Row],[Income]],0)</f>
        <v>0</v>
      </c>
      <c r="CF253" s="2">
        <f ca="1">IF(Table1[[#This Row],[Area]]="Potia",Table1[[#This Row],[Income]],0)</f>
        <v>0</v>
      </c>
      <c r="CG253" s="3">
        <f ca="1">IF(Table1[[#This Row],[Area]]="Kaptai",Table1[[#This Row],[Income]],0)</f>
        <v>0</v>
      </c>
      <c r="CH253" s="1">
        <f ca="1">IF(Table1[[#This Row],[Field of work]]="Health",Table1[[#This Row],[Income]],0)</f>
        <v>0</v>
      </c>
      <c r="CI253" s="2">
        <f ca="1">IF(Table1[[#This Row],[Field of work]]="Teaching",Table1[[#This Row],[Income]],0)</f>
        <v>0</v>
      </c>
      <c r="CJ253" s="2">
        <f ca="1">IF(Table1[[#This Row],[Field of work]]="Construction",Table1[[#This Row],[Income]],0)</f>
        <v>0</v>
      </c>
      <c r="CK253" s="2">
        <f ca="1">IF(Table1[[#This Row],[Field of work]]="IT",Table1[[#This Row],[Income]],0)</f>
        <v>0</v>
      </c>
      <c r="CL253" s="2">
        <f ca="1">IF(Table1[[#This Row],[Field of work]]="General work",Table1[[#This Row],[Income]],0)</f>
        <v>0</v>
      </c>
      <c r="CM253" s="3">
        <f ca="1">IF(Table1[[#This Row],[Field of work]]="Agriculture",Table1[[#This Row],[Income]],0)</f>
        <v>78549</v>
      </c>
      <c r="CN253" s="1">
        <f t="shared" ca="1" si="110"/>
        <v>1</v>
      </c>
      <c r="CO253" s="3"/>
      <c r="CP253" s="1">
        <f t="shared" ca="1" si="124"/>
        <v>30</v>
      </c>
      <c r="CQ253" s="3"/>
    </row>
    <row r="254" spans="2:95" x14ac:dyDescent="0.25">
      <c r="B254">
        <f t="shared" ca="1" si="125"/>
        <v>2</v>
      </c>
      <c r="C254" t="str">
        <f t="shared" ca="1" si="111"/>
        <v>Women</v>
      </c>
      <c r="D254">
        <f t="shared" ca="1" si="126"/>
        <v>30</v>
      </c>
      <c r="E254">
        <f t="shared" ca="1" si="127"/>
        <v>1</v>
      </c>
      <c r="F254" t="str">
        <f t="shared" ca="1" si="112"/>
        <v>Health</v>
      </c>
      <c r="G254">
        <f t="shared" ca="1" si="128"/>
        <v>3</v>
      </c>
      <c r="H254" t="str">
        <f t="shared" ca="1" si="113"/>
        <v>University</v>
      </c>
      <c r="I254">
        <f t="shared" ca="1" si="129"/>
        <v>0</v>
      </c>
      <c r="J254">
        <f t="shared" ca="1" si="130"/>
        <v>3</v>
      </c>
      <c r="K254">
        <f t="shared" ca="1" si="131"/>
        <v>52767</v>
      </c>
      <c r="L254">
        <f t="shared" ca="1" si="132"/>
        <v>11</v>
      </c>
      <c r="M254" t="str">
        <f t="shared" ca="1" si="114"/>
        <v>Nazirhat</v>
      </c>
      <c r="N254">
        <f t="shared" ca="1" si="136"/>
        <v>211068</v>
      </c>
      <c r="O254">
        <f t="shared" ca="1" si="133"/>
        <v>67438.676005326182</v>
      </c>
      <c r="P254">
        <f t="shared" ca="1" si="137"/>
        <v>36829.60127849874</v>
      </c>
      <c r="Q254">
        <f t="shared" ca="1" si="134"/>
        <v>6232</v>
      </c>
      <c r="R254">
        <f t="shared" ca="1" si="138"/>
        <v>12326.498876393696</v>
      </c>
      <c r="S254">
        <f t="shared" ca="1" si="139"/>
        <v>16579.738143267758</v>
      </c>
      <c r="T254">
        <f t="shared" ca="1" si="140"/>
        <v>264477.33942176652</v>
      </c>
      <c r="U254">
        <f t="shared" ca="1" si="141"/>
        <v>85997.174881719882</v>
      </c>
      <c r="V254">
        <f t="shared" ca="1" si="142"/>
        <v>178480.16454004665</v>
      </c>
      <c r="AR254" s="1">
        <f ca="1">IF(Table1[[#This Row],[Gender]]="men",1,0)</f>
        <v>0</v>
      </c>
      <c r="AS254" s="2">
        <f ca="1">IF(Table1[[#This Row],[Gender]]="Women",1,0)</f>
        <v>1</v>
      </c>
      <c r="AT254" s="2"/>
      <c r="AU254" s="2"/>
      <c r="AV254" s="3"/>
      <c r="AX254" s="1">
        <f t="shared" ca="1" si="115"/>
        <v>0</v>
      </c>
      <c r="AY254" s="2">
        <f t="shared" ca="1" si="116"/>
        <v>0</v>
      </c>
      <c r="AZ254" s="2">
        <f t="shared" ca="1" si="117"/>
        <v>1</v>
      </c>
      <c r="BA254" s="2">
        <f t="shared" ca="1" si="118"/>
        <v>0</v>
      </c>
      <c r="BB254" s="2">
        <f t="shared" ca="1" si="119"/>
        <v>0</v>
      </c>
      <c r="BC254" s="2">
        <f t="shared" ca="1" si="120"/>
        <v>0</v>
      </c>
      <c r="BD254" s="2"/>
      <c r="BE254" s="2"/>
      <c r="BF254" s="2"/>
      <c r="BG254" s="2"/>
      <c r="BH254" s="2"/>
      <c r="BI254" s="2"/>
      <c r="BJ254" s="3"/>
      <c r="BL254" s="1">
        <f t="shared" ca="1" si="135"/>
        <v>48606.677094388055</v>
      </c>
      <c r="BM254" s="3"/>
      <c r="BN254" s="1">
        <f t="shared" ca="1" si="121"/>
        <v>1</v>
      </c>
      <c r="BO254" s="2"/>
      <c r="BP254" s="2"/>
      <c r="BQ254" s="3"/>
      <c r="BR254" s="15">
        <f t="shared" ca="1" si="122"/>
        <v>0.83429637708391313</v>
      </c>
      <c r="BS254" s="16">
        <f t="shared" ca="1" si="123"/>
        <v>0</v>
      </c>
      <c r="BT254" s="2"/>
      <c r="BU254" s="2"/>
      <c r="BV254" s="1">
        <f ca="1">IF(Table1[[#This Row],[Area]]="Raozan",Table1[[#This Row],[Income]],0)</f>
        <v>0</v>
      </c>
      <c r="BW254" s="2">
        <f ca="1">IF(Table1[[#This Row],[Area]]="Rangunia",Table1[[#This Row],[Income]],0)</f>
        <v>0</v>
      </c>
      <c r="BX254" s="2">
        <f ca="1">IF(Table1[[#This Row],[Area]]="Hathazari",Table1[[#This Row],[Income]],0)</f>
        <v>0</v>
      </c>
      <c r="BY254" s="2">
        <f ca="1">IF(Table1[[#This Row],[Area]]="Nazirhat",Table1[[#This Row],[Income]],0)</f>
        <v>52767</v>
      </c>
      <c r="BZ254" s="2">
        <f ca="1">IF(Table1[[#This Row],[Area]]="Rangamati",Table1[[#This Row],[Income]],0)</f>
        <v>0</v>
      </c>
      <c r="CA254" s="2">
        <f ca="1">IF(Table1[[#This Row],[Area]]="Kumilla",Table1[[#This Row],[Income]],0)</f>
        <v>0</v>
      </c>
      <c r="CB254" s="2">
        <f ca="1">IF(Table1[[#This Row],[Area]]="Notun para",Table1[[#This Row],[Income]],0)</f>
        <v>0</v>
      </c>
      <c r="CC254" s="2">
        <f ca="1">IF(Table1[[#This Row],[Area]]="Fotikchori",Table1[[#This Row],[Income]],0)</f>
        <v>0</v>
      </c>
      <c r="CD254" s="2">
        <f ca="1">IF(Table1[[#This Row],[Area]]="Feni",Table1[[#This Row],[Income]],0)</f>
        <v>0</v>
      </c>
      <c r="CE254" s="2">
        <f ca="1">IF(Table1[[#This Row],[Area]]="Chattogram mohonogori",Table1[[#This Row],[Income]],0)</f>
        <v>0</v>
      </c>
      <c r="CF254" s="2">
        <f ca="1">IF(Table1[[#This Row],[Area]]="Potia",Table1[[#This Row],[Income]],0)</f>
        <v>0</v>
      </c>
      <c r="CG254" s="3">
        <f ca="1">IF(Table1[[#This Row],[Area]]="Kaptai",Table1[[#This Row],[Income]],0)</f>
        <v>0</v>
      </c>
      <c r="CH254" s="1">
        <f ca="1">IF(Table1[[#This Row],[Field of work]]="Health",Table1[[#This Row],[Income]],0)</f>
        <v>52767</v>
      </c>
      <c r="CI254" s="2">
        <f ca="1">IF(Table1[[#This Row],[Field of work]]="Teaching",Table1[[#This Row],[Income]],0)</f>
        <v>0</v>
      </c>
      <c r="CJ254" s="2">
        <f ca="1">IF(Table1[[#This Row],[Field of work]]="Construction",Table1[[#This Row],[Income]],0)</f>
        <v>0</v>
      </c>
      <c r="CK254" s="2">
        <f ca="1">IF(Table1[[#This Row],[Field of work]]="IT",Table1[[#This Row],[Income]],0)</f>
        <v>0</v>
      </c>
      <c r="CL254" s="2">
        <f ca="1">IF(Table1[[#This Row],[Field of work]]="General work",Table1[[#This Row],[Income]],0)</f>
        <v>0</v>
      </c>
      <c r="CM254" s="3">
        <f ca="1">IF(Table1[[#This Row],[Field of work]]="Agriculture",Table1[[#This Row],[Income]],0)</f>
        <v>0</v>
      </c>
      <c r="CN254" s="1">
        <f t="shared" ca="1" si="110"/>
        <v>1</v>
      </c>
      <c r="CO254" s="3"/>
      <c r="CP254" s="1">
        <f t="shared" ca="1" si="124"/>
        <v>44</v>
      </c>
      <c r="CQ254" s="3"/>
    </row>
    <row r="255" spans="2:95" x14ac:dyDescent="0.25">
      <c r="B255">
        <f t="shared" ca="1" si="125"/>
        <v>1</v>
      </c>
      <c r="C255" t="str">
        <f t="shared" ca="1" si="111"/>
        <v>Men</v>
      </c>
      <c r="D255">
        <f t="shared" ca="1" si="126"/>
        <v>44</v>
      </c>
      <c r="E255">
        <f t="shared" ca="1" si="127"/>
        <v>2</v>
      </c>
      <c r="F255" t="str">
        <f t="shared" ca="1" si="112"/>
        <v>Construction</v>
      </c>
      <c r="G255">
        <f t="shared" ca="1" si="128"/>
        <v>1</v>
      </c>
      <c r="H255" t="str">
        <f t="shared" ca="1" si="113"/>
        <v>High school</v>
      </c>
      <c r="I255">
        <f t="shared" ca="1" si="129"/>
        <v>3</v>
      </c>
      <c r="J255">
        <f t="shared" ca="1" si="130"/>
        <v>3</v>
      </c>
      <c r="K255">
        <f t="shared" ca="1" si="131"/>
        <v>80102</v>
      </c>
      <c r="L255">
        <f t="shared" ca="1" si="132"/>
        <v>9</v>
      </c>
      <c r="M255" t="str">
        <f t="shared" ca="1" si="114"/>
        <v>Rangunia</v>
      </c>
      <c r="N255">
        <f t="shared" ca="1" si="136"/>
        <v>320408</v>
      </c>
      <c r="O255">
        <f t="shared" ca="1" si="133"/>
        <v>267315.23358870245</v>
      </c>
      <c r="P255">
        <f t="shared" ca="1" si="137"/>
        <v>78812.25134968746</v>
      </c>
      <c r="Q255">
        <f t="shared" ca="1" si="134"/>
        <v>76857</v>
      </c>
      <c r="R255">
        <f t="shared" ca="1" si="138"/>
        <v>4518.4109598043988</v>
      </c>
      <c r="S255">
        <f t="shared" ca="1" si="139"/>
        <v>47805.34512368952</v>
      </c>
      <c r="T255">
        <f t="shared" ca="1" si="140"/>
        <v>447025.59647337697</v>
      </c>
      <c r="U255">
        <f t="shared" ca="1" si="141"/>
        <v>348690.64454850683</v>
      </c>
      <c r="V255">
        <f t="shared" ca="1" si="142"/>
        <v>98334.95192487014</v>
      </c>
      <c r="AR255" s="1">
        <f ca="1">IF(Table1[[#This Row],[Gender]]="men",1,0)</f>
        <v>1</v>
      </c>
      <c r="AS255" s="2">
        <f ca="1">IF(Table1[[#This Row],[Gender]]="Women",1,0)</f>
        <v>0</v>
      </c>
      <c r="AT255" s="2"/>
      <c r="AU255" s="2"/>
      <c r="AV255" s="3"/>
      <c r="AX255" s="1">
        <f t="shared" ca="1" si="115"/>
        <v>0</v>
      </c>
      <c r="AY255" s="2">
        <f t="shared" ca="1" si="116"/>
        <v>0</v>
      </c>
      <c r="AZ255" s="2">
        <f t="shared" ca="1" si="117"/>
        <v>1</v>
      </c>
      <c r="BA255" s="2">
        <f t="shared" ca="1" si="118"/>
        <v>0</v>
      </c>
      <c r="BB255" s="2">
        <f t="shared" ca="1" si="119"/>
        <v>0</v>
      </c>
      <c r="BC255" s="2">
        <f t="shared" ca="1" si="120"/>
        <v>0</v>
      </c>
      <c r="BD255" s="2"/>
      <c r="BE255" s="2"/>
      <c r="BF255" s="2"/>
      <c r="BG255" s="2"/>
      <c r="BH255" s="2"/>
      <c r="BI255" s="2"/>
      <c r="BJ255" s="3"/>
      <c r="BL255" s="1">
        <f t="shared" ca="1" si="135"/>
        <v>26249.344859532259</v>
      </c>
      <c r="BM255" s="3"/>
      <c r="BN255" s="1">
        <f t="shared" ca="1" si="121"/>
        <v>1</v>
      </c>
      <c r="BO255" s="2"/>
      <c r="BP255" s="2"/>
      <c r="BQ255" s="3"/>
      <c r="BR255" s="15">
        <f t="shared" ca="1" si="122"/>
        <v>0.46546865492727285</v>
      </c>
      <c r="BS255" s="16">
        <f t="shared" ca="1" si="123"/>
        <v>0</v>
      </c>
      <c r="BT255" s="2"/>
      <c r="BU255" s="2"/>
      <c r="BV255" s="1">
        <f ca="1">IF(Table1[[#This Row],[Area]]="Raozan",Table1[[#This Row],[Income]],0)</f>
        <v>0</v>
      </c>
      <c r="BW255" s="2">
        <f ca="1">IF(Table1[[#This Row],[Area]]="Rangunia",Table1[[#This Row],[Income]],0)</f>
        <v>80102</v>
      </c>
      <c r="BX255" s="2">
        <f ca="1">IF(Table1[[#This Row],[Area]]="Hathazari",Table1[[#This Row],[Income]],0)</f>
        <v>0</v>
      </c>
      <c r="BY255" s="2">
        <f ca="1">IF(Table1[[#This Row],[Area]]="Nazirhat",Table1[[#This Row],[Income]],0)</f>
        <v>0</v>
      </c>
      <c r="BZ255" s="2">
        <f ca="1">IF(Table1[[#This Row],[Area]]="Rangamati",Table1[[#This Row],[Income]],0)</f>
        <v>0</v>
      </c>
      <c r="CA255" s="2">
        <f ca="1">IF(Table1[[#This Row],[Area]]="Kumilla",Table1[[#This Row],[Income]],0)</f>
        <v>0</v>
      </c>
      <c r="CB255" s="2">
        <f ca="1">IF(Table1[[#This Row],[Area]]="Notun para",Table1[[#This Row],[Income]],0)</f>
        <v>0</v>
      </c>
      <c r="CC255" s="2">
        <f ca="1">IF(Table1[[#This Row],[Area]]="Fotikchori",Table1[[#This Row],[Income]],0)</f>
        <v>0</v>
      </c>
      <c r="CD255" s="2">
        <f ca="1">IF(Table1[[#This Row],[Area]]="Feni",Table1[[#This Row],[Income]],0)</f>
        <v>0</v>
      </c>
      <c r="CE255" s="2">
        <f ca="1">IF(Table1[[#This Row],[Area]]="Chattogram mohonogori",Table1[[#This Row],[Income]],0)</f>
        <v>0</v>
      </c>
      <c r="CF255" s="2">
        <f ca="1">IF(Table1[[#This Row],[Area]]="Potia",Table1[[#This Row],[Income]],0)</f>
        <v>0</v>
      </c>
      <c r="CG255" s="3">
        <f ca="1">IF(Table1[[#This Row],[Area]]="Kaptai",Table1[[#This Row],[Income]],0)</f>
        <v>0</v>
      </c>
      <c r="CH255" s="1">
        <f ca="1">IF(Table1[[#This Row],[Field of work]]="Health",Table1[[#This Row],[Income]],0)</f>
        <v>0</v>
      </c>
      <c r="CI255" s="2">
        <f ca="1">IF(Table1[[#This Row],[Field of work]]="Teaching",Table1[[#This Row],[Income]],0)</f>
        <v>0</v>
      </c>
      <c r="CJ255" s="2">
        <f ca="1">IF(Table1[[#This Row],[Field of work]]="Construction",Table1[[#This Row],[Income]],0)</f>
        <v>80102</v>
      </c>
      <c r="CK255" s="2">
        <f ca="1">IF(Table1[[#This Row],[Field of work]]="IT",Table1[[#This Row],[Income]],0)</f>
        <v>0</v>
      </c>
      <c r="CL255" s="2">
        <f ca="1">IF(Table1[[#This Row],[Field of work]]="General work",Table1[[#This Row],[Income]],0)</f>
        <v>0</v>
      </c>
      <c r="CM255" s="3">
        <f ca="1">IF(Table1[[#This Row],[Field of work]]="Agriculture",Table1[[#This Row],[Income]],0)</f>
        <v>0</v>
      </c>
      <c r="CN255" s="1">
        <f t="shared" ca="1" si="110"/>
        <v>1</v>
      </c>
      <c r="CO255" s="3"/>
      <c r="CP255" s="1">
        <f t="shared" ca="1" si="124"/>
        <v>31</v>
      </c>
      <c r="CQ255" s="3"/>
    </row>
    <row r="256" spans="2:95" x14ac:dyDescent="0.25">
      <c r="B256">
        <f t="shared" ca="1" si="125"/>
        <v>2</v>
      </c>
      <c r="C256" t="str">
        <f t="shared" ca="1" si="111"/>
        <v>Women</v>
      </c>
      <c r="D256">
        <f t="shared" ca="1" si="126"/>
        <v>31</v>
      </c>
      <c r="E256">
        <f t="shared" ca="1" si="127"/>
        <v>2</v>
      </c>
      <c r="F256" t="str">
        <f t="shared" ca="1" si="112"/>
        <v>Construction</v>
      </c>
      <c r="G256">
        <f t="shared" ca="1" si="128"/>
        <v>5</v>
      </c>
      <c r="H256" t="str">
        <f t="shared" ca="1" si="113"/>
        <v>Other</v>
      </c>
      <c r="I256">
        <f t="shared" ca="1" si="129"/>
        <v>4</v>
      </c>
      <c r="J256">
        <f t="shared" ca="1" si="130"/>
        <v>3</v>
      </c>
      <c r="K256">
        <f t="shared" ca="1" si="131"/>
        <v>84171</v>
      </c>
      <c r="L256">
        <f t="shared" ca="1" si="132"/>
        <v>8</v>
      </c>
      <c r="M256" t="str">
        <f t="shared" ca="1" si="114"/>
        <v>Potia</v>
      </c>
      <c r="N256">
        <f t="shared" ca="1" si="136"/>
        <v>336684</v>
      </c>
      <c r="O256">
        <f t="shared" ca="1" si="133"/>
        <v>156715.84861553393</v>
      </c>
      <c r="P256">
        <f t="shared" ca="1" si="137"/>
        <v>145820.03128316416</v>
      </c>
      <c r="Q256">
        <f t="shared" ca="1" si="134"/>
        <v>11352</v>
      </c>
      <c r="R256">
        <f t="shared" ca="1" si="138"/>
        <v>72528.786774073509</v>
      </c>
      <c r="S256">
        <f t="shared" ca="1" si="139"/>
        <v>57852.741079739455</v>
      </c>
      <c r="T256">
        <f t="shared" ca="1" si="140"/>
        <v>540356.77236290358</v>
      </c>
      <c r="U256">
        <f t="shared" ca="1" si="141"/>
        <v>240596.63538960746</v>
      </c>
      <c r="V256">
        <f t="shared" ca="1" si="142"/>
        <v>299760.13697329612</v>
      </c>
      <c r="AR256" s="1">
        <f ca="1">IF(Table1[[#This Row],[Gender]]="men",1,0)</f>
        <v>0</v>
      </c>
      <c r="AS256" s="2">
        <f ca="1">IF(Table1[[#This Row],[Gender]]="Women",1,0)</f>
        <v>1</v>
      </c>
      <c r="AT256" s="2"/>
      <c r="AU256" s="2"/>
      <c r="AV256" s="3"/>
      <c r="AX256" s="1">
        <f t="shared" ca="1" si="115"/>
        <v>0</v>
      </c>
      <c r="AY256" s="2">
        <f t="shared" ca="1" si="116"/>
        <v>0</v>
      </c>
      <c r="AZ256" s="2">
        <f t="shared" ca="1" si="117"/>
        <v>0</v>
      </c>
      <c r="BA256" s="2">
        <f t="shared" ca="1" si="118"/>
        <v>0</v>
      </c>
      <c r="BB256" s="2">
        <f t="shared" ca="1" si="119"/>
        <v>1</v>
      </c>
      <c r="BC256" s="2">
        <f t="shared" ca="1" si="120"/>
        <v>0</v>
      </c>
      <c r="BD256" s="2"/>
      <c r="BE256" s="2"/>
      <c r="BF256" s="2"/>
      <c r="BG256" s="2"/>
      <c r="BH256" s="2"/>
      <c r="BI256" s="2"/>
      <c r="BJ256" s="3"/>
      <c r="BL256" s="1">
        <f t="shared" ca="1" si="135"/>
        <v>12386.886367213508</v>
      </c>
      <c r="BM256" s="3"/>
      <c r="BN256" s="1">
        <f t="shared" ca="1" si="121"/>
        <v>1</v>
      </c>
      <c r="BO256" s="2"/>
      <c r="BP256" s="2"/>
      <c r="BQ256" s="3"/>
      <c r="BR256" s="15">
        <f t="shared" ca="1" si="122"/>
        <v>0.52042908549235412</v>
      </c>
      <c r="BS256" s="16">
        <f t="shared" ca="1" si="123"/>
        <v>0</v>
      </c>
      <c r="BT256" s="2"/>
      <c r="BU256" s="2"/>
      <c r="BV256" s="1">
        <f ca="1">IF(Table1[[#This Row],[Area]]="Raozan",Table1[[#This Row],[Income]],0)</f>
        <v>0</v>
      </c>
      <c r="BW256" s="2">
        <f ca="1">IF(Table1[[#This Row],[Area]]="Rangunia",Table1[[#This Row],[Income]],0)</f>
        <v>0</v>
      </c>
      <c r="BX256" s="2">
        <f ca="1">IF(Table1[[#This Row],[Area]]="Hathazari",Table1[[#This Row],[Income]],0)</f>
        <v>0</v>
      </c>
      <c r="BY256" s="2">
        <f ca="1">IF(Table1[[#This Row],[Area]]="Nazirhat",Table1[[#This Row],[Income]],0)</f>
        <v>0</v>
      </c>
      <c r="BZ256" s="2">
        <f ca="1">IF(Table1[[#This Row],[Area]]="Rangamati",Table1[[#This Row],[Income]],0)</f>
        <v>0</v>
      </c>
      <c r="CA256" s="2">
        <f ca="1">IF(Table1[[#This Row],[Area]]="Kumilla",Table1[[#This Row],[Income]],0)</f>
        <v>0</v>
      </c>
      <c r="CB256" s="2">
        <f ca="1">IF(Table1[[#This Row],[Area]]="Notun para",Table1[[#This Row],[Income]],0)</f>
        <v>0</v>
      </c>
      <c r="CC256" s="2">
        <f ca="1">IF(Table1[[#This Row],[Area]]="Fotikchori",Table1[[#This Row],[Income]],0)</f>
        <v>0</v>
      </c>
      <c r="CD256" s="2">
        <f ca="1">IF(Table1[[#This Row],[Area]]="Feni",Table1[[#This Row],[Income]],0)</f>
        <v>0</v>
      </c>
      <c r="CE256" s="2">
        <f ca="1">IF(Table1[[#This Row],[Area]]="Chattogram mohonogori",Table1[[#This Row],[Income]],0)</f>
        <v>0</v>
      </c>
      <c r="CF256" s="2">
        <f ca="1">IF(Table1[[#This Row],[Area]]="Potia",Table1[[#This Row],[Income]],0)</f>
        <v>84171</v>
      </c>
      <c r="CG256" s="3">
        <f ca="1">IF(Table1[[#This Row],[Area]]="Kaptai",Table1[[#This Row],[Income]],0)</f>
        <v>0</v>
      </c>
      <c r="CH256" s="1">
        <f ca="1">IF(Table1[[#This Row],[Field of work]]="Health",Table1[[#This Row],[Income]],0)</f>
        <v>0</v>
      </c>
      <c r="CI256" s="2">
        <f ca="1">IF(Table1[[#This Row],[Field of work]]="Teaching",Table1[[#This Row],[Income]],0)</f>
        <v>0</v>
      </c>
      <c r="CJ256" s="2">
        <f ca="1">IF(Table1[[#This Row],[Field of work]]="Construction",Table1[[#This Row],[Income]],0)</f>
        <v>84171</v>
      </c>
      <c r="CK256" s="2">
        <f ca="1">IF(Table1[[#This Row],[Field of work]]="IT",Table1[[#This Row],[Income]],0)</f>
        <v>0</v>
      </c>
      <c r="CL256" s="2">
        <f ca="1">IF(Table1[[#This Row],[Field of work]]="General work",Table1[[#This Row],[Income]],0)</f>
        <v>0</v>
      </c>
      <c r="CM256" s="3">
        <f ca="1">IF(Table1[[#This Row],[Field of work]]="Agriculture",Table1[[#This Row],[Income]],0)</f>
        <v>0</v>
      </c>
      <c r="CN256" s="1">
        <f t="shared" ca="1" si="110"/>
        <v>1</v>
      </c>
      <c r="CO256" s="3"/>
      <c r="CP256" s="1">
        <f t="shared" ca="1" si="124"/>
        <v>42</v>
      </c>
      <c r="CQ256" s="3"/>
    </row>
    <row r="257" spans="2:95" x14ac:dyDescent="0.25">
      <c r="B257">
        <f t="shared" ca="1" si="125"/>
        <v>2</v>
      </c>
      <c r="C257" t="str">
        <f t="shared" ca="1" si="111"/>
        <v>Women</v>
      </c>
      <c r="D257">
        <f t="shared" ca="1" si="126"/>
        <v>42</v>
      </c>
      <c r="E257">
        <f t="shared" ca="1" si="127"/>
        <v>5</v>
      </c>
      <c r="F257" t="str">
        <f t="shared" ca="1" si="112"/>
        <v>General work</v>
      </c>
      <c r="G257">
        <f t="shared" ca="1" si="128"/>
        <v>5</v>
      </c>
      <c r="H257" t="str">
        <f t="shared" ca="1" si="113"/>
        <v>Other</v>
      </c>
      <c r="I257">
        <f t="shared" ca="1" si="129"/>
        <v>4</v>
      </c>
      <c r="J257">
        <f t="shared" ca="1" si="130"/>
        <v>1</v>
      </c>
      <c r="K257">
        <f t="shared" ca="1" si="131"/>
        <v>58103</v>
      </c>
      <c r="L257">
        <f t="shared" ca="1" si="132"/>
        <v>12</v>
      </c>
      <c r="M257" t="str">
        <f t="shared" ca="1" si="114"/>
        <v>Kaptai</v>
      </c>
      <c r="N257">
        <f t="shared" ca="1" si="136"/>
        <v>290515</v>
      </c>
      <c r="O257">
        <f t="shared" ca="1" si="133"/>
        <v>151192.45577181125</v>
      </c>
      <c r="P257">
        <f t="shared" ca="1" si="137"/>
        <v>26249.344859532259</v>
      </c>
      <c r="Q257">
        <f t="shared" ca="1" si="134"/>
        <v>3221</v>
      </c>
      <c r="R257">
        <f t="shared" ca="1" si="138"/>
        <v>52820.913193058965</v>
      </c>
      <c r="S257">
        <f t="shared" ca="1" si="139"/>
        <v>58528.651986034973</v>
      </c>
      <c r="T257">
        <f t="shared" ca="1" si="140"/>
        <v>375292.99684556725</v>
      </c>
      <c r="U257">
        <f t="shared" ca="1" si="141"/>
        <v>207234.36896487023</v>
      </c>
      <c r="V257">
        <f t="shared" ca="1" si="142"/>
        <v>168058.62788069702</v>
      </c>
      <c r="AR257" s="1">
        <f ca="1">IF(Table1[[#This Row],[Gender]]="men",1,0)</f>
        <v>0</v>
      </c>
      <c r="AS257" s="2">
        <f ca="1">IF(Table1[[#This Row],[Gender]]="Women",1,0)</f>
        <v>1</v>
      </c>
      <c r="AT257" s="2"/>
      <c r="AU257" s="2"/>
      <c r="AV257" s="3"/>
      <c r="AX257" s="1">
        <f t="shared" ca="1" si="115"/>
        <v>0</v>
      </c>
      <c r="AY257" s="2">
        <f t="shared" ca="1" si="116"/>
        <v>0</v>
      </c>
      <c r="AZ257" s="2">
        <f t="shared" ca="1" si="117"/>
        <v>0</v>
      </c>
      <c r="BA257" s="2">
        <f t="shared" ca="1" si="118"/>
        <v>1</v>
      </c>
      <c r="BB257" s="2">
        <f t="shared" ca="1" si="119"/>
        <v>0</v>
      </c>
      <c r="BC257" s="2">
        <f t="shared" ca="1" si="120"/>
        <v>0</v>
      </c>
      <c r="BD257" s="2"/>
      <c r="BE257" s="2"/>
      <c r="BF257" s="2"/>
      <c r="BG257" s="2"/>
      <c r="BH257" s="2"/>
      <c r="BI257" s="2"/>
      <c r="BJ257" s="3"/>
      <c r="BL257" s="1">
        <f t="shared" ca="1" si="135"/>
        <v>9759.5953739686156</v>
      </c>
      <c r="BM257" s="3"/>
      <c r="BN257" s="1">
        <f t="shared" ca="1" si="121"/>
        <v>0</v>
      </c>
      <c r="BO257" s="2"/>
      <c r="BP257" s="2"/>
      <c r="BQ257" s="3"/>
      <c r="BR257" s="15">
        <f t="shared" ca="1" si="122"/>
        <v>0.49994660478182984</v>
      </c>
      <c r="BS257" s="16">
        <f t="shared" ca="1" si="123"/>
        <v>0</v>
      </c>
      <c r="BT257" s="2"/>
      <c r="BU257" s="2"/>
      <c r="BV257" s="1">
        <f ca="1">IF(Table1[[#This Row],[Area]]="Raozan",Table1[[#This Row],[Income]],0)</f>
        <v>0</v>
      </c>
      <c r="BW257" s="2">
        <f ca="1">IF(Table1[[#This Row],[Area]]="Rangunia",Table1[[#This Row],[Income]],0)</f>
        <v>0</v>
      </c>
      <c r="BX257" s="2">
        <f ca="1">IF(Table1[[#This Row],[Area]]="Hathazari",Table1[[#This Row],[Income]],0)</f>
        <v>0</v>
      </c>
      <c r="BY257" s="2">
        <f ca="1">IF(Table1[[#This Row],[Area]]="Nazirhat",Table1[[#This Row],[Income]],0)</f>
        <v>0</v>
      </c>
      <c r="BZ257" s="2">
        <f ca="1">IF(Table1[[#This Row],[Area]]="Rangamati",Table1[[#This Row],[Income]],0)</f>
        <v>0</v>
      </c>
      <c r="CA257" s="2">
        <f ca="1">IF(Table1[[#This Row],[Area]]="Kumilla",Table1[[#This Row],[Income]],0)</f>
        <v>0</v>
      </c>
      <c r="CB257" s="2">
        <f ca="1">IF(Table1[[#This Row],[Area]]="Notun para",Table1[[#This Row],[Income]],0)</f>
        <v>0</v>
      </c>
      <c r="CC257" s="2">
        <f ca="1">IF(Table1[[#This Row],[Area]]="Fotikchori",Table1[[#This Row],[Income]],0)</f>
        <v>0</v>
      </c>
      <c r="CD257" s="2">
        <f ca="1">IF(Table1[[#This Row],[Area]]="Feni",Table1[[#This Row],[Income]],0)</f>
        <v>0</v>
      </c>
      <c r="CE257" s="2">
        <f ca="1">IF(Table1[[#This Row],[Area]]="Chattogram mohonogori",Table1[[#This Row],[Income]],0)</f>
        <v>0</v>
      </c>
      <c r="CF257" s="2">
        <f ca="1">IF(Table1[[#This Row],[Area]]="Potia",Table1[[#This Row],[Income]],0)</f>
        <v>0</v>
      </c>
      <c r="CG257" s="3">
        <f ca="1">IF(Table1[[#This Row],[Area]]="Kaptai",Table1[[#This Row],[Income]],0)</f>
        <v>58103</v>
      </c>
      <c r="CH257" s="1">
        <f ca="1">IF(Table1[[#This Row],[Field of work]]="Health",Table1[[#This Row],[Income]],0)</f>
        <v>0</v>
      </c>
      <c r="CI257" s="2">
        <f ca="1">IF(Table1[[#This Row],[Field of work]]="Teaching",Table1[[#This Row],[Income]],0)</f>
        <v>0</v>
      </c>
      <c r="CJ257" s="2">
        <f ca="1">IF(Table1[[#This Row],[Field of work]]="Construction",Table1[[#This Row],[Income]],0)</f>
        <v>0</v>
      </c>
      <c r="CK257" s="2">
        <f ca="1">IF(Table1[[#This Row],[Field of work]]="IT",Table1[[#This Row],[Income]],0)</f>
        <v>0</v>
      </c>
      <c r="CL257" s="2">
        <f ca="1">IF(Table1[[#This Row],[Field of work]]="General work",Table1[[#This Row],[Income]],0)</f>
        <v>58103</v>
      </c>
      <c r="CM257" s="3">
        <f ca="1">IF(Table1[[#This Row],[Field of work]]="Agriculture",Table1[[#This Row],[Income]],0)</f>
        <v>0</v>
      </c>
      <c r="CN257" s="1">
        <f t="shared" ca="1" si="110"/>
        <v>1</v>
      </c>
      <c r="CO257" s="3"/>
      <c r="CP257" s="1">
        <f t="shared" ca="1" si="124"/>
        <v>31</v>
      </c>
      <c r="CQ257" s="3"/>
    </row>
    <row r="258" spans="2:95" x14ac:dyDescent="0.25">
      <c r="B258">
        <f t="shared" ca="1" si="125"/>
        <v>2</v>
      </c>
      <c r="C258" t="str">
        <f t="shared" ca="1" si="111"/>
        <v>Women</v>
      </c>
      <c r="D258">
        <f t="shared" ca="1" si="126"/>
        <v>31</v>
      </c>
      <c r="E258">
        <f t="shared" ca="1" si="127"/>
        <v>4</v>
      </c>
      <c r="F258" t="str">
        <f t="shared" ca="1" si="112"/>
        <v>IT</v>
      </c>
      <c r="G258">
        <f t="shared" ca="1" si="128"/>
        <v>1</v>
      </c>
      <c r="H258" t="str">
        <f t="shared" ca="1" si="113"/>
        <v>High school</v>
      </c>
      <c r="I258">
        <f t="shared" ca="1" si="129"/>
        <v>0</v>
      </c>
      <c r="J258">
        <f t="shared" ca="1" si="130"/>
        <v>2</v>
      </c>
      <c r="K258">
        <f t="shared" ca="1" si="131"/>
        <v>64176</v>
      </c>
      <c r="L258">
        <f t="shared" ca="1" si="132"/>
        <v>9</v>
      </c>
      <c r="M258" t="str">
        <f t="shared" ca="1" si="114"/>
        <v>Rangunia</v>
      </c>
      <c r="N258">
        <f t="shared" ca="1" si="136"/>
        <v>192528</v>
      </c>
      <c r="O258">
        <f t="shared" ca="1" si="133"/>
        <v>96253.719925436133</v>
      </c>
      <c r="P258">
        <f t="shared" ca="1" si="137"/>
        <v>24773.772734427017</v>
      </c>
      <c r="Q258">
        <f t="shared" ca="1" si="134"/>
        <v>19942</v>
      </c>
      <c r="R258">
        <f t="shared" ca="1" si="138"/>
        <v>81737.11444028691</v>
      </c>
      <c r="S258">
        <f t="shared" ca="1" si="139"/>
        <v>57571.525857604021</v>
      </c>
      <c r="T258">
        <f t="shared" ca="1" si="140"/>
        <v>274873.298592031</v>
      </c>
      <c r="U258">
        <f t="shared" ca="1" si="141"/>
        <v>197932.83436572304</v>
      </c>
      <c r="V258">
        <f t="shared" ca="1" si="142"/>
        <v>76940.464226307959</v>
      </c>
      <c r="AR258" s="1">
        <f ca="1">IF(Table1[[#This Row],[Gender]]="men",1,0)</f>
        <v>0</v>
      </c>
      <c r="AS258" s="2">
        <f ca="1">IF(Table1[[#This Row],[Gender]]="Women",1,0)</f>
        <v>1</v>
      </c>
      <c r="AT258" s="2"/>
      <c r="AU258" s="2"/>
      <c r="AV258" s="3"/>
      <c r="AX258" s="1">
        <f t="shared" ca="1" si="115"/>
        <v>0</v>
      </c>
      <c r="AY258" s="2">
        <f t="shared" ca="1" si="116"/>
        <v>0</v>
      </c>
      <c r="AZ258" s="2">
        <f t="shared" ca="1" si="117"/>
        <v>1</v>
      </c>
      <c r="BA258" s="2">
        <f t="shared" ca="1" si="118"/>
        <v>0</v>
      </c>
      <c r="BB258" s="2">
        <f t="shared" ca="1" si="119"/>
        <v>0</v>
      </c>
      <c r="BC258" s="2">
        <f t="shared" ca="1" si="120"/>
        <v>0</v>
      </c>
      <c r="BD258" s="2"/>
      <c r="BE258" s="2"/>
      <c r="BF258" s="2"/>
      <c r="BG258" s="2"/>
      <c r="BH258" s="2"/>
      <c r="BI258" s="2"/>
      <c r="BJ258" s="3"/>
      <c r="BL258" s="1">
        <f t="shared" ca="1" si="135"/>
        <v>53502.13144773971</v>
      </c>
      <c r="BM258" s="3"/>
      <c r="BN258" s="1">
        <f t="shared" ca="1" si="121"/>
        <v>1</v>
      </c>
      <c r="BO258" s="2"/>
      <c r="BP258" s="2"/>
      <c r="BQ258" s="3"/>
      <c r="BR258" s="15">
        <f t="shared" ca="1" si="122"/>
        <v>0.79079626293786209</v>
      </c>
      <c r="BS258" s="16">
        <f t="shared" ca="1" si="123"/>
        <v>0</v>
      </c>
      <c r="BT258" s="2"/>
      <c r="BU258" s="2"/>
      <c r="BV258" s="1">
        <f ca="1">IF(Table1[[#This Row],[Area]]="Raozan",Table1[[#This Row],[Income]],0)</f>
        <v>0</v>
      </c>
      <c r="BW258" s="2">
        <f ca="1">IF(Table1[[#This Row],[Area]]="Rangunia",Table1[[#This Row],[Income]],0)</f>
        <v>64176</v>
      </c>
      <c r="BX258" s="2">
        <f ca="1">IF(Table1[[#This Row],[Area]]="Hathazari",Table1[[#This Row],[Income]],0)</f>
        <v>0</v>
      </c>
      <c r="BY258" s="2">
        <f ca="1">IF(Table1[[#This Row],[Area]]="Nazirhat",Table1[[#This Row],[Income]],0)</f>
        <v>0</v>
      </c>
      <c r="BZ258" s="2">
        <f ca="1">IF(Table1[[#This Row],[Area]]="Rangamati",Table1[[#This Row],[Income]],0)</f>
        <v>0</v>
      </c>
      <c r="CA258" s="2">
        <f ca="1">IF(Table1[[#This Row],[Area]]="Kumilla",Table1[[#This Row],[Income]],0)</f>
        <v>0</v>
      </c>
      <c r="CB258" s="2">
        <f ca="1">IF(Table1[[#This Row],[Area]]="Notun para",Table1[[#This Row],[Income]],0)</f>
        <v>0</v>
      </c>
      <c r="CC258" s="2">
        <f ca="1">IF(Table1[[#This Row],[Area]]="Fotikchori",Table1[[#This Row],[Income]],0)</f>
        <v>0</v>
      </c>
      <c r="CD258" s="2">
        <f ca="1">IF(Table1[[#This Row],[Area]]="Feni",Table1[[#This Row],[Income]],0)</f>
        <v>0</v>
      </c>
      <c r="CE258" s="2">
        <f ca="1">IF(Table1[[#This Row],[Area]]="Chattogram mohonogori",Table1[[#This Row],[Income]],0)</f>
        <v>0</v>
      </c>
      <c r="CF258" s="2">
        <f ca="1">IF(Table1[[#This Row],[Area]]="Potia",Table1[[#This Row],[Income]],0)</f>
        <v>0</v>
      </c>
      <c r="CG258" s="3">
        <f ca="1">IF(Table1[[#This Row],[Area]]="Kaptai",Table1[[#This Row],[Income]],0)</f>
        <v>0</v>
      </c>
      <c r="CH258" s="1">
        <f ca="1">IF(Table1[[#This Row],[Field of work]]="Health",Table1[[#This Row],[Income]],0)</f>
        <v>0</v>
      </c>
      <c r="CI258" s="2">
        <f ca="1">IF(Table1[[#This Row],[Field of work]]="Teaching",Table1[[#This Row],[Income]],0)</f>
        <v>0</v>
      </c>
      <c r="CJ258" s="2">
        <f ca="1">IF(Table1[[#This Row],[Field of work]]="Construction",Table1[[#This Row],[Income]],0)</f>
        <v>0</v>
      </c>
      <c r="CK258" s="2">
        <f ca="1">IF(Table1[[#This Row],[Field of work]]="IT",Table1[[#This Row],[Income]],0)</f>
        <v>64176</v>
      </c>
      <c r="CL258" s="2">
        <f ca="1">IF(Table1[[#This Row],[Field of work]]="General work",Table1[[#This Row],[Income]],0)</f>
        <v>0</v>
      </c>
      <c r="CM258" s="3">
        <f ca="1">IF(Table1[[#This Row],[Field of work]]="Agriculture",Table1[[#This Row],[Income]],0)</f>
        <v>0</v>
      </c>
      <c r="CN258" s="1">
        <f t="shared" ca="1" si="110"/>
        <v>1</v>
      </c>
      <c r="CO258" s="3"/>
      <c r="CP258" s="1">
        <f t="shared" ca="1" si="124"/>
        <v>45</v>
      </c>
      <c r="CQ258" s="3"/>
    </row>
    <row r="259" spans="2:95" x14ac:dyDescent="0.25">
      <c r="B259">
        <f t="shared" ca="1" si="125"/>
        <v>1</v>
      </c>
      <c r="C259" t="str">
        <f t="shared" ca="1" si="111"/>
        <v>Men</v>
      </c>
      <c r="D259">
        <f t="shared" ca="1" si="126"/>
        <v>45</v>
      </c>
      <c r="E259">
        <f t="shared" ca="1" si="127"/>
        <v>2</v>
      </c>
      <c r="F259" t="str">
        <f t="shared" ca="1" si="112"/>
        <v>Construction</v>
      </c>
      <c r="G259">
        <f t="shared" ca="1" si="128"/>
        <v>4</v>
      </c>
      <c r="H259" t="str">
        <f t="shared" ca="1" si="113"/>
        <v>Technical</v>
      </c>
      <c r="I259">
        <f t="shared" ca="1" si="129"/>
        <v>3</v>
      </c>
      <c r="J259">
        <f t="shared" ca="1" si="130"/>
        <v>2</v>
      </c>
      <c r="K259">
        <f t="shared" ca="1" si="131"/>
        <v>75065</v>
      </c>
      <c r="L259">
        <f t="shared" ca="1" si="132"/>
        <v>3</v>
      </c>
      <c r="M259" t="str">
        <f t="shared" ca="1" si="114"/>
        <v>Fotikchori</v>
      </c>
      <c r="N259">
        <f t="shared" ca="1" si="136"/>
        <v>450390</v>
      </c>
      <c r="O259">
        <f t="shared" ca="1" si="133"/>
        <v>356166.72886458371</v>
      </c>
      <c r="P259">
        <f t="shared" ca="1" si="137"/>
        <v>19519.190747937231</v>
      </c>
      <c r="Q259">
        <f t="shared" ca="1" si="134"/>
        <v>16494</v>
      </c>
      <c r="R259">
        <f t="shared" ca="1" si="138"/>
        <v>32383.467845909952</v>
      </c>
      <c r="S259">
        <f t="shared" ca="1" si="139"/>
        <v>108430.22348384446</v>
      </c>
      <c r="T259">
        <f t="shared" ca="1" si="140"/>
        <v>578339.41423178173</v>
      </c>
      <c r="U259">
        <f t="shared" ca="1" si="141"/>
        <v>405044.19671049365</v>
      </c>
      <c r="V259">
        <f t="shared" ca="1" si="142"/>
        <v>173295.21752128808</v>
      </c>
      <c r="AR259" s="1">
        <f ca="1">IF(Table1[[#This Row],[Gender]]="men",1,0)</f>
        <v>1</v>
      </c>
      <c r="AS259" s="2">
        <f ca="1">IF(Table1[[#This Row],[Gender]]="Women",1,0)</f>
        <v>0</v>
      </c>
      <c r="AT259" s="2"/>
      <c r="AU259" s="2"/>
      <c r="AV259" s="3"/>
      <c r="AX259" s="1">
        <f t="shared" ca="1" si="115"/>
        <v>1</v>
      </c>
      <c r="AY259" s="2">
        <f t="shared" ca="1" si="116"/>
        <v>0</v>
      </c>
      <c r="AZ259" s="2">
        <f t="shared" ca="1" si="117"/>
        <v>0</v>
      </c>
      <c r="BA259" s="2">
        <f t="shared" ca="1" si="118"/>
        <v>0</v>
      </c>
      <c r="BB259" s="2">
        <f t="shared" ca="1" si="119"/>
        <v>0</v>
      </c>
      <c r="BC259" s="2">
        <f t="shared" ca="1" si="120"/>
        <v>0</v>
      </c>
      <c r="BD259" s="2"/>
      <c r="BE259" s="2"/>
      <c r="BF259" s="2"/>
      <c r="BG259" s="2"/>
      <c r="BH259" s="2"/>
      <c r="BI259" s="2"/>
      <c r="BJ259" s="3"/>
      <c r="BL259" s="1">
        <f t="shared" ca="1" si="135"/>
        <v>46775.803593938246</v>
      </c>
      <c r="BM259" s="3"/>
      <c r="BN259" s="1">
        <f t="shared" ca="1" si="121"/>
        <v>0</v>
      </c>
      <c r="BO259" s="2"/>
      <c r="BP259" s="2"/>
      <c r="BQ259" s="3"/>
      <c r="BR259" s="15">
        <f t="shared" ca="1" si="122"/>
        <v>0.449489682880162</v>
      </c>
      <c r="BS259" s="16">
        <f t="shared" ca="1" si="123"/>
        <v>0</v>
      </c>
      <c r="BT259" s="2"/>
      <c r="BU259" s="2"/>
      <c r="BV259" s="1">
        <f ca="1">IF(Table1[[#This Row],[Area]]="Raozan",Table1[[#This Row],[Income]],0)</f>
        <v>0</v>
      </c>
      <c r="BW259" s="2">
        <f ca="1">IF(Table1[[#This Row],[Area]]="Rangunia",Table1[[#This Row],[Income]],0)</f>
        <v>0</v>
      </c>
      <c r="BX259" s="2">
        <f ca="1">IF(Table1[[#This Row],[Area]]="Hathazari",Table1[[#This Row],[Income]],0)</f>
        <v>0</v>
      </c>
      <c r="BY259" s="2">
        <f ca="1">IF(Table1[[#This Row],[Area]]="Nazirhat",Table1[[#This Row],[Income]],0)</f>
        <v>0</v>
      </c>
      <c r="BZ259" s="2">
        <f ca="1">IF(Table1[[#This Row],[Area]]="Rangamati",Table1[[#This Row],[Income]],0)</f>
        <v>0</v>
      </c>
      <c r="CA259" s="2">
        <f ca="1">IF(Table1[[#This Row],[Area]]="Kumilla",Table1[[#This Row],[Income]],0)</f>
        <v>0</v>
      </c>
      <c r="CB259" s="2">
        <f ca="1">IF(Table1[[#This Row],[Area]]="Notun para",Table1[[#This Row],[Income]],0)</f>
        <v>0</v>
      </c>
      <c r="CC259" s="2">
        <f ca="1">IF(Table1[[#This Row],[Area]]="Fotikchori",Table1[[#This Row],[Income]],0)</f>
        <v>75065</v>
      </c>
      <c r="CD259" s="2">
        <f ca="1">IF(Table1[[#This Row],[Area]]="Feni",Table1[[#This Row],[Income]],0)</f>
        <v>0</v>
      </c>
      <c r="CE259" s="2">
        <f ca="1">IF(Table1[[#This Row],[Area]]="Chattogram mohonogori",Table1[[#This Row],[Income]],0)</f>
        <v>0</v>
      </c>
      <c r="CF259" s="2">
        <f ca="1">IF(Table1[[#This Row],[Area]]="Potia",Table1[[#This Row],[Income]],0)</f>
        <v>0</v>
      </c>
      <c r="CG259" s="3">
        <f ca="1">IF(Table1[[#This Row],[Area]]="Kaptai",Table1[[#This Row],[Income]],0)</f>
        <v>0</v>
      </c>
      <c r="CH259" s="1">
        <f ca="1">IF(Table1[[#This Row],[Field of work]]="Health",Table1[[#This Row],[Income]],0)</f>
        <v>0</v>
      </c>
      <c r="CI259" s="2">
        <f ca="1">IF(Table1[[#This Row],[Field of work]]="Teaching",Table1[[#This Row],[Income]],0)</f>
        <v>0</v>
      </c>
      <c r="CJ259" s="2">
        <f ca="1">IF(Table1[[#This Row],[Field of work]]="Construction",Table1[[#This Row],[Income]],0)</f>
        <v>75065</v>
      </c>
      <c r="CK259" s="2">
        <f ca="1">IF(Table1[[#This Row],[Field of work]]="IT",Table1[[#This Row],[Income]],0)</f>
        <v>0</v>
      </c>
      <c r="CL259" s="2">
        <f ca="1">IF(Table1[[#This Row],[Field of work]]="General work",Table1[[#This Row],[Income]],0)</f>
        <v>0</v>
      </c>
      <c r="CM259" s="3">
        <f ca="1">IF(Table1[[#This Row],[Field of work]]="Agriculture",Table1[[#This Row],[Income]],0)</f>
        <v>0</v>
      </c>
      <c r="CN259" s="1">
        <f t="shared" ca="1" si="110"/>
        <v>1</v>
      </c>
      <c r="CO259" s="3"/>
      <c r="CP259" s="1">
        <f t="shared" ca="1" si="124"/>
        <v>25</v>
      </c>
      <c r="CQ259" s="3"/>
    </row>
    <row r="260" spans="2:95" x14ac:dyDescent="0.25">
      <c r="B260">
        <f t="shared" ca="1" si="125"/>
        <v>2</v>
      </c>
      <c r="C260" t="str">
        <f t="shared" ca="1" si="111"/>
        <v>Women</v>
      </c>
      <c r="D260">
        <f t="shared" ca="1" si="126"/>
        <v>25</v>
      </c>
      <c r="E260">
        <f t="shared" ca="1" si="127"/>
        <v>1</v>
      </c>
      <c r="F260" t="str">
        <f t="shared" ca="1" si="112"/>
        <v>Health</v>
      </c>
      <c r="G260">
        <f t="shared" ca="1" si="128"/>
        <v>5</v>
      </c>
      <c r="H260" t="str">
        <f t="shared" ca="1" si="113"/>
        <v>Other</v>
      </c>
      <c r="I260">
        <f t="shared" ca="1" si="129"/>
        <v>1</v>
      </c>
      <c r="J260">
        <f t="shared" ca="1" si="130"/>
        <v>1</v>
      </c>
      <c r="K260">
        <f t="shared" ca="1" si="131"/>
        <v>82366</v>
      </c>
      <c r="L260">
        <f t="shared" ca="1" si="132"/>
        <v>5</v>
      </c>
      <c r="M260" t="str">
        <f t="shared" ca="1" si="114"/>
        <v>Chattogram mohonogori</v>
      </c>
      <c r="N260">
        <f t="shared" ca="1" si="136"/>
        <v>329464</v>
      </c>
      <c r="O260">
        <f t="shared" ca="1" si="133"/>
        <v>148090.6688804297</v>
      </c>
      <c r="P260">
        <f t="shared" ca="1" si="137"/>
        <v>53502.13144773971</v>
      </c>
      <c r="Q260">
        <f t="shared" ca="1" si="134"/>
        <v>17592</v>
      </c>
      <c r="R260">
        <f t="shared" ca="1" si="138"/>
        <v>6925.387377454168</v>
      </c>
      <c r="S260">
        <f t="shared" ca="1" si="139"/>
        <v>99813.438894902778</v>
      </c>
      <c r="T260">
        <f t="shared" ca="1" si="140"/>
        <v>482779.57034264249</v>
      </c>
      <c r="U260">
        <f t="shared" ca="1" si="141"/>
        <v>172608.05625788387</v>
      </c>
      <c r="V260">
        <f t="shared" ca="1" si="142"/>
        <v>310171.51408475859</v>
      </c>
      <c r="AR260" s="1">
        <f ca="1">IF(Table1[[#This Row],[Gender]]="men",1,0)</f>
        <v>0</v>
      </c>
      <c r="AS260" s="2">
        <f ca="1">IF(Table1[[#This Row],[Gender]]="Women",1,0)</f>
        <v>1</v>
      </c>
      <c r="AT260" s="2"/>
      <c r="AU260" s="2"/>
      <c r="AV260" s="3"/>
      <c r="AX260" s="1">
        <f t="shared" ca="1" si="115"/>
        <v>1</v>
      </c>
      <c r="AY260" s="2">
        <f t="shared" ca="1" si="116"/>
        <v>0</v>
      </c>
      <c r="AZ260" s="2">
        <f t="shared" ca="1" si="117"/>
        <v>0</v>
      </c>
      <c r="BA260" s="2">
        <f t="shared" ca="1" si="118"/>
        <v>0</v>
      </c>
      <c r="BB260" s="2">
        <f t="shared" ca="1" si="119"/>
        <v>0</v>
      </c>
      <c r="BC260" s="2">
        <f t="shared" ca="1" si="120"/>
        <v>0</v>
      </c>
      <c r="BD260" s="2"/>
      <c r="BE260" s="2"/>
      <c r="BF260" s="2"/>
      <c r="BG260" s="2"/>
      <c r="BH260" s="2"/>
      <c r="BI260" s="2"/>
      <c r="BJ260" s="3"/>
      <c r="BL260" s="1">
        <f t="shared" ca="1" si="135"/>
        <v>56677.786989802182</v>
      </c>
      <c r="BM260" s="3"/>
      <c r="BN260" s="1">
        <f t="shared" ca="1" si="121"/>
        <v>0</v>
      </c>
      <c r="BO260" s="2"/>
      <c r="BP260" s="2"/>
      <c r="BQ260" s="3"/>
      <c r="BR260" s="15">
        <f t="shared" ca="1" si="122"/>
        <v>0.10132949736555341</v>
      </c>
      <c r="BS260" s="16">
        <f t="shared" ca="1" si="123"/>
        <v>1</v>
      </c>
      <c r="BT260" s="2"/>
      <c r="BU260" s="2"/>
      <c r="BV260" s="1">
        <f ca="1">IF(Table1[[#This Row],[Area]]="Raozan",Table1[[#This Row],[Income]],0)</f>
        <v>0</v>
      </c>
      <c r="BW260" s="2">
        <f ca="1">IF(Table1[[#This Row],[Area]]="Rangunia",Table1[[#This Row],[Income]],0)</f>
        <v>0</v>
      </c>
      <c r="BX260" s="2">
        <f ca="1">IF(Table1[[#This Row],[Area]]="Hathazari",Table1[[#This Row],[Income]],0)</f>
        <v>0</v>
      </c>
      <c r="BY260" s="2">
        <f ca="1">IF(Table1[[#This Row],[Area]]="Nazirhat",Table1[[#This Row],[Income]],0)</f>
        <v>0</v>
      </c>
      <c r="BZ260" s="2">
        <f ca="1">IF(Table1[[#This Row],[Area]]="Rangamati",Table1[[#This Row],[Income]],0)</f>
        <v>0</v>
      </c>
      <c r="CA260" s="2">
        <f ca="1">IF(Table1[[#This Row],[Area]]="Kumilla",Table1[[#This Row],[Income]],0)</f>
        <v>0</v>
      </c>
      <c r="CB260" s="2">
        <f ca="1">IF(Table1[[#This Row],[Area]]="Notun para",Table1[[#This Row],[Income]],0)</f>
        <v>0</v>
      </c>
      <c r="CC260" s="2">
        <f ca="1">IF(Table1[[#This Row],[Area]]="Fotikchori",Table1[[#This Row],[Income]],0)</f>
        <v>0</v>
      </c>
      <c r="CD260" s="2">
        <f ca="1">IF(Table1[[#This Row],[Area]]="Feni",Table1[[#This Row],[Income]],0)</f>
        <v>0</v>
      </c>
      <c r="CE260" s="2">
        <f ca="1">IF(Table1[[#This Row],[Area]]="Chattogram mohonogori",Table1[[#This Row],[Income]],0)</f>
        <v>82366</v>
      </c>
      <c r="CF260" s="2">
        <f ca="1">IF(Table1[[#This Row],[Area]]="Potia",Table1[[#This Row],[Income]],0)</f>
        <v>0</v>
      </c>
      <c r="CG260" s="3">
        <f ca="1">IF(Table1[[#This Row],[Area]]="Kaptai",Table1[[#This Row],[Income]],0)</f>
        <v>0</v>
      </c>
      <c r="CH260" s="1">
        <f ca="1">IF(Table1[[#This Row],[Field of work]]="Health",Table1[[#This Row],[Income]],0)</f>
        <v>82366</v>
      </c>
      <c r="CI260" s="2">
        <f ca="1">IF(Table1[[#This Row],[Field of work]]="Teaching",Table1[[#This Row],[Income]],0)</f>
        <v>0</v>
      </c>
      <c r="CJ260" s="2">
        <f ca="1">IF(Table1[[#This Row],[Field of work]]="Construction",Table1[[#This Row],[Income]],0)</f>
        <v>0</v>
      </c>
      <c r="CK260" s="2">
        <f ca="1">IF(Table1[[#This Row],[Field of work]]="IT",Table1[[#This Row],[Income]],0)</f>
        <v>0</v>
      </c>
      <c r="CL260" s="2">
        <f ca="1">IF(Table1[[#This Row],[Field of work]]="General work",Table1[[#This Row],[Income]],0)</f>
        <v>0</v>
      </c>
      <c r="CM260" s="3">
        <f ca="1">IF(Table1[[#This Row],[Field of work]]="Agriculture",Table1[[#This Row],[Income]],0)</f>
        <v>0</v>
      </c>
      <c r="CN260" s="1">
        <f t="shared" ca="1" si="110"/>
        <v>0</v>
      </c>
      <c r="CO260" s="3"/>
      <c r="CP260" s="1">
        <f t="shared" ca="1" si="124"/>
        <v>42</v>
      </c>
      <c r="CQ260" s="3"/>
    </row>
    <row r="261" spans="2:95" x14ac:dyDescent="0.25">
      <c r="B261">
        <f t="shared" ca="1" si="125"/>
        <v>1</v>
      </c>
      <c r="C261" t="str">
        <f t="shared" ca="1" si="111"/>
        <v>Men</v>
      </c>
      <c r="D261">
        <f t="shared" ca="1" si="126"/>
        <v>42</v>
      </c>
      <c r="E261">
        <f t="shared" ca="1" si="127"/>
        <v>1</v>
      </c>
      <c r="F261" t="str">
        <f t="shared" ca="1" si="112"/>
        <v>Health</v>
      </c>
      <c r="G261">
        <f t="shared" ca="1" si="128"/>
        <v>1</v>
      </c>
      <c r="H261" t="str">
        <f t="shared" ca="1" si="113"/>
        <v>High school</v>
      </c>
      <c r="I261">
        <f t="shared" ca="1" si="129"/>
        <v>1</v>
      </c>
      <c r="J261">
        <f t="shared" ca="1" si="130"/>
        <v>2</v>
      </c>
      <c r="K261">
        <f t="shared" ca="1" si="131"/>
        <v>85711</v>
      </c>
      <c r="L261">
        <f t="shared" ca="1" si="132"/>
        <v>7</v>
      </c>
      <c r="M261" t="str">
        <f t="shared" ca="1" si="114"/>
        <v>Feni</v>
      </c>
      <c r="N261">
        <f t="shared" ca="1" si="136"/>
        <v>428555</v>
      </c>
      <c r="O261">
        <f t="shared" ca="1" si="133"/>
        <v>43425.262743494743</v>
      </c>
      <c r="P261">
        <f t="shared" ca="1" si="137"/>
        <v>93551.607187876492</v>
      </c>
      <c r="Q261">
        <f t="shared" ca="1" si="134"/>
        <v>162</v>
      </c>
      <c r="R261">
        <f t="shared" ca="1" si="138"/>
        <v>17871.336724386103</v>
      </c>
      <c r="S261">
        <f t="shared" ca="1" si="139"/>
        <v>11474.303674087518</v>
      </c>
      <c r="T261">
        <f t="shared" ca="1" si="140"/>
        <v>533580.91086196399</v>
      </c>
      <c r="U261">
        <f t="shared" ca="1" si="141"/>
        <v>61458.599467880849</v>
      </c>
      <c r="V261">
        <f t="shared" ca="1" si="142"/>
        <v>472122.31139408314</v>
      </c>
      <c r="AR261" s="1">
        <f ca="1">IF(Table1[[#This Row],[Gender]]="men",1,0)</f>
        <v>1</v>
      </c>
      <c r="AS261" s="2">
        <f ca="1">IF(Table1[[#This Row],[Gender]]="Women",1,0)</f>
        <v>0</v>
      </c>
      <c r="AT261" s="2"/>
      <c r="AU261" s="2"/>
      <c r="AV261" s="3"/>
      <c r="AX261" s="1">
        <f t="shared" ca="1" si="115"/>
        <v>0</v>
      </c>
      <c r="AY261" s="2">
        <f t="shared" ca="1" si="116"/>
        <v>0</v>
      </c>
      <c r="AZ261" s="2">
        <f t="shared" ca="1" si="117"/>
        <v>1</v>
      </c>
      <c r="BA261" s="2">
        <f t="shared" ca="1" si="118"/>
        <v>0</v>
      </c>
      <c r="BB261" s="2">
        <f t="shared" ca="1" si="119"/>
        <v>0</v>
      </c>
      <c r="BC261" s="2">
        <f t="shared" ca="1" si="120"/>
        <v>0</v>
      </c>
      <c r="BD261" s="2"/>
      <c r="BE261" s="2"/>
      <c r="BF261" s="2"/>
      <c r="BG261" s="2"/>
      <c r="BH261" s="2"/>
      <c r="BI261" s="2"/>
      <c r="BJ261" s="3"/>
      <c r="BL261" s="1">
        <f t="shared" ca="1" si="135"/>
        <v>33675.52078968149</v>
      </c>
      <c r="BM261" s="3"/>
      <c r="BN261" s="1">
        <f t="shared" ca="1" si="121"/>
        <v>1</v>
      </c>
      <c r="BO261" s="2"/>
      <c r="BP261" s="2"/>
      <c r="BQ261" s="3"/>
      <c r="BR261" s="15">
        <f t="shared" ca="1" si="122"/>
        <v>0.36042669275859796</v>
      </c>
      <c r="BS261" s="16">
        <f t="shared" ca="1" si="123"/>
        <v>0</v>
      </c>
      <c r="BT261" s="2"/>
      <c r="BU261" s="2"/>
      <c r="BV261" s="1">
        <f ca="1">IF(Table1[[#This Row],[Area]]="Raozan",Table1[[#This Row],[Income]],0)</f>
        <v>0</v>
      </c>
      <c r="BW261" s="2">
        <f ca="1">IF(Table1[[#This Row],[Area]]="Rangunia",Table1[[#This Row],[Income]],0)</f>
        <v>0</v>
      </c>
      <c r="BX261" s="2">
        <f ca="1">IF(Table1[[#This Row],[Area]]="Hathazari",Table1[[#This Row],[Income]],0)</f>
        <v>0</v>
      </c>
      <c r="BY261" s="2">
        <f ca="1">IF(Table1[[#This Row],[Area]]="Nazirhat",Table1[[#This Row],[Income]],0)</f>
        <v>0</v>
      </c>
      <c r="BZ261" s="2">
        <f ca="1">IF(Table1[[#This Row],[Area]]="Rangamati",Table1[[#This Row],[Income]],0)</f>
        <v>0</v>
      </c>
      <c r="CA261" s="2">
        <f ca="1">IF(Table1[[#This Row],[Area]]="Kumilla",Table1[[#This Row],[Income]],0)</f>
        <v>0</v>
      </c>
      <c r="CB261" s="2">
        <f ca="1">IF(Table1[[#This Row],[Area]]="Notun para",Table1[[#This Row],[Income]],0)</f>
        <v>0</v>
      </c>
      <c r="CC261" s="2">
        <f ca="1">IF(Table1[[#This Row],[Area]]="Fotikchori",Table1[[#This Row],[Income]],0)</f>
        <v>0</v>
      </c>
      <c r="CD261" s="2">
        <f ca="1">IF(Table1[[#This Row],[Area]]="Feni",Table1[[#This Row],[Income]],0)</f>
        <v>85711</v>
      </c>
      <c r="CE261" s="2">
        <f ca="1">IF(Table1[[#This Row],[Area]]="Chattogram mohonogori",Table1[[#This Row],[Income]],0)</f>
        <v>0</v>
      </c>
      <c r="CF261" s="2">
        <f ca="1">IF(Table1[[#This Row],[Area]]="Potia",Table1[[#This Row],[Income]],0)</f>
        <v>0</v>
      </c>
      <c r="CG261" s="3">
        <f ca="1">IF(Table1[[#This Row],[Area]]="Kaptai",Table1[[#This Row],[Income]],0)</f>
        <v>0</v>
      </c>
      <c r="CH261" s="1">
        <f ca="1">IF(Table1[[#This Row],[Field of work]]="Health",Table1[[#This Row],[Income]],0)</f>
        <v>85711</v>
      </c>
      <c r="CI261" s="2">
        <f ca="1">IF(Table1[[#This Row],[Field of work]]="Teaching",Table1[[#This Row],[Income]],0)</f>
        <v>0</v>
      </c>
      <c r="CJ261" s="2">
        <f ca="1">IF(Table1[[#This Row],[Field of work]]="Construction",Table1[[#This Row],[Income]],0)</f>
        <v>0</v>
      </c>
      <c r="CK261" s="2">
        <f ca="1">IF(Table1[[#This Row],[Field of work]]="IT",Table1[[#This Row],[Income]],0)</f>
        <v>0</v>
      </c>
      <c r="CL261" s="2">
        <f ca="1">IF(Table1[[#This Row],[Field of work]]="General work",Table1[[#This Row],[Income]],0)</f>
        <v>0</v>
      </c>
      <c r="CM261" s="3">
        <f ca="1">IF(Table1[[#This Row],[Field of work]]="Agriculture",Table1[[#This Row],[Income]],0)</f>
        <v>0</v>
      </c>
      <c r="CN261" s="1">
        <f t="shared" ca="1" si="110"/>
        <v>1</v>
      </c>
      <c r="CO261" s="3"/>
      <c r="CP261" s="1">
        <f t="shared" ca="1" si="124"/>
        <v>28</v>
      </c>
      <c r="CQ261" s="3"/>
    </row>
    <row r="262" spans="2:95" x14ac:dyDescent="0.25">
      <c r="B262">
        <f t="shared" ca="1" si="125"/>
        <v>1</v>
      </c>
      <c r="C262" t="str">
        <f t="shared" ca="1" si="111"/>
        <v>Men</v>
      </c>
      <c r="D262">
        <f t="shared" ca="1" si="126"/>
        <v>28</v>
      </c>
      <c r="E262">
        <f t="shared" ca="1" si="127"/>
        <v>2</v>
      </c>
      <c r="F262" t="str">
        <f t="shared" ca="1" si="112"/>
        <v>Construction</v>
      </c>
      <c r="G262">
        <f t="shared" ca="1" si="128"/>
        <v>4</v>
      </c>
      <c r="H262" t="str">
        <f t="shared" ca="1" si="113"/>
        <v>Technical</v>
      </c>
      <c r="I262">
        <f t="shared" ca="1" si="129"/>
        <v>1</v>
      </c>
      <c r="J262">
        <f t="shared" ca="1" si="130"/>
        <v>3</v>
      </c>
      <c r="K262">
        <f t="shared" ca="1" si="131"/>
        <v>73539</v>
      </c>
      <c r="L262">
        <f t="shared" ca="1" si="132"/>
        <v>4</v>
      </c>
      <c r="M262" t="str">
        <f t="shared" ca="1" si="114"/>
        <v>Rangamati</v>
      </c>
      <c r="N262">
        <f t="shared" ca="1" si="136"/>
        <v>441234</v>
      </c>
      <c r="O262">
        <f t="shared" ca="1" si="133"/>
        <v>159032.51135264721</v>
      </c>
      <c r="P262">
        <f t="shared" ca="1" si="137"/>
        <v>170033.36096940655</v>
      </c>
      <c r="Q262">
        <f t="shared" ca="1" si="134"/>
        <v>118574</v>
      </c>
      <c r="R262">
        <f t="shared" ca="1" si="138"/>
        <v>31027.986639295043</v>
      </c>
      <c r="S262">
        <f t="shared" ca="1" si="139"/>
        <v>10880.162533136587</v>
      </c>
      <c r="T262">
        <f t="shared" ca="1" si="140"/>
        <v>622147.5235025431</v>
      </c>
      <c r="U262">
        <f t="shared" ca="1" si="141"/>
        <v>308634.49799194228</v>
      </c>
      <c r="V262">
        <f t="shared" ca="1" si="142"/>
        <v>313513.02551060083</v>
      </c>
      <c r="AR262" s="1">
        <f ca="1">IF(Table1[[#This Row],[Gender]]="men",1,0)</f>
        <v>1</v>
      </c>
      <c r="AS262" s="2">
        <f ca="1">IF(Table1[[#This Row],[Gender]]="Women",1,0)</f>
        <v>0</v>
      </c>
      <c r="AT262" s="2"/>
      <c r="AU262" s="2"/>
      <c r="AV262" s="3"/>
      <c r="AX262" s="1">
        <f t="shared" ca="1" si="115"/>
        <v>0</v>
      </c>
      <c r="AY262" s="2">
        <f t="shared" ca="1" si="116"/>
        <v>0</v>
      </c>
      <c r="AZ262" s="2">
        <f t="shared" ca="1" si="117"/>
        <v>0</v>
      </c>
      <c r="BA262" s="2">
        <f t="shared" ca="1" si="118"/>
        <v>1</v>
      </c>
      <c r="BB262" s="2">
        <f t="shared" ca="1" si="119"/>
        <v>0</v>
      </c>
      <c r="BC262" s="2">
        <f t="shared" ca="1" si="120"/>
        <v>0</v>
      </c>
      <c r="BD262" s="2"/>
      <c r="BE262" s="2"/>
      <c r="BF262" s="2"/>
      <c r="BG262" s="2"/>
      <c r="BH262" s="2"/>
      <c r="BI262" s="2"/>
      <c r="BJ262" s="3"/>
      <c r="BL262" s="1">
        <f t="shared" ca="1" si="135"/>
        <v>67604.344750275734</v>
      </c>
      <c r="BM262" s="3"/>
      <c r="BN262" s="1">
        <f t="shared" ca="1" si="121"/>
        <v>0</v>
      </c>
      <c r="BO262" s="2"/>
      <c r="BP262" s="2"/>
      <c r="BQ262" s="3"/>
      <c r="BR262" s="15">
        <f t="shared" ca="1" si="122"/>
        <v>0.39866909481913049</v>
      </c>
      <c r="BS262" s="16">
        <f t="shared" ca="1" si="123"/>
        <v>0</v>
      </c>
      <c r="BT262" s="2"/>
      <c r="BU262" s="2"/>
      <c r="BV262" s="1">
        <f ca="1">IF(Table1[[#This Row],[Area]]="Raozan",Table1[[#This Row],[Income]],0)</f>
        <v>0</v>
      </c>
      <c r="BW262" s="2">
        <f ca="1">IF(Table1[[#This Row],[Area]]="Rangunia",Table1[[#This Row],[Income]],0)</f>
        <v>0</v>
      </c>
      <c r="BX262" s="2">
        <f ca="1">IF(Table1[[#This Row],[Area]]="Hathazari",Table1[[#This Row],[Income]],0)</f>
        <v>0</v>
      </c>
      <c r="BY262" s="2">
        <f ca="1">IF(Table1[[#This Row],[Area]]="Nazirhat",Table1[[#This Row],[Income]],0)</f>
        <v>0</v>
      </c>
      <c r="BZ262" s="2">
        <f ca="1">IF(Table1[[#This Row],[Area]]="Rangamati",Table1[[#This Row],[Income]],0)</f>
        <v>73539</v>
      </c>
      <c r="CA262" s="2">
        <f ca="1">IF(Table1[[#This Row],[Area]]="Kumilla",Table1[[#This Row],[Income]],0)</f>
        <v>0</v>
      </c>
      <c r="CB262" s="2">
        <f ca="1">IF(Table1[[#This Row],[Area]]="Notun para",Table1[[#This Row],[Income]],0)</f>
        <v>0</v>
      </c>
      <c r="CC262" s="2">
        <f ca="1">IF(Table1[[#This Row],[Area]]="Fotikchori",Table1[[#This Row],[Income]],0)</f>
        <v>0</v>
      </c>
      <c r="CD262" s="2">
        <f ca="1">IF(Table1[[#This Row],[Area]]="Feni",Table1[[#This Row],[Income]],0)</f>
        <v>0</v>
      </c>
      <c r="CE262" s="2">
        <f ca="1">IF(Table1[[#This Row],[Area]]="Chattogram mohonogori",Table1[[#This Row],[Income]],0)</f>
        <v>0</v>
      </c>
      <c r="CF262" s="2">
        <f ca="1">IF(Table1[[#This Row],[Area]]="Potia",Table1[[#This Row],[Income]],0)</f>
        <v>0</v>
      </c>
      <c r="CG262" s="3">
        <f ca="1">IF(Table1[[#This Row],[Area]]="Kaptai",Table1[[#This Row],[Income]],0)</f>
        <v>0</v>
      </c>
      <c r="CH262" s="1">
        <f ca="1">IF(Table1[[#This Row],[Field of work]]="Health",Table1[[#This Row],[Income]],0)</f>
        <v>0</v>
      </c>
      <c r="CI262" s="2">
        <f ca="1">IF(Table1[[#This Row],[Field of work]]="Teaching",Table1[[#This Row],[Income]],0)</f>
        <v>0</v>
      </c>
      <c r="CJ262" s="2">
        <f ca="1">IF(Table1[[#This Row],[Field of work]]="Construction",Table1[[#This Row],[Income]],0)</f>
        <v>73539</v>
      </c>
      <c r="CK262" s="2">
        <f ca="1">IF(Table1[[#This Row],[Field of work]]="IT",Table1[[#This Row],[Income]],0)</f>
        <v>0</v>
      </c>
      <c r="CL262" s="2">
        <f ca="1">IF(Table1[[#This Row],[Field of work]]="General work",Table1[[#This Row],[Income]],0)</f>
        <v>0</v>
      </c>
      <c r="CM262" s="3">
        <f ca="1">IF(Table1[[#This Row],[Field of work]]="Agriculture",Table1[[#This Row],[Income]],0)</f>
        <v>0</v>
      </c>
      <c r="CN262" s="1">
        <f t="shared" ref="CN262:CN325" ca="1" si="143">IF(U263&gt;K263,1,0)</f>
        <v>1</v>
      </c>
      <c r="CO262" s="3"/>
      <c r="CP262" s="1">
        <f t="shared" ca="1" si="124"/>
        <v>41</v>
      </c>
      <c r="CQ262" s="3"/>
    </row>
    <row r="263" spans="2:95" x14ac:dyDescent="0.25">
      <c r="B263">
        <f t="shared" ca="1" si="125"/>
        <v>2</v>
      </c>
      <c r="C263" t="str">
        <f t="shared" ref="C263:C326" ca="1" si="144">IF(B263=1,"Men","Women")</f>
        <v>Women</v>
      </c>
      <c r="D263">
        <f t="shared" ca="1" si="126"/>
        <v>41</v>
      </c>
      <c r="E263">
        <f t="shared" ca="1" si="127"/>
        <v>4</v>
      </c>
      <c r="F263" t="str">
        <f t="shared" ref="F263:F326" ca="1" si="145">VLOOKUP(E263,$Y$7:$Z$12,2)</f>
        <v>IT</v>
      </c>
      <c r="G263">
        <f t="shared" ca="1" si="128"/>
        <v>4</v>
      </c>
      <c r="H263" t="str">
        <f t="shared" ref="H263:H326" ca="1" si="146">VLOOKUP(G263,$AA$7:$AB$11,2)</f>
        <v>Technical</v>
      </c>
      <c r="I263">
        <f t="shared" ca="1" si="129"/>
        <v>2</v>
      </c>
      <c r="J263">
        <f t="shared" ca="1" si="130"/>
        <v>3</v>
      </c>
      <c r="K263">
        <f t="shared" ca="1" si="131"/>
        <v>57079</v>
      </c>
      <c r="L263">
        <f t="shared" ca="1" si="132"/>
        <v>3</v>
      </c>
      <c r="M263" t="str">
        <f t="shared" ref="M263:M326" ca="1" si="147">VLOOKUP(L263,$AC$7:$AD$18,2)</f>
        <v>Fotikchori</v>
      </c>
      <c r="N263">
        <f t="shared" ca="1" si="136"/>
        <v>228316</v>
      </c>
      <c r="O263">
        <f t="shared" ca="1" si="133"/>
        <v>91022.533052724597</v>
      </c>
      <c r="P263">
        <f t="shared" ca="1" si="137"/>
        <v>101026.56236904448</v>
      </c>
      <c r="Q263">
        <f t="shared" ca="1" si="134"/>
        <v>24845</v>
      </c>
      <c r="R263">
        <f t="shared" ca="1" si="138"/>
        <v>48817.76038000689</v>
      </c>
      <c r="S263">
        <f t="shared" ca="1" si="139"/>
        <v>76059.602792901307</v>
      </c>
      <c r="T263">
        <f t="shared" ca="1" si="140"/>
        <v>405402.16516194574</v>
      </c>
      <c r="U263">
        <f t="shared" ca="1" si="141"/>
        <v>164685.29343273147</v>
      </c>
      <c r="V263">
        <f t="shared" ca="1" si="142"/>
        <v>240716.87172921427</v>
      </c>
      <c r="AR263" s="1">
        <f ca="1">IF(Table1[[#This Row],[Gender]]="men",1,0)</f>
        <v>0</v>
      </c>
      <c r="AS263" s="2">
        <f ca="1">IF(Table1[[#This Row],[Gender]]="Women",1,0)</f>
        <v>1</v>
      </c>
      <c r="AT263" s="2"/>
      <c r="AU263" s="2"/>
      <c r="AV263" s="3"/>
      <c r="AX263" s="1">
        <f t="shared" ref="AX263:AX326" ca="1" si="148">IF(F264="Health",1,0)</f>
        <v>0</v>
      </c>
      <c r="AY263" s="2">
        <f t="shared" ref="AY263:AY326" ca="1" si="149">IF(F264="Teaching",1,0)</f>
        <v>0</v>
      </c>
      <c r="AZ263" s="2">
        <f t="shared" ref="AZ263:AZ326" ca="1" si="150">IF(F264="Construction",1,0)</f>
        <v>0</v>
      </c>
      <c r="BA263" s="2">
        <f t="shared" ref="BA263:BA326" ca="1" si="151">IF(F264="IT",1,0)</f>
        <v>0</v>
      </c>
      <c r="BB263" s="2">
        <f t="shared" ref="BB263:BB326" ca="1" si="152">IF(F264="General work",1,0)</f>
        <v>1</v>
      </c>
      <c r="BC263" s="2">
        <f t="shared" ref="BC263:BC326" ca="1" si="153">IF(F264="Agriculture",1,0)</f>
        <v>0</v>
      </c>
      <c r="BD263" s="2"/>
      <c r="BE263" s="2"/>
      <c r="BF263" s="2"/>
      <c r="BG263" s="2"/>
      <c r="BH263" s="2"/>
      <c r="BI263" s="2"/>
      <c r="BJ263" s="3"/>
      <c r="BL263" s="1">
        <f t="shared" ca="1" si="135"/>
        <v>11608.227097001412</v>
      </c>
      <c r="BM263" s="3"/>
      <c r="BN263" s="1">
        <f t="shared" ref="BN263:BN326" ca="1" si="154">IF(U264&gt;$BO$5,1,0)</f>
        <v>1</v>
      </c>
      <c r="BO263" s="2"/>
      <c r="BP263" s="2"/>
      <c r="BQ263" s="3"/>
      <c r="BR263" s="15">
        <f t="shared" ref="BR263:BR326" ca="1" si="155">O264/N264</f>
        <v>0.49990764773374841</v>
      </c>
      <c r="BS263" s="16">
        <f t="shared" ref="BS263:BS326" ca="1" si="156">IF(BR263&lt;$BT$5,1,0)</f>
        <v>0</v>
      </c>
      <c r="BT263" s="2"/>
      <c r="BU263" s="2"/>
      <c r="BV263" s="1">
        <f ca="1">IF(Table1[[#This Row],[Area]]="Raozan",Table1[[#This Row],[Income]],0)</f>
        <v>0</v>
      </c>
      <c r="BW263" s="2">
        <f ca="1">IF(Table1[[#This Row],[Area]]="Rangunia",Table1[[#This Row],[Income]],0)</f>
        <v>0</v>
      </c>
      <c r="BX263" s="2">
        <f ca="1">IF(Table1[[#This Row],[Area]]="Hathazari",Table1[[#This Row],[Income]],0)</f>
        <v>0</v>
      </c>
      <c r="BY263" s="2">
        <f ca="1">IF(Table1[[#This Row],[Area]]="Nazirhat",Table1[[#This Row],[Income]],0)</f>
        <v>0</v>
      </c>
      <c r="BZ263" s="2">
        <f ca="1">IF(Table1[[#This Row],[Area]]="Rangamati",Table1[[#This Row],[Income]],0)</f>
        <v>0</v>
      </c>
      <c r="CA263" s="2">
        <f ca="1">IF(Table1[[#This Row],[Area]]="Kumilla",Table1[[#This Row],[Income]],0)</f>
        <v>0</v>
      </c>
      <c r="CB263" s="2">
        <f ca="1">IF(Table1[[#This Row],[Area]]="Notun para",Table1[[#This Row],[Income]],0)</f>
        <v>0</v>
      </c>
      <c r="CC263" s="2">
        <f ca="1">IF(Table1[[#This Row],[Area]]="Fotikchori",Table1[[#This Row],[Income]],0)</f>
        <v>57079</v>
      </c>
      <c r="CD263" s="2">
        <f ca="1">IF(Table1[[#This Row],[Area]]="Feni",Table1[[#This Row],[Income]],0)</f>
        <v>0</v>
      </c>
      <c r="CE263" s="2">
        <f ca="1">IF(Table1[[#This Row],[Area]]="Chattogram mohonogori",Table1[[#This Row],[Income]],0)</f>
        <v>0</v>
      </c>
      <c r="CF263" s="2">
        <f ca="1">IF(Table1[[#This Row],[Area]]="Potia",Table1[[#This Row],[Income]],0)</f>
        <v>0</v>
      </c>
      <c r="CG263" s="3">
        <f ca="1">IF(Table1[[#This Row],[Area]]="Kaptai",Table1[[#This Row],[Income]],0)</f>
        <v>0</v>
      </c>
      <c r="CH263" s="1">
        <f ca="1">IF(Table1[[#This Row],[Field of work]]="Health",Table1[[#This Row],[Income]],0)</f>
        <v>0</v>
      </c>
      <c r="CI263" s="2">
        <f ca="1">IF(Table1[[#This Row],[Field of work]]="Teaching",Table1[[#This Row],[Income]],0)</f>
        <v>0</v>
      </c>
      <c r="CJ263" s="2">
        <f ca="1">IF(Table1[[#This Row],[Field of work]]="Construction",Table1[[#This Row],[Income]],0)</f>
        <v>0</v>
      </c>
      <c r="CK263" s="2">
        <f ca="1">IF(Table1[[#This Row],[Field of work]]="IT",Table1[[#This Row],[Income]],0)</f>
        <v>57079</v>
      </c>
      <c r="CL263" s="2">
        <f ca="1">IF(Table1[[#This Row],[Field of work]]="General work",Table1[[#This Row],[Income]],0)</f>
        <v>0</v>
      </c>
      <c r="CM263" s="3">
        <f ca="1">IF(Table1[[#This Row],[Field of work]]="Agriculture",Table1[[#This Row],[Income]],0)</f>
        <v>0</v>
      </c>
      <c r="CN263" s="1">
        <f t="shared" ca="1" si="143"/>
        <v>1</v>
      </c>
      <c r="CO263" s="3"/>
      <c r="CP263" s="1">
        <f t="shared" ref="CP263:CP326" ca="1" si="157">IF(V264&gt;CQ262,D264,0)</f>
        <v>35</v>
      </c>
      <c r="CQ263" s="3"/>
    </row>
    <row r="264" spans="2:95" x14ac:dyDescent="0.25">
      <c r="B264">
        <f t="shared" ref="B264:B327" ca="1" si="158">RANDBETWEEN(1,2)</f>
        <v>1</v>
      </c>
      <c r="C264" t="str">
        <f t="shared" ca="1" si="144"/>
        <v>Men</v>
      </c>
      <c r="D264">
        <f t="shared" ref="D264:D327" ca="1" si="159">RANDBETWEEN(25,45)</f>
        <v>35</v>
      </c>
      <c r="E264">
        <f t="shared" ref="E264:E327" ca="1" si="160">RANDBETWEEN(1,6)</f>
        <v>5</v>
      </c>
      <c r="F264" t="str">
        <f t="shared" ca="1" si="145"/>
        <v>General work</v>
      </c>
      <c r="G264">
        <f t="shared" ref="G264:G327" ca="1" si="161">RANDBETWEEN(1,5)</f>
        <v>3</v>
      </c>
      <c r="H264" t="str">
        <f t="shared" ca="1" si="146"/>
        <v>University</v>
      </c>
      <c r="I264">
        <f t="shared" ref="I264:I327" ca="1" si="162">RANDBETWEEN(0,4)</f>
        <v>1</v>
      </c>
      <c r="J264">
        <f t="shared" ref="J264:J327" ca="1" si="163">RANDBETWEEN(1,3)</f>
        <v>3</v>
      </c>
      <c r="K264">
        <f t="shared" ref="K264:K327" ca="1" si="164">RANDBETWEEN(50000,90000)</f>
        <v>86611</v>
      </c>
      <c r="L264">
        <f t="shared" ref="L264:L327" ca="1" si="165">RANDBETWEEN(1,12)</f>
        <v>11</v>
      </c>
      <c r="M264" t="str">
        <f t="shared" ca="1" si="147"/>
        <v>Nazirhat</v>
      </c>
      <c r="N264">
        <f t="shared" ca="1" si="136"/>
        <v>433055</v>
      </c>
      <c r="O264">
        <f t="shared" ref="O264:O327" ca="1" si="166">RAND()*N264</f>
        <v>216487.50638933841</v>
      </c>
      <c r="P264">
        <f t="shared" ca="1" si="137"/>
        <v>202813.03425082722</v>
      </c>
      <c r="Q264">
        <f t="shared" ref="Q264:Q327" ca="1" si="167">RANDBETWEEN(0,P264)</f>
        <v>78168</v>
      </c>
      <c r="R264">
        <f t="shared" ca="1" si="138"/>
        <v>84956.862210129562</v>
      </c>
      <c r="S264">
        <f t="shared" ca="1" si="139"/>
        <v>123254.01051942693</v>
      </c>
      <c r="T264">
        <f t="shared" ca="1" si="140"/>
        <v>759122.04477025417</v>
      </c>
      <c r="U264">
        <f t="shared" ca="1" si="141"/>
        <v>379612.36859946797</v>
      </c>
      <c r="V264">
        <f t="shared" ca="1" si="142"/>
        <v>379509.6761707862</v>
      </c>
      <c r="AR264" s="1">
        <f ca="1">IF(Table1[[#This Row],[Gender]]="men",1,0)</f>
        <v>1</v>
      </c>
      <c r="AS264" s="2">
        <f ca="1">IF(Table1[[#This Row],[Gender]]="Women",1,0)</f>
        <v>0</v>
      </c>
      <c r="AT264" s="2"/>
      <c r="AU264" s="2"/>
      <c r="AV264" s="3"/>
      <c r="AX264" s="1">
        <f t="shared" ca="1" si="148"/>
        <v>0</v>
      </c>
      <c r="AY264" s="2">
        <f t="shared" ca="1" si="149"/>
        <v>1</v>
      </c>
      <c r="AZ264" s="2">
        <f t="shared" ca="1" si="150"/>
        <v>0</v>
      </c>
      <c r="BA264" s="2">
        <f t="shared" ca="1" si="151"/>
        <v>0</v>
      </c>
      <c r="BB264" s="2">
        <f t="shared" ca="1" si="152"/>
        <v>0</v>
      </c>
      <c r="BC264" s="2">
        <f t="shared" ca="1" si="153"/>
        <v>0</v>
      </c>
      <c r="BD264" s="2"/>
      <c r="BE264" s="2"/>
      <c r="BF264" s="2"/>
      <c r="BG264" s="2"/>
      <c r="BH264" s="2"/>
      <c r="BI264" s="2"/>
      <c r="BJ264" s="3"/>
      <c r="BL264" s="1">
        <f t="shared" ref="BL264:BL327" ca="1" si="168">P266/J266</f>
        <v>55406.481677570475</v>
      </c>
      <c r="BM264" s="3"/>
      <c r="BN264" s="1">
        <f t="shared" ca="1" si="154"/>
        <v>1</v>
      </c>
      <c r="BO264" s="2"/>
      <c r="BP264" s="2"/>
      <c r="BQ264" s="3"/>
      <c r="BR264" s="15">
        <f t="shared" ca="1" si="155"/>
        <v>0.6090988032557112</v>
      </c>
      <c r="BS264" s="16">
        <f t="shared" ca="1" si="156"/>
        <v>0</v>
      </c>
      <c r="BT264" s="2"/>
      <c r="BU264" s="2"/>
      <c r="BV264" s="1">
        <f ca="1">IF(Table1[[#This Row],[Area]]="Raozan",Table1[[#This Row],[Income]],0)</f>
        <v>0</v>
      </c>
      <c r="BW264" s="2">
        <f ca="1">IF(Table1[[#This Row],[Area]]="Rangunia",Table1[[#This Row],[Income]],0)</f>
        <v>0</v>
      </c>
      <c r="BX264" s="2">
        <f ca="1">IF(Table1[[#This Row],[Area]]="Hathazari",Table1[[#This Row],[Income]],0)</f>
        <v>0</v>
      </c>
      <c r="BY264" s="2">
        <f ca="1">IF(Table1[[#This Row],[Area]]="Nazirhat",Table1[[#This Row],[Income]],0)</f>
        <v>86611</v>
      </c>
      <c r="BZ264" s="2">
        <f ca="1">IF(Table1[[#This Row],[Area]]="Rangamati",Table1[[#This Row],[Income]],0)</f>
        <v>0</v>
      </c>
      <c r="CA264" s="2">
        <f ca="1">IF(Table1[[#This Row],[Area]]="Kumilla",Table1[[#This Row],[Income]],0)</f>
        <v>0</v>
      </c>
      <c r="CB264" s="2">
        <f ca="1">IF(Table1[[#This Row],[Area]]="Notun para",Table1[[#This Row],[Income]],0)</f>
        <v>0</v>
      </c>
      <c r="CC264" s="2">
        <f ca="1">IF(Table1[[#This Row],[Area]]="Fotikchori",Table1[[#This Row],[Income]],0)</f>
        <v>0</v>
      </c>
      <c r="CD264" s="2">
        <f ca="1">IF(Table1[[#This Row],[Area]]="Feni",Table1[[#This Row],[Income]],0)</f>
        <v>0</v>
      </c>
      <c r="CE264" s="2">
        <f ca="1">IF(Table1[[#This Row],[Area]]="Chattogram mohonogori",Table1[[#This Row],[Income]],0)</f>
        <v>0</v>
      </c>
      <c r="CF264" s="2">
        <f ca="1">IF(Table1[[#This Row],[Area]]="Potia",Table1[[#This Row],[Income]],0)</f>
        <v>0</v>
      </c>
      <c r="CG264" s="3">
        <f ca="1">IF(Table1[[#This Row],[Area]]="Kaptai",Table1[[#This Row],[Income]],0)</f>
        <v>0</v>
      </c>
      <c r="CH264" s="1">
        <f ca="1">IF(Table1[[#This Row],[Field of work]]="Health",Table1[[#This Row],[Income]],0)</f>
        <v>0</v>
      </c>
      <c r="CI264" s="2">
        <f ca="1">IF(Table1[[#This Row],[Field of work]]="Teaching",Table1[[#This Row],[Income]],0)</f>
        <v>0</v>
      </c>
      <c r="CJ264" s="2">
        <f ca="1">IF(Table1[[#This Row],[Field of work]]="Construction",Table1[[#This Row],[Income]],0)</f>
        <v>0</v>
      </c>
      <c r="CK264" s="2">
        <f ca="1">IF(Table1[[#This Row],[Field of work]]="IT",Table1[[#This Row],[Income]],0)</f>
        <v>0</v>
      </c>
      <c r="CL264" s="2">
        <f ca="1">IF(Table1[[#This Row],[Field of work]]="General work",Table1[[#This Row],[Income]],0)</f>
        <v>86611</v>
      </c>
      <c r="CM264" s="3">
        <f ca="1">IF(Table1[[#This Row],[Field of work]]="Agriculture",Table1[[#This Row],[Income]],0)</f>
        <v>0</v>
      </c>
      <c r="CN264" s="1">
        <f t="shared" ca="1" si="143"/>
        <v>1</v>
      </c>
      <c r="CO264" s="3"/>
      <c r="CP264" s="1">
        <f t="shared" ca="1" si="157"/>
        <v>44</v>
      </c>
      <c r="CQ264" s="3"/>
    </row>
    <row r="265" spans="2:95" x14ac:dyDescent="0.25">
      <c r="B265">
        <f t="shared" ca="1" si="158"/>
        <v>1</v>
      </c>
      <c r="C265" t="str">
        <f t="shared" ca="1" si="144"/>
        <v>Men</v>
      </c>
      <c r="D265">
        <f t="shared" ca="1" si="159"/>
        <v>44</v>
      </c>
      <c r="E265">
        <f t="shared" ca="1" si="160"/>
        <v>3</v>
      </c>
      <c r="F265" t="str">
        <f t="shared" ca="1" si="145"/>
        <v>Teaching</v>
      </c>
      <c r="G265">
        <f t="shared" ca="1" si="161"/>
        <v>4</v>
      </c>
      <c r="H265" t="str">
        <f t="shared" ca="1" si="146"/>
        <v>Technical</v>
      </c>
      <c r="I265">
        <f t="shared" ca="1" si="162"/>
        <v>0</v>
      </c>
      <c r="J265">
        <f t="shared" ca="1" si="163"/>
        <v>2</v>
      </c>
      <c r="K265">
        <f t="shared" ca="1" si="164"/>
        <v>86474</v>
      </c>
      <c r="L265">
        <f t="shared" ca="1" si="165"/>
        <v>7</v>
      </c>
      <c r="M265" t="str">
        <f t="shared" ca="1" si="147"/>
        <v>Feni</v>
      </c>
      <c r="N265">
        <f t="shared" ca="1" si="136"/>
        <v>345896</v>
      </c>
      <c r="O265">
        <f t="shared" ca="1" si="166"/>
        <v>210684.83965093747</v>
      </c>
      <c r="P265">
        <f t="shared" ca="1" si="137"/>
        <v>23216.454194002825</v>
      </c>
      <c r="Q265">
        <f t="shared" ca="1" si="167"/>
        <v>7617</v>
      </c>
      <c r="R265">
        <f t="shared" ca="1" si="138"/>
        <v>104871.18825090429</v>
      </c>
      <c r="S265">
        <f t="shared" ca="1" si="139"/>
        <v>87053.700086665776</v>
      </c>
      <c r="T265">
        <f t="shared" ca="1" si="140"/>
        <v>456166.15428066859</v>
      </c>
      <c r="U265">
        <f t="shared" ca="1" si="141"/>
        <v>323173.02790184179</v>
      </c>
      <c r="V265">
        <f t="shared" ca="1" si="142"/>
        <v>132993.1263788268</v>
      </c>
      <c r="AR265" s="1">
        <f ca="1">IF(Table1[[#This Row],[Gender]]="men",1,0)</f>
        <v>1</v>
      </c>
      <c r="AS265" s="2">
        <f ca="1">IF(Table1[[#This Row],[Gender]]="Women",1,0)</f>
        <v>0</v>
      </c>
      <c r="AT265" s="2"/>
      <c r="AU265" s="2"/>
      <c r="AV265" s="3"/>
      <c r="AX265" s="1">
        <f t="shared" ca="1" si="148"/>
        <v>0</v>
      </c>
      <c r="AY265" s="2">
        <f t="shared" ca="1" si="149"/>
        <v>1</v>
      </c>
      <c r="AZ265" s="2">
        <f t="shared" ca="1" si="150"/>
        <v>0</v>
      </c>
      <c r="BA265" s="2">
        <f t="shared" ca="1" si="151"/>
        <v>0</v>
      </c>
      <c r="BB265" s="2">
        <f t="shared" ca="1" si="152"/>
        <v>0</v>
      </c>
      <c r="BC265" s="2">
        <f t="shared" ca="1" si="153"/>
        <v>0</v>
      </c>
      <c r="BD265" s="2"/>
      <c r="BE265" s="2"/>
      <c r="BF265" s="2"/>
      <c r="BG265" s="2"/>
      <c r="BH265" s="2"/>
      <c r="BI265" s="2"/>
      <c r="BJ265" s="3"/>
      <c r="BL265" s="1">
        <f t="shared" ca="1" si="168"/>
        <v>12857.795661575667</v>
      </c>
      <c r="BM265" s="3"/>
      <c r="BN265" s="1">
        <f t="shared" ca="1" si="154"/>
        <v>1</v>
      </c>
      <c r="BO265" s="2"/>
      <c r="BP265" s="2"/>
      <c r="BQ265" s="3"/>
      <c r="BR265" s="15">
        <f t="shared" ca="1" si="155"/>
        <v>0.32511355196858638</v>
      </c>
      <c r="BS265" s="16">
        <f t="shared" ca="1" si="156"/>
        <v>0</v>
      </c>
      <c r="BT265" s="2"/>
      <c r="BU265" s="2"/>
      <c r="BV265" s="1">
        <f ca="1">IF(Table1[[#This Row],[Area]]="Raozan",Table1[[#This Row],[Income]],0)</f>
        <v>0</v>
      </c>
      <c r="BW265" s="2">
        <f ca="1">IF(Table1[[#This Row],[Area]]="Rangunia",Table1[[#This Row],[Income]],0)</f>
        <v>0</v>
      </c>
      <c r="BX265" s="2">
        <f ca="1">IF(Table1[[#This Row],[Area]]="Hathazari",Table1[[#This Row],[Income]],0)</f>
        <v>0</v>
      </c>
      <c r="BY265" s="2">
        <f ca="1">IF(Table1[[#This Row],[Area]]="Nazirhat",Table1[[#This Row],[Income]],0)</f>
        <v>0</v>
      </c>
      <c r="BZ265" s="2">
        <f ca="1">IF(Table1[[#This Row],[Area]]="Rangamati",Table1[[#This Row],[Income]],0)</f>
        <v>0</v>
      </c>
      <c r="CA265" s="2">
        <f ca="1">IF(Table1[[#This Row],[Area]]="Kumilla",Table1[[#This Row],[Income]],0)</f>
        <v>0</v>
      </c>
      <c r="CB265" s="2">
        <f ca="1">IF(Table1[[#This Row],[Area]]="Notun para",Table1[[#This Row],[Income]],0)</f>
        <v>0</v>
      </c>
      <c r="CC265" s="2">
        <f ca="1">IF(Table1[[#This Row],[Area]]="Fotikchori",Table1[[#This Row],[Income]],0)</f>
        <v>0</v>
      </c>
      <c r="CD265" s="2">
        <f ca="1">IF(Table1[[#This Row],[Area]]="Feni",Table1[[#This Row],[Income]],0)</f>
        <v>86474</v>
      </c>
      <c r="CE265" s="2">
        <f ca="1">IF(Table1[[#This Row],[Area]]="Chattogram mohonogori",Table1[[#This Row],[Income]],0)</f>
        <v>0</v>
      </c>
      <c r="CF265" s="2">
        <f ca="1">IF(Table1[[#This Row],[Area]]="Potia",Table1[[#This Row],[Income]],0)</f>
        <v>0</v>
      </c>
      <c r="CG265" s="3">
        <f ca="1">IF(Table1[[#This Row],[Area]]="Kaptai",Table1[[#This Row],[Income]],0)</f>
        <v>0</v>
      </c>
      <c r="CH265" s="1">
        <f ca="1">IF(Table1[[#This Row],[Field of work]]="Health",Table1[[#This Row],[Income]],0)</f>
        <v>0</v>
      </c>
      <c r="CI265" s="2">
        <f ca="1">IF(Table1[[#This Row],[Field of work]]="Teaching",Table1[[#This Row],[Income]],0)</f>
        <v>86474</v>
      </c>
      <c r="CJ265" s="2">
        <f ca="1">IF(Table1[[#This Row],[Field of work]]="Construction",Table1[[#This Row],[Income]],0)</f>
        <v>0</v>
      </c>
      <c r="CK265" s="2">
        <f ca="1">IF(Table1[[#This Row],[Field of work]]="IT",Table1[[#This Row],[Income]],0)</f>
        <v>0</v>
      </c>
      <c r="CL265" s="2">
        <f ca="1">IF(Table1[[#This Row],[Field of work]]="General work",Table1[[#This Row],[Income]],0)</f>
        <v>0</v>
      </c>
      <c r="CM265" s="3">
        <f ca="1">IF(Table1[[#This Row],[Field of work]]="Agriculture",Table1[[#This Row],[Income]],0)</f>
        <v>0</v>
      </c>
      <c r="CN265" s="1">
        <f t="shared" ca="1" si="143"/>
        <v>1</v>
      </c>
      <c r="CO265" s="3"/>
      <c r="CP265" s="1">
        <f t="shared" ca="1" si="157"/>
        <v>40</v>
      </c>
      <c r="CQ265" s="3"/>
    </row>
    <row r="266" spans="2:95" x14ac:dyDescent="0.25">
      <c r="B266">
        <f t="shared" ca="1" si="158"/>
        <v>1</v>
      </c>
      <c r="C266" t="str">
        <f t="shared" ca="1" si="144"/>
        <v>Men</v>
      </c>
      <c r="D266">
        <f t="shared" ca="1" si="159"/>
        <v>40</v>
      </c>
      <c r="E266">
        <f t="shared" ca="1" si="160"/>
        <v>3</v>
      </c>
      <c r="F266" t="str">
        <f t="shared" ca="1" si="145"/>
        <v>Teaching</v>
      </c>
      <c r="G266">
        <f t="shared" ca="1" si="161"/>
        <v>4</v>
      </c>
      <c r="H266" t="str">
        <f t="shared" ca="1" si="146"/>
        <v>Technical</v>
      </c>
      <c r="I266">
        <f t="shared" ca="1" si="162"/>
        <v>0</v>
      </c>
      <c r="J266">
        <f t="shared" ca="1" si="163"/>
        <v>1</v>
      </c>
      <c r="K266">
        <f t="shared" ca="1" si="164"/>
        <v>84996</v>
      </c>
      <c r="L266">
        <f t="shared" ca="1" si="165"/>
        <v>10</v>
      </c>
      <c r="M266" t="str">
        <f t="shared" ca="1" si="147"/>
        <v>Notun para</v>
      </c>
      <c r="N266">
        <f t="shared" ca="1" si="136"/>
        <v>254988</v>
      </c>
      <c r="O266">
        <f t="shared" ca="1" si="166"/>
        <v>82900.054389365905</v>
      </c>
      <c r="P266">
        <f t="shared" ca="1" si="137"/>
        <v>55406.481677570475</v>
      </c>
      <c r="Q266">
        <f t="shared" ca="1" si="167"/>
        <v>37039</v>
      </c>
      <c r="R266">
        <f t="shared" ca="1" si="138"/>
        <v>93014.058436830383</v>
      </c>
      <c r="S266">
        <f t="shared" ca="1" si="139"/>
        <v>1622.856598046824</v>
      </c>
      <c r="T266">
        <f t="shared" ca="1" si="140"/>
        <v>312017.33827561734</v>
      </c>
      <c r="U266">
        <f t="shared" ca="1" si="141"/>
        <v>212953.1128261963</v>
      </c>
      <c r="V266">
        <f t="shared" ca="1" si="142"/>
        <v>99064.225449421036</v>
      </c>
      <c r="AR266" s="1">
        <f ca="1">IF(Table1[[#This Row],[Gender]]="men",1,0)</f>
        <v>1</v>
      </c>
      <c r="AS266" s="2">
        <f ca="1">IF(Table1[[#This Row],[Gender]]="Women",1,0)</f>
        <v>0</v>
      </c>
      <c r="AT266" s="2"/>
      <c r="AU266" s="2"/>
      <c r="AV266" s="3"/>
      <c r="AX266" s="1">
        <f t="shared" ca="1" si="148"/>
        <v>0</v>
      </c>
      <c r="AY266" s="2">
        <f t="shared" ca="1" si="149"/>
        <v>0</v>
      </c>
      <c r="AZ266" s="2">
        <f t="shared" ca="1" si="150"/>
        <v>1</v>
      </c>
      <c r="BA266" s="2">
        <f t="shared" ca="1" si="151"/>
        <v>0</v>
      </c>
      <c r="BB266" s="2">
        <f t="shared" ca="1" si="152"/>
        <v>0</v>
      </c>
      <c r="BC266" s="2">
        <f t="shared" ca="1" si="153"/>
        <v>0</v>
      </c>
      <c r="BD266" s="2"/>
      <c r="BE266" s="2"/>
      <c r="BF266" s="2"/>
      <c r="BG266" s="2"/>
      <c r="BH266" s="2"/>
      <c r="BI266" s="2"/>
      <c r="BJ266" s="3"/>
      <c r="BL266" s="1">
        <f t="shared" ca="1" si="168"/>
        <v>50864.248078350647</v>
      </c>
      <c r="BM266" s="3"/>
      <c r="BN266" s="1">
        <f t="shared" ca="1" si="154"/>
        <v>0</v>
      </c>
      <c r="BO266" s="2"/>
      <c r="BP266" s="2"/>
      <c r="BQ266" s="3"/>
      <c r="BR266" s="15">
        <f t="shared" ca="1" si="155"/>
        <v>0.10423350794933461</v>
      </c>
      <c r="BS266" s="16">
        <f t="shared" ca="1" si="156"/>
        <v>1</v>
      </c>
      <c r="BT266" s="2"/>
      <c r="BU266" s="2"/>
      <c r="BV266" s="1">
        <f ca="1">IF(Table1[[#This Row],[Area]]="Raozan",Table1[[#This Row],[Income]],0)</f>
        <v>0</v>
      </c>
      <c r="BW266" s="2">
        <f ca="1">IF(Table1[[#This Row],[Area]]="Rangunia",Table1[[#This Row],[Income]],0)</f>
        <v>0</v>
      </c>
      <c r="BX266" s="2">
        <f ca="1">IF(Table1[[#This Row],[Area]]="Hathazari",Table1[[#This Row],[Income]],0)</f>
        <v>0</v>
      </c>
      <c r="BY266" s="2">
        <f ca="1">IF(Table1[[#This Row],[Area]]="Nazirhat",Table1[[#This Row],[Income]],0)</f>
        <v>0</v>
      </c>
      <c r="BZ266" s="2">
        <f ca="1">IF(Table1[[#This Row],[Area]]="Rangamati",Table1[[#This Row],[Income]],0)</f>
        <v>0</v>
      </c>
      <c r="CA266" s="2">
        <f ca="1">IF(Table1[[#This Row],[Area]]="Kumilla",Table1[[#This Row],[Income]],0)</f>
        <v>0</v>
      </c>
      <c r="CB266" s="2">
        <f ca="1">IF(Table1[[#This Row],[Area]]="Notun para",Table1[[#This Row],[Income]],0)</f>
        <v>84996</v>
      </c>
      <c r="CC266" s="2">
        <f ca="1">IF(Table1[[#This Row],[Area]]="Fotikchori",Table1[[#This Row],[Income]],0)</f>
        <v>0</v>
      </c>
      <c r="CD266" s="2">
        <f ca="1">IF(Table1[[#This Row],[Area]]="Feni",Table1[[#This Row],[Income]],0)</f>
        <v>0</v>
      </c>
      <c r="CE266" s="2">
        <f ca="1">IF(Table1[[#This Row],[Area]]="Chattogram mohonogori",Table1[[#This Row],[Income]],0)</f>
        <v>0</v>
      </c>
      <c r="CF266" s="2">
        <f ca="1">IF(Table1[[#This Row],[Area]]="Potia",Table1[[#This Row],[Income]],0)</f>
        <v>0</v>
      </c>
      <c r="CG266" s="3">
        <f ca="1">IF(Table1[[#This Row],[Area]]="Kaptai",Table1[[#This Row],[Income]],0)</f>
        <v>0</v>
      </c>
      <c r="CH266" s="1">
        <f ca="1">IF(Table1[[#This Row],[Field of work]]="Health",Table1[[#This Row],[Income]],0)</f>
        <v>0</v>
      </c>
      <c r="CI266" s="2">
        <f ca="1">IF(Table1[[#This Row],[Field of work]]="Teaching",Table1[[#This Row],[Income]],0)</f>
        <v>84996</v>
      </c>
      <c r="CJ266" s="2">
        <f ca="1">IF(Table1[[#This Row],[Field of work]]="Construction",Table1[[#This Row],[Income]],0)</f>
        <v>0</v>
      </c>
      <c r="CK266" s="2">
        <f ca="1">IF(Table1[[#This Row],[Field of work]]="IT",Table1[[#This Row],[Income]],0)</f>
        <v>0</v>
      </c>
      <c r="CL266" s="2">
        <f ca="1">IF(Table1[[#This Row],[Field of work]]="General work",Table1[[#This Row],[Income]],0)</f>
        <v>0</v>
      </c>
      <c r="CM266" s="3">
        <f ca="1">IF(Table1[[#This Row],[Field of work]]="Agriculture",Table1[[#This Row],[Income]],0)</f>
        <v>0</v>
      </c>
      <c r="CN266" s="1">
        <f t="shared" ca="1" si="143"/>
        <v>1</v>
      </c>
      <c r="CO266" s="3"/>
      <c r="CP266" s="1">
        <f t="shared" ca="1" si="157"/>
        <v>33</v>
      </c>
      <c r="CQ266" s="3"/>
    </row>
    <row r="267" spans="2:95" x14ac:dyDescent="0.25">
      <c r="B267">
        <f t="shared" ca="1" si="158"/>
        <v>2</v>
      </c>
      <c r="C267" t="str">
        <f t="shared" ca="1" si="144"/>
        <v>Women</v>
      </c>
      <c r="D267">
        <f t="shared" ca="1" si="159"/>
        <v>33</v>
      </c>
      <c r="E267">
        <f t="shared" ca="1" si="160"/>
        <v>2</v>
      </c>
      <c r="F267" t="str">
        <f t="shared" ca="1" si="145"/>
        <v>Construction</v>
      </c>
      <c r="G267">
        <f t="shared" ca="1" si="161"/>
        <v>2</v>
      </c>
      <c r="H267" t="str">
        <f t="shared" ca="1" si="146"/>
        <v>College</v>
      </c>
      <c r="I267">
        <f t="shared" ca="1" si="162"/>
        <v>4</v>
      </c>
      <c r="J267">
        <f t="shared" ca="1" si="163"/>
        <v>2</v>
      </c>
      <c r="K267">
        <f t="shared" ca="1" si="164"/>
        <v>55846</v>
      </c>
      <c r="L267">
        <f t="shared" ca="1" si="165"/>
        <v>11</v>
      </c>
      <c r="M267" t="str">
        <f t="shared" ca="1" si="147"/>
        <v>Nazirhat</v>
      </c>
      <c r="N267">
        <f t="shared" ca="1" si="136"/>
        <v>279230</v>
      </c>
      <c r="O267">
        <f t="shared" ca="1" si="166"/>
        <v>29105.122424692705</v>
      </c>
      <c r="P267">
        <f t="shared" ca="1" si="137"/>
        <v>25715.591323151333</v>
      </c>
      <c r="Q267">
        <f t="shared" ca="1" si="167"/>
        <v>20021</v>
      </c>
      <c r="R267">
        <f t="shared" ca="1" si="138"/>
        <v>110028.53482232863</v>
      </c>
      <c r="S267">
        <f t="shared" ca="1" si="139"/>
        <v>42764.312766949282</v>
      </c>
      <c r="T267">
        <f t="shared" ca="1" si="140"/>
        <v>347709.90409010061</v>
      </c>
      <c r="U267">
        <f t="shared" ca="1" si="141"/>
        <v>159154.65724702133</v>
      </c>
      <c r="V267">
        <f t="shared" ca="1" si="142"/>
        <v>188555.24684307928</v>
      </c>
      <c r="AR267" s="1">
        <f ca="1">IF(Table1[[#This Row],[Gender]]="men",1,0)</f>
        <v>0</v>
      </c>
      <c r="AS267" s="2">
        <f ca="1">IF(Table1[[#This Row],[Gender]]="Women",1,0)</f>
        <v>1</v>
      </c>
      <c r="AT267" s="2"/>
      <c r="AU267" s="2"/>
      <c r="AV267" s="3"/>
      <c r="AX267" s="1">
        <f t="shared" ca="1" si="148"/>
        <v>0</v>
      </c>
      <c r="AY267" s="2">
        <f t="shared" ca="1" si="149"/>
        <v>1</v>
      </c>
      <c r="AZ267" s="2">
        <f t="shared" ca="1" si="150"/>
        <v>0</v>
      </c>
      <c r="BA267" s="2">
        <f t="shared" ca="1" si="151"/>
        <v>0</v>
      </c>
      <c r="BB267" s="2">
        <f t="shared" ca="1" si="152"/>
        <v>0</v>
      </c>
      <c r="BC267" s="2">
        <f t="shared" ca="1" si="153"/>
        <v>0</v>
      </c>
      <c r="BD267" s="2"/>
      <c r="BE267" s="2"/>
      <c r="BF267" s="2"/>
      <c r="BG267" s="2"/>
      <c r="BH267" s="2"/>
      <c r="BI267" s="2"/>
      <c r="BJ267" s="3"/>
      <c r="BL267" s="1">
        <f t="shared" ca="1" si="168"/>
        <v>53386.783775687996</v>
      </c>
      <c r="BM267" s="3"/>
      <c r="BN267" s="1">
        <f t="shared" ca="1" si="154"/>
        <v>1</v>
      </c>
      <c r="BO267" s="2"/>
      <c r="BP267" s="2"/>
      <c r="BQ267" s="3"/>
      <c r="BR267" s="15">
        <f t="shared" ca="1" si="155"/>
        <v>0.64372273123840684</v>
      </c>
      <c r="BS267" s="16">
        <f t="shared" ca="1" si="156"/>
        <v>0</v>
      </c>
      <c r="BT267" s="2"/>
      <c r="BU267" s="2"/>
      <c r="BV267" s="1">
        <f ca="1">IF(Table1[[#This Row],[Area]]="Raozan",Table1[[#This Row],[Income]],0)</f>
        <v>0</v>
      </c>
      <c r="BW267" s="2">
        <f ca="1">IF(Table1[[#This Row],[Area]]="Rangunia",Table1[[#This Row],[Income]],0)</f>
        <v>0</v>
      </c>
      <c r="BX267" s="2">
        <f ca="1">IF(Table1[[#This Row],[Area]]="Hathazari",Table1[[#This Row],[Income]],0)</f>
        <v>0</v>
      </c>
      <c r="BY267" s="2">
        <f ca="1">IF(Table1[[#This Row],[Area]]="Nazirhat",Table1[[#This Row],[Income]],0)</f>
        <v>55846</v>
      </c>
      <c r="BZ267" s="2">
        <f ca="1">IF(Table1[[#This Row],[Area]]="Rangamati",Table1[[#This Row],[Income]],0)</f>
        <v>0</v>
      </c>
      <c r="CA267" s="2">
        <f ca="1">IF(Table1[[#This Row],[Area]]="Kumilla",Table1[[#This Row],[Income]],0)</f>
        <v>0</v>
      </c>
      <c r="CB267" s="2">
        <f ca="1">IF(Table1[[#This Row],[Area]]="Notun para",Table1[[#This Row],[Income]],0)</f>
        <v>0</v>
      </c>
      <c r="CC267" s="2">
        <f ca="1">IF(Table1[[#This Row],[Area]]="Fotikchori",Table1[[#This Row],[Income]],0)</f>
        <v>0</v>
      </c>
      <c r="CD267" s="2">
        <f ca="1">IF(Table1[[#This Row],[Area]]="Feni",Table1[[#This Row],[Income]],0)</f>
        <v>0</v>
      </c>
      <c r="CE267" s="2">
        <f ca="1">IF(Table1[[#This Row],[Area]]="Chattogram mohonogori",Table1[[#This Row],[Income]],0)</f>
        <v>0</v>
      </c>
      <c r="CF267" s="2">
        <f ca="1">IF(Table1[[#This Row],[Area]]="Potia",Table1[[#This Row],[Income]],0)</f>
        <v>0</v>
      </c>
      <c r="CG267" s="3">
        <f ca="1">IF(Table1[[#This Row],[Area]]="Kaptai",Table1[[#This Row],[Income]],0)</f>
        <v>0</v>
      </c>
      <c r="CH267" s="1">
        <f ca="1">IF(Table1[[#This Row],[Field of work]]="Health",Table1[[#This Row],[Income]],0)</f>
        <v>0</v>
      </c>
      <c r="CI267" s="2">
        <f ca="1">IF(Table1[[#This Row],[Field of work]]="Teaching",Table1[[#This Row],[Income]],0)</f>
        <v>0</v>
      </c>
      <c r="CJ267" s="2">
        <f ca="1">IF(Table1[[#This Row],[Field of work]]="Construction",Table1[[#This Row],[Income]],0)</f>
        <v>55846</v>
      </c>
      <c r="CK267" s="2">
        <f ca="1">IF(Table1[[#This Row],[Field of work]]="IT",Table1[[#This Row],[Income]],0)</f>
        <v>0</v>
      </c>
      <c r="CL267" s="2">
        <f ca="1">IF(Table1[[#This Row],[Field of work]]="General work",Table1[[#This Row],[Income]],0)</f>
        <v>0</v>
      </c>
      <c r="CM267" s="3">
        <f ca="1">IF(Table1[[#This Row],[Field of work]]="Agriculture",Table1[[#This Row],[Income]],0)</f>
        <v>0</v>
      </c>
      <c r="CN267" s="1">
        <f t="shared" ca="1" si="143"/>
        <v>1</v>
      </c>
      <c r="CO267" s="3"/>
      <c r="CP267" s="1">
        <f t="shared" ca="1" si="157"/>
        <v>28</v>
      </c>
      <c r="CQ267" s="3"/>
    </row>
    <row r="268" spans="2:95" x14ac:dyDescent="0.25">
      <c r="B268">
        <f t="shared" ca="1" si="158"/>
        <v>1</v>
      </c>
      <c r="C268" t="str">
        <f t="shared" ca="1" si="144"/>
        <v>Men</v>
      </c>
      <c r="D268">
        <f t="shared" ca="1" si="159"/>
        <v>28</v>
      </c>
      <c r="E268">
        <f t="shared" ca="1" si="160"/>
        <v>3</v>
      </c>
      <c r="F268" t="str">
        <f t="shared" ca="1" si="145"/>
        <v>Teaching</v>
      </c>
      <c r="G268">
        <f t="shared" ca="1" si="161"/>
        <v>5</v>
      </c>
      <c r="H268" t="str">
        <f t="shared" ca="1" si="146"/>
        <v>Other</v>
      </c>
      <c r="I268">
        <f t="shared" ca="1" si="162"/>
        <v>1</v>
      </c>
      <c r="J268">
        <f t="shared" ca="1" si="163"/>
        <v>3</v>
      </c>
      <c r="K268">
        <f t="shared" ca="1" si="164"/>
        <v>76338</v>
      </c>
      <c r="L268">
        <f t="shared" ca="1" si="165"/>
        <v>5</v>
      </c>
      <c r="M268" t="str">
        <f t="shared" ca="1" si="147"/>
        <v>Chattogram mohonogori</v>
      </c>
      <c r="N268">
        <f t="shared" ca="1" si="136"/>
        <v>305352</v>
      </c>
      <c r="O268">
        <f t="shared" ca="1" si="166"/>
        <v>196562.02342911001</v>
      </c>
      <c r="P268">
        <f t="shared" ca="1" si="137"/>
        <v>152592.74423505194</v>
      </c>
      <c r="Q268">
        <f t="shared" ca="1" si="167"/>
        <v>28756</v>
      </c>
      <c r="R268">
        <f t="shared" ca="1" si="138"/>
        <v>147511.91134474913</v>
      </c>
      <c r="S268">
        <f t="shared" ca="1" si="139"/>
        <v>62452.239324698356</v>
      </c>
      <c r="T268">
        <f t="shared" ca="1" si="140"/>
        <v>520396.98355975025</v>
      </c>
      <c r="U268">
        <f t="shared" ca="1" si="141"/>
        <v>372829.9347738591</v>
      </c>
      <c r="V268">
        <f t="shared" ca="1" si="142"/>
        <v>147567.04878589115</v>
      </c>
      <c r="AR268" s="1">
        <f ca="1">IF(Table1[[#This Row],[Gender]]="men",1,0)</f>
        <v>1</v>
      </c>
      <c r="AS268" s="2">
        <f ca="1">IF(Table1[[#This Row],[Gender]]="Women",1,0)</f>
        <v>0</v>
      </c>
      <c r="AT268" s="2"/>
      <c r="AU268" s="2"/>
      <c r="AV268" s="3"/>
      <c r="AX268" s="1">
        <f t="shared" ca="1" si="148"/>
        <v>0</v>
      </c>
      <c r="AY268" s="2">
        <f t="shared" ca="1" si="149"/>
        <v>1</v>
      </c>
      <c r="AZ268" s="2">
        <f t="shared" ca="1" si="150"/>
        <v>0</v>
      </c>
      <c r="BA268" s="2">
        <f t="shared" ca="1" si="151"/>
        <v>0</v>
      </c>
      <c r="BB268" s="2">
        <f t="shared" ca="1" si="152"/>
        <v>0</v>
      </c>
      <c r="BC268" s="2">
        <f t="shared" ca="1" si="153"/>
        <v>0</v>
      </c>
      <c r="BD268" s="2"/>
      <c r="BE268" s="2"/>
      <c r="BF268" s="2"/>
      <c r="BG268" s="2"/>
      <c r="BH268" s="2"/>
      <c r="BI268" s="2"/>
      <c r="BJ268" s="3"/>
      <c r="BL268" s="1">
        <f t="shared" ca="1" si="168"/>
        <v>33564.35413274551</v>
      </c>
      <c r="BM268" s="3"/>
      <c r="BN268" s="1">
        <f t="shared" ca="1" si="154"/>
        <v>0</v>
      </c>
      <c r="BO268" s="2"/>
      <c r="BP268" s="2"/>
      <c r="BQ268" s="3"/>
      <c r="BR268" s="15">
        <f t="shared" ca="1" si="155"/>
        <v>0.30482282301667063</v>
      </c>
      <c r="BS268" s="16">
        <f t="shared" ca="1" si="156"/>
        <v>0</v>
      </c>
      <c r="BT268" s="2"/>
      <c r="BU268" s="2"/>
      <c r="BV268" s="1">
        <f ca="1">IF(Table1[[#This Row],[Area]]="Raozan",Table1[[#This Row],[Income]],0)</f>
        <v>0</v>
      </c>
      <c r="BW268" s="2">
        <f ca="1">IF(Table1[[#This Row],[Area]]="Rangunia",Table1[[#This Row],[Income]],0)</f>
        <v>0</v>
      </c>
      <c r="BX268" s="2">
        <f ca="1">IF(Table1[[#This Row],[Area]]="Hathazari",Table1[[#This Row],[Income]],0)</f>
        <v>0</v>
      </c>
      <c r="BY268" s="2">
        <f ca="1">IF(Table1[[#This Row],[Area]]="Nazirhat",Table1[[#This Row],[Income]],0)</f>
        <v>0</v>
      </c>
      <c r="BZ268" s="2">
        <f ca="1">IF(Table1[[#This Row],[Area]]="Rangamati",Table1[[#This Row],[Income]],0)</f>
        <v>0</v>
      </c>
      <c r="CA268" s="2">
        <f ca="1">IF(Table1[[#This Row],[Area]]="Kumilla",Table1[[#This Row],[Income]],0)</f>
        <v>0</v>
      </c>
      <c r="CB268" s="2">
        <f ca="1">IF(Table1[[#This Row],[Area]]="Notun para",Table1[[#This Row],[Income]],0)</f>
        <v>0</v>
      </c>
      <c r="CC268" s="2">
        <f ca="1">IF(Table1[[#This Row],[Area]]="Fotikchori",Table1[[#This Row],[Income]],0)</f>
        <v>0</v>
      </c>
      <c r="CD268" s="2">
        <f ca="1">IF(Table1[[#This Row],[Area]]="Feni",Table1[[#This Row],[Income]],0)</f>
        <v>0</v>
      </c>
      <c r="CE268" s="2">
        <f ca="1">IF(Table1[[#This Row],[Area]]="Chattogram mohonogori",Table1[[#This Row],[Income]],0)</f>
        <v>76338</v>
      </c>
      <c r="CF268" s="2">
        <f ca="1">IF(Table1[[#This Row],[Area]]="Potia",Table1[[#This Row],[Income]],0)</f>
        <v>0</v>
      </c>
      <c r="CG268" s="3">
        <f ca="1">IF(Table1[[#This Row],[Area]]="Kaptai",Table1[[#This Row],[Income]],0)</f>
        <v>0</v>
      </c>
      <c r="CH268" s="1">
        <f ca="1">IF(Table1[[#This Row],[Field of work]]="Health",Table1[[#This Row],[Income]],0)</f>
        <v>0</v>
      </c>
      <c r="CI268" s="2">
        <f ca="1">IF(Table1[[#This Row],[Field of work]]="Teaching",Table1[[#This Row],[Income]],0)</f>
        <v>76338</v>
      </c>
      <c r="CJ268" s="2">
        <f ca="1">IF(Table1[[#This Row],[Field of work]]="Construction",Table1[[#This Row],[Income]],0)</f>
        <v>0</v>
      </c>
      <c r="CK268" s="2">
        <f ca="1">IF(Table1[[#This Row],[Field of work]]="IT",Table1[[#This Row],[Income]],0)</f>
        <v>0</v>
      </c>
      <c r="CL268" s="2">
        <f ca="1">IF(Table1[[#This Row],[Field of work]]="General work",Table1[[#This Row],[Income]],0)</f>
        <v>0</v>
      </c>
      <c r="CM268" s="3">
        <f ca="1">IF(Table1[[#This Row],[Field of work]]="Agriculture",Table1[[#This Row],[Income]],0)</f>
        <v>0</v>
      </c>
      <c r="CN268" s="1">
        <f t="shared" ca="1" si="143"/>
        <v>1</v>
      </c>
      <c r="CO268" s="3"/>
      <c r="CP268" s="1">
        <f t="shared" ca="1" si="157"/>
        <v>42</v>
      </c>
      <c r="CQ268" s="3"/>
    </row>
    <row r="269" spans="2:95" x14ac:dyDescent="0.25">
      <c r="B269">
        <f t="shared" ca="1" si="158"/>
        <v>1</v>
      </c>
      <c r="C269" t="str">
        <f t="shared" ca="1" si="144"/>
        <v>Men</v>
      </c>
      <c r="D269">
        <f t="shared" ca="1" si="159"/>
        <v>42</v>
      </c>
      <c r="E269">
        <f t="shared" ca="1" si="160"/>
        <v>3</v>
      </c>
      <c r="F269" t="str">
        <f t="shared" ca="1" si="145"/>
        <v>Teaching</v>
      </c>
      <c r="G269">
        <f t="shared" ca="1" si="161"/>
        <v>4</v>
      </c>
      <c r="H269" t="str">
        <f t="shared" ca="1" si="146"/>
        <v>Technical</v>
      </c>
      <c r="I269">
        <f t="shared" ca="1" si="162"/>
        <v>3</v>
      </c>
      <c r="J269">
        <f t="shared" ca="1" si="163"/>
        <v>3</v>
      </c>
      <c r="K269">
        <f t="shared" ca="1" si="164"/>
        <v>53758</v>
      </c>
      <c r="L269">
        <f t="shared" ca="1" si="165"/>
        <v>11</v>
      </c>
      <c r="M269" t="str">
        <f t="shared" ca="1" si="147"/>
        <v>Nazirhat</v>
      </c>
      <c r="N269">
        <f t="shared" ca="1" si="136"/>
        <v>322548</v>
      </c>
      <c r="O269">
        <f t="shared" ca="1" si="166"/>
        <v>98319.991918381085</v>
      </c>
      <c r="P269">
        <f t="shared" ca="1" si="137"/>
        <v>160160.35132706398</v>
      </c>
      <c r="Q269">
        <f t="shared" ca="1" si="167"/>
        <v>585</v>
      </c>
      <c r="R269">
        <f t="shared" ca="1" si="138"/>
        <v>73914.564764306167</v>
      </c>
      <c r="S269">
        <f t="shared" ca="1" si="139"/>
        <v>46910.570694442627</v>
      </c>
      <c r="T269">
        <f t="shared" ca="1" si="140"/>
        <v>529618.92202150659</v>
      </c>
      <c r="U269">
        <f t="shared" ca="1" si="141"/>
        <v>172819.55668268725</v>
      </c>
      <c r="V269">
        <f t="shared" ca="1" si="142"/>
        <v>356799.36533881933</v>
      </c>
      <c r="AR269" s="1">
        <f ca="1">IF(Table1[[#This Row],[Gender]]="men",1,0)</f>
        <v>1</v>
      </c>
      <c r="AS269" s="2">
        <f ca="1">IF(Table1[[#This Row],[Gender]]="Women",1,0)</f>
        <v>0</v>
      </c>
      <c r="AT269" s="2"/>
      <c r="AU269" s="2"/>
      <c r="AV269" s="3"/>
      <c r="AX269" s="1">
        <f t="shared" ca="1" si="148"/>
        <v>0</v>
      </c>
      <c r="AY269" s="2">
        <f t="shared" ca="1" si="149"/>
        <v>1</v>
      </c>
      <c r="AZ269" s="2">
        <f t="shared" ca="1" si="150"/>
        <v>0</v>
      </c>
      <c r="BA269" s="2">
        <f t="shared" ca="1" si="151"/>
        <v>0</v>
      </c>
      <c r="BB269" s="2">
        <f t="shared" ca="1" si="152"/>
        <v>0</v>
      </c>
      <c r="BC269" s="2">
        <f t="shared" ca="1" si="153"/>
        <v>0</v>
      </c>
      <c r="BD269" s="2"/>
      <c r="BE269" s="2"/>
      <c r="BF269" s="2"/>
      <c r="BG269" s="2"/>
      <c r="BH269" s="2"/>
      <c r="BI269" s="2"/>
      <c r="BJ269" s="3"/>
      <c r="BL269" s="1">
        <f t="shared" ca="1" si="168"/>
        <v>17911.417522082782</v>
      </c>
      <c r="BM269" s="3"/>
      <c r="BN269" s="1">
        <f t="shared" ca="1" si="154"/>
        <v>0</v>
      </c>
      <c r="BO269" s="2"/>
      <c r="BP269" s="2"/>
      <c r="BQ269" s="3"/>
      <c r="BR269" s="15">
        <f t="shared" ca="1" si="155"/>
        <v>0.35280302984881395</v>
      </c>
      <c r="BS269" s="16">
        <f t="shared" ca="1" si="156"/>
        <v>0</v>
      </c>
      <c r="BT269" s="2"/>
      <c r="BU269" s="2"/>
      <c r="BV269" s="1">
        <f ca="1">IF(Table1[[#This Row],[Area]]="Raozan",Table1[[#This Row],[Income]],0)</f>
        <v>0</v>
      </c>
      <c r="BW269" s="2">
        <f ca="1">IF(Table1[[#This Row],[Area]]="Rangunia",Table1[[#This Row],[Income]],0)</f>
        <v>0</v>
      </c>
      <c r="BX269" s="2">
        <f ca="1">IF(Table1[[#This Row],[Area]]="Hathazari",Table1[[#This Row],[Income]],0)</f>
        <v>0</v>
      </c>
      <c r="BY269" s="2">
        <f ca="1">IF(Table1[[#This Row],[Area]]="Nazirhat",Table1[[#This Row],[Income]],0)</f>
        <v>53758</v>
      </c>
      <c r="BZ269" s="2">
        <f ca="1">IF(Table1[[#This Row],[Area]]="Rangamati",Table1[[#This Row],[Income]],0)</f>
        <v>0</v>
      </c>
      <c r="CA269" s="2">
        <f ca="1">IF(Table1[[#This Row],[Area]]="Kumilla",Table1[[#This Row],[Income]],0)</f>
        <v>0</v>
      </c>
      <c r="CB269" s="2">
        <f ca="1">IF(Table1[[#This Row],[Area]]="Notun para",Table1[[#This Row],[Income]],0)</f>
        <v>0</v>
      </c>
      <c r="CC269" s="2">
        <f ca="1">IF(Table1[[#This Row],[Area]]="Fotikchori",Table1[[#This Row],[Income]],0)</f>
        <v>0</v>
      </c>
      <c r="CD269" s="2">
        <f ca="1">IF(Table1[[#This Row],[Area]]="Feni",Table1[[#This Row],[Income]],0)</f>
        <v>0</v>
      </c>
      <c r="CE269" s="2">
        <f ca="1">IF(Table1[[#This Row],[Area]]="Chattogram mohonogori",Table1[[#This Row],[Income]],0)</f>
        <v>0</v>
      </c>
      <c r="CF269" s="2">
        <f ca="1">IF(Table1[[#This Row],[Area]]="Potia",Table1[[#This Row],[Income]],0)</f>
        <v>0</v>
      </c>
      <c r="CG269" s="3">
        <f ca="1">IF(Table1[[#This Row],[Area]]="Kaptai",Table1[[#This Row],[Income]],0)</f>
        <v>0</v>
      </c>
      <c r="CH269" s="1">
        <f ca="1">IF(Table1[[#This Row],[Field of work]]="Health",Table1[[#This Row],[Income]],0)</f>
        <v>0</v>
      </c>
      <c r="CI269" s="2">
        <f ca="1">IF(Table1[[#This Row],[Field of work]]="Teaching",Table1[[#This Row],[Income]],0)</f>
        <v>53758</v>
      </c>
      <c r="CJ269" s="2">
        <f ca="1">IF(Table1[[#This Row],[Field of work]]="Construction",Table1[[#This Row],[Income]],0)</f>
        <v>0</v>
      </c>
      <c r="CK269" s="2">
        <f ca="1">IF(Table1[[#This Row],[Field of work]]="IT",Table1[[#This Row],[Income]],0)</f>
        <v>0</v>
      </c>
      <c r="CL269" s="2">
        <f ca="1">IF(Table1[[#This Row],[Field of work]]="General work",Table1[[#This Row],[Income]],0)</f>
        <v>0</v>
      </c>
      <c r="CM269" s="3">
        <f ca="1">IF(Table1[[#This Row],[Field of work]]="Agriculture",Table1[[#This Row],[Income]],0)</f>
        <v>0</v>
      </c>
      <c r="CN269" s="1">
        <f t="shared" ca="1" si="143"/>
        <v>1</v>
      </c>
      <c r="CO269" s="3"/>
      <c r="CP269" s="1">
        <f t="shared" ca="1" si="157"/>
        <v>34</v>
      </c>
      <c r="CQ269" s="3"/>
    </row>
    <row r="270" spans="2:95" x14ac:dyDescent="0.25">
      <c r="B270">
        <f t="shared" ca="1" si="158"/>
        <v>1</v>
      </c>
      <c r="C270" t="str">
        <f t="shared" ca="1" si="144"/>
        <v>Men</v>
      </c>
      <c r="D270">
        <f t="shared" ca="1" si="159"/>
        <v>34</v>
      </c>
      <c r="E270">
        <f t="shared" ca="1" si="160"/>
        <v>3</v>
      </c>
      <c r="F270" t="str">
        <f t="shared" ca="1" si="145"/>
        <v>Teaching</v>
      </c>
      <c r="G270">
        <f t="shared" ca="1" si="161"/>
        <v>1</v>
      </c>
      <c r="H270" t="str">
        <f t="shared" ca="1" si="146"/>
        <v>High school</v>
      </c>
      <c r="I270">
        <f t="shared" ca="1" si="162"/>
        <v>1</v>
      </c>
      <c r="J270">
        <f t="shared" ca="1" si="163"/>
        <v>1</v>
      </c>
      <c r="K270">
        <f t="shared" ca="1" si="164"/>
        <v>51164</v>
      </c>
      <c r="L270">
        <f t="shared" ca="1" si="165"/>
        <v>11</v>
      </c>
      <c r="M270" t="str">
        <f t="shared" ca="1" si="147"/>
        <v>Nazirhat</v>
      </c>
      <c r="N270">
        <f t="shared" ca="1" si="136"/>
        <v>204656</v>
      </c>
      <c r="O270">
        <f t="shared" ca="1" si="166"/>
        <v>72203.256876738873</v>
      </c>
      <c r="P270">
        <f t="shared" ca="1" si="137"/>
        <v>33564.35413274551</v>
      </c>
      <c r="Q270">
        <f t="shared" ca="1" si="167"/>
        <v>4895</v>
      </c>
      <c r="R270">
        <f t="shared" ca="1" si="138"/>
        <v>42589.522984669675</v>
      </c>
      <c r="S270">
        <f t="shared" ca="1" si="139"/>
        <v>55062.081716335553</v>
      </c>
      <c r="T270">
        <f t="shared" ca="1" si="140"/>
        <v>293282.43584908103</v>
      </c>
      <c r="U270">
        <f t="shared" ca="1" si="141"/>
        <v>119687.77986140855</v>
      </c>
      <c r="V270">
        <f t="shared" ca="1" si="142"/>
        <v>173594.65598767248</v>
      </c>
      <c r="AR270" s="1">
        <f ca="1">IF(Table1[[#This Row],[Gender]]="men",1,0)</f>
        <v>1</v>
      </c>
      <c r="AS270" s="2">
        <f ca="1">IF(Table1[[#This Row],[Gender]]="Women",1,0)</f>
        <v>0</v>
      </c>
      <c r="AT270" s="2"/>
      <c r="AU270" s="2"/>
      <c r="AV270" s="3"/>
      <c r="AX270" s="1">
        <f t="shared" ca="1" si="148"/>
        <v>0</v>
      </c>
      <c r="AY270" s="2">
        <f t="shared" ca="1" si="149"/>
        <v>1</v>
      </c>
      <c r="AZ270" s="2">
        <f t="shared" ca="1" si="150"/>
        <v>0</v>
      </c>
      <c r="BA270" s="2">
        <f t="shared" ca="1" si="151"/>
        <v>0</v>
      </c>
      <c r="BB270" s="2">
        <f t="shared" ca="1" si="152"/>
        <v>0</v>
      </c>
      <c r="BC270" s="2">
        <f t="shared" ca="1" si="153"/>
        <v>0</v>
      </c>
      <c r="BD270" s="2"/>
      <c r="BE270" s="2"/>
      <c r="BF270" s="2"/>
      <c r="BG270" s="2"/>
      <c r="BH270" s="2"/>
      <c r="BI270" s="2"/>
      <c r="BJ270" s="3"/>
      <c r="BL270" s="1">
        <f t="shared" ca="1" si="168"/>
        <v>18816.672620178579</v>
      </c>
      <c r="BM270" s="3"/>
      <c r="BN270" s="1">
        <f t="shared" ca="1" si="154"/>
        <v>1</v>
      </c>
      <c r="BO270" s="2"/>
      <c r="BP270" s="2"/>
      <c r="BQ270" s="3"/>
      <c r="BR270" s="15">
        <f t="shared" ca="1" si="155"/>
        <v>0.87444248040470673</v>
      </c>
      <c r="BS270" s="16">
        <f t="shared" ca="1" si="156"/>
        <v>0</v>
      </c>
      <c r="BT270" s="2"/>
      <c r="BU270" s="2"/>
      <c r="BV270" s="1">
        <f ca="1">IF(Table1[[#This Row],[Area]]="Raozan",Table1[[#This Row],[Income]],0)</f>
        <v>0</v>
      </c>
      <c r="BW270" s="2">
        <f ca="1">IF(Table1[[#This Row],[Area]]="Rangunia",Table1[[#This Row],[Income]],0)</f>
        <v>0</v>
      </c>
      <c r="BX270" s="2">
        <f ca="1">IF(Table1[[#This Row],[Area]]="Hathazari",Table1[[#This Row],[Income]],0)</f>
        <v>0</v>
      </c>
      <c r="BY270" s="2">
        <f ca="1">IF(Table1[[#This Row],[Area]]="Nazirhat",Table1[[#This Row],[Income]],0)</f>
        <v>51164</v>
      </c>
      <c r="BZ270" s="2">
        <f ca="1">IF(Table1[[#This Row],[Area]]="Rangamati",Table1[[#This Row],[Income]],0)</f>
        <v>0</v>
      </c>
      <c r="CA270" s="2">
        <f ca="1">IF(Table1[[#This Row],[Area]]="Kumilla",Table1[[#This Row],[Income]],0)</f>
        <v>0</v>
      </c>
      <c r="CB270" s="2">
        <f ca="1">IF(Table1[[#This Row],[Area]]="Notun para",Table1[[#This Row],[Income]],0)</f>
        <v>0</v>
      </c>
      <c r="CC270" s="2">
        <f ca="1">IF(Table1[[#This Row],[Area]]="Fotikchori",Table1[[#This Row],[Income]],0)</f>
        <v>0</v>
      </c>
      <c r="CD270" s="2">
        <f ca="1">IF(Table1[[#This Row],[Area]]="Feni",Table1[[#This Row],[Income]],0)</f>
        <v>0</v>
      </c>
      <c r="CE270" s="2">
        <f ca="1">IF(Table1[[#This Row],[Area]]="Chattogram mohonogori",Table1[[#This Row],[Income]],0)</f>
        <v>0</v>
      </c>
      <c r="CF270" s="2">
        <f ca="1">IF(Table1[[#This Row],[Area]]="Potia",Table1[[#This Row],[Income]],0)</f>
        <v>0</v>
      </c>
      <c r="CG270" s="3">
        <f ca="1">IF(Table1[[#This Row],[Area]]="Kaptai",Table1[[#This Row],[Income]],0)</f>
        <v>0</v>
      </c>
      <c r="CH270" s="1">
        <f ca="1">IF(Table1[[#This Row],[Field of work]]="Health",Table1[[#This Row],[Income]],0)</f>
        <v>0</v>
      </c>
      <c r="CI270" s="2">
        <f ca="1">IF(Table1[[#This Row],[Field of work]]="Teaching",Table1[[#This Row],[Income]],0)</f>
        <v>51164</v>
      </c>
      <c r="CJ270" s="2">
        <f ca="1">IF(Table1[[#This Row],[Field of work]]="Construction",Table1[[#This Row],[Income]],0)</f>
        <v>0</v>
      </c>
      <c r="CK270" s="2">
        <f ca="1">IF(Table1[[#This Row],[Field of work]]="IT",Table1[[#This Row],[Income]],0)</f>
        <v>0</v>
      </c>
      <c r="CL270" s="2">
        <f ca="1">IF(Table1[[#This Row],[Field of work]]="General work",Table1[[#This Row],[Income]],0)</f>
        <v>0</v>
      </c>
      <c r="CM270" s="3">
        <f ca="1">IF(Table1[[#This Row],[Field of work]]="Agriculture",Table1[[#This Row],[Income]],0)</f>
        <v>0</v>
      </c>
      <c r="CN270" s="1">
        <f t="shared" ca="1" si="143"/>
        <v>1</v>
      </c>
      <c r="CO270" s="3"/>
      <c r="CP270" s="1">
        <f t="shared" ca="1" si="157"/>
        <v>45</v>
      </c>
      <c r="CQ270" s="3"/>
    </row>
    <row r="271" spans="2:95" x14ac:dyDescent="0.25">
      <c r="B271">
        <f t="shared" ca="1" si="158"/>
        <v>1</v>
      </c>
      <c r="C271" t="str">
        <f t="shared" ca="1" si="144"/>
        <v>Men</v>
      </c>
      <c r="D271">
        <f t="shared" ca="1" si="159"/>
        <v>45</v>
      </c>
      <c r="E271">
        <f t="shared" ca="1" si="160"/>
        <v>3</v>
      </c>
      <c r="F271" t="str">
        <f t="shared" ca="1" si="145"/>
        <v>Teaching</v>
      </c>
      <c r="G271">
        <f t="shared" ca="1" si="161"/>
        <v>1</v>
      </c>
      <c r="H271" t="str">
        <f t="shared" ca="1" si="146"/>
        <v>High school</v>
      </c>
      <c r="I271">
        <f t="shared" ca="1" si="162"/>
        <v>0</v>
      </c>
      <c r="J271">
        <f t="shared" ca="1" si="163"/>
        <v>1</v>
      </c>
      <c r="K271">
        <f t="shared" ca="1" si="164"/>
        <v>65626</v>
      </c>
      <c r="L271">
        <f t="shared" ca="1" si="165"/>
        <v>10</v>
      </c>
      <c r="M271" t="str">
        <f t="shared" ca="1" si="147"/>
        <v>Notun para</v>
      </c>
      <c r="N271">
        <f t="shared" ca="1" si="136"/>
        <v>393756</v>
      </c>
      <c r="O271">
        <f t="shared" ca="1" si="166"/>
        <v>344316.97331423569</v>
      </c>
      <c r="P271">
        <f t="shared" ca="1" si="137"/>
        <v>17911.417522082782</v>
      </c>
      <c r="Q271">
        <f t="shared" ca="1" si="167"/>
        <v>5229</v>
      </c>
      <c r="R271">
        <f t="shared" ca="1" si="138"/>
        <v>6367.3189001052242</v>
      </c>
      <c r="S271">
        <f t="shared" ca="1" si="139"/>
        <v>10096.083456171884</v>
      </c>
      <c r="T271">
        <f t="shared" ca="1" si="140"/>
        <v>421763.50097825471</v>
      </c>
      <c r="U271">
        <f t="shared" ca="1" si="141"/>
        <v>355913.29221434094</v>
      </c>
      <c r="V271">
        <f t="shared" ca="1" si="142"/>
        <v>65850.208763913775</v>
      </c>
      <c r="AR271" s="1">
        <f ca="1">IF(Table1[[#This Row],[Gender]]="men",1,0)</f>
        <v>1</v>
      </c>
      <c r="AS271" s="2">
        <f ca="1">IF(Table1[[#This Row],[Gender]]="Women",1,0)</f>
        <v>0</v>
      </c>
      <c r="AT271" s="2"/>
      <c r="AU271" s="2"/>
      <c r="AV271" s="3"/>
      <c r="AX271" s="1">
        <f t="shared" ca="1" si="148"/>
        <v>0</v>
      </c>
      <c r="AY271" s="2">
        <f t="shared" ca="1" si="149"/>
        <v>0</v>
      </c>
      <c r="AZ271" s="2">
        <f t="shared" ca="1" si="150"/>
        <v>0</v>
      </c>
      <c r="BA271" s="2">
        <f t="shared" ca="1" si="151"/>
        <v>0</v>
      </c>
      <c r="BB271" s="2">
        <f t="shared" ca="1" si="152"/>
        <v>1</v>
      </c>
      <c r="BC271" s="2">
        <f t="shared" ca="1" si="153"/>
        <v>0</v>
      </c>
      <c r="BD271" s="2"/>
      <c r="BE271" s="2"/>
      <c r="BF271" s="2"/>
      <c r="BG271" s="2"/>
      <c r="BH271" s="2"/>
      <c r="BI271" s="2"/>
      <c r="BJ271" s="3"/>
      <c r="BL271" s="1">
        <f t="shared" ca="1" si="168"/>
        <v>12593.251606085329</v>
      </c>
      <c r="BM271" s="3"/>
      <c r="BN271" s="1">
        <f t="shared" ca="1" si="154"/>
        <v>0</v>
      </c>
      <c r="BO271" s="2"/>
      <c r="BP271" s="2"/>
      <c r="BQ271" s="3"/>
      <c r="BR271" s="15">
        <f t="shared" ca="1" si="155"/>
        <v>0.15469516074170242</v>
      </c>
      <c r="BS271" s="16">
        <f t="shared" ca="1" si="156"/>
        <v>1</v>
      </c>
      <c r="BT271" s="2"/>
      <c r="BU271" s="2"/>
      <c r="BV271" s="1">
        <f ca="1">IF(Table1[[#This Row],[Area]]="Raozan",Table1[[#This Row],[Income]],0)</f>
        <v>0</v>
      </c>
      <c r="BW271" s="2">
        <f ca="1">IF(Table1[[#This Row],[Area]]="Rangunia",Table1[[#This Row],[Income]],0)</f>
        <v>0</v>
      </c>
      <c r="BX271" s="2">
        <f ca="1">IF(Table1[[#This Row],[Area]]="Hathazari",Table1[[#This Row],[Income]],0)</f>
        <v>0</v>
      </c>
      <c r="BY271" s="2">
        <f ca="1">IF(Table1[[#This Row],[Area]]="Nazirhat",Table1[[#This Row],[Income]],0)</f>
        <v>0</v>
      </c>
      <c r="BZ271" s="2">
        <f ca="1">IF(Table1[[#This Row],[Area]]="Rangamati",Table1[[#This Row],[Income]],0)</f>
        <v>0</v>
      </c>
      <c r="CA271" s="2">
        <f ca="1">IF(Table1[[#This Row],[Area]]="Kumilla",Table1[[#This Row],[Income]],0)</f>
        <v>0</v>
      </c>
      <c r="CB271" s="2">
        <f ca="1">IF(Table1[[#This Row],[Area]]="Notun para",Table1[[#This Row],[Income]],0)</f>
        <v>65626</v>
      </c>
      <c r="CC271" s="2">
        <f ca="1">IF(Table1[[#This Row],[Area]]="Fotikchori",Table1[[#This Row],[Income]],0)</f>
        <v>0</v>
      </c>
      <c r="CD271" s="2">
        <f ca="1">IF(Table1[[#This Row],[Area]]="Feni",Table1[[#This Row],[Income]],0)</f>
        <v>0</v>
      </c>
      <c r="CE271" s="2">
        <f ca="1">IF(Table1[[#This Row],[Area]]="Chattogram mohonogori",Table1[[#This Row],[Income]],0)</f>
        <v>0</v>
      </c>
      <c r="CF271" s="2">
        <f ca="1">IF(Table1[[#This Row],[Area]]="Potia",Table1[[#This Row],[Income]],0)</f>
        <v>0</v>
      </c>
      <c r="CG271" s="3">
        <f ca="1">IF(Table1[[#This Row],[Area]]="Kaptai",Table1[[#This Row],[Income]],0)</f>
        <v>0</v>
      </c>
      <c r="CH271" s="1">
        <f ca="1">IF(Table1[[#This Row],[Field of work]]="Health",Table1[[#This Row],[Income]],0)</f>
        <v>0</v>
      </c>
      <c r="CI271" s="2">
        <f ca="1">IF(Table1[[#This Row],[Field of work]]="Teaching",Table1[[#This Row],[Income]],0)</f>
        <v>65626</v>
      </c>
      <c r="CJ271" s="2">
        <f ca="1">IF(Table1[[#This Row],[Field of work]]="Construction",Table1[[#This Row],[Income]],0)</f>
        <v>0</v>
      </c>
      <c r="CK271" s="2">
        <f ca="1">IF(Table1[[#This Row],[Field of work]]="IT",Table1[[#This Row],[Income]],0)</f>
        <v>0</v>
      </c>
      <c r="CL271" s="2">
        <f ca="1">IF(Table1[[#This Row],[Field of work]]="General work",Table1[[#This Row],[Income]],0)</f>
        <v>0</v>
      </c>
      <c r="CM271" s="3">
        <f ca="1">IF(Table1[[#This Row],[Field of work]]="Agriculture",Table1[[#This Row],[Income]],0)</f>
        <v>0</v>
      </c>
      <c r="CN271" s="1">
        <f t="shared" ca="1" si="143"/>
        <v>1</v>
      </c>
      <c r="CO271" s="3"/>
      <c r="CP271" s="1">
        <f t="shared" ca="1" si="157"/>
        <v>29</v>
      </c>
      <c r="CQ271" s="3"/>
    </row>
    <row r="272" spans="2:95" x14ac:dyDescent="0.25">
      <c r="B272">
        <f t="shared" ca="1" si="158"/>
        <v>2</v>
      </c>
      <c r="C272" t="str">
        <f t="shared" ca="1" si="144"/>
        <v>Women</v>
      </c>
      <c r="D272">
        <f t="shared" ca="1" si="159"/>
        <v>29</v>
      </c>
      <c r="E272">
        <f t="shared" ca="1" si="160"/>
        <v>5</v>
      </c>
      <c r="F272" t="str">
        <f t="shared" ca="1" si="145"/>
        <v>General work</v>
      </c>
      <c r="G272">
        <f t="shared" ca="1" si="161"/>
        <v>2</v>
      </c>
      <c r="H272" t="str">
        <f t="shared" ca="1" si="146"/>
        <v>College</v>
      </c>
      <c r="I272">
        <f t="shared" ca="1" si="162"/>
        <v>3</v>
      </c>
      <c r="J272">
        <f t="shared" ca="1" si="163"/>
        <v>2</v>
      </c>
      <c r="K272">
        <f t="shared" ca="1" si="164"/>
        <v>73526</v>
      </c>
      <c r="L272">
        <f t="shared" ca="1" si="165"/>
        <v>6</v>
      </c>
      <c r="M272" t="str">
        <f t="shared" ca="1" si="147"/>
        <v>Kumilla</v>
      </c>
      <c r="N272">
        <f t="shared" ca="1" si="136"/>
        <v>367630</v>
      </c>
      <c r="O272">
        <f t="shared" ca="1" si="166"/>
        <v>56870.581943472062</v>
      </c>
      <c r="P272">
        <f t="shared" ca="1" si="137"/>
        <v>37633.345240357157</v>
      </c>
      <c r="Q272">
        <f t="shared" ca="1" si="167"/>
        <v>2800</v>
      </c>
      <c r="R272">
        <f t="shared" ca="1" si="138"/>
        <v>139055.01636013124</v>
      </c>
      <c r="S272">
        <f t="shared" ca="1" si="139"/>
        <v>16675.402551956897</v>
      </c>
      <c r="T272">
        <f t="shared" ca="1" si="140"/>
        <v>421938.74779231404</v>
      </c>
      <c r="U272">
        <f t="shared" ca="1" si="141"/>
        <v>198725.5983036033</v>
      </c>
      <c r="V272">
        <f t="shared" ca="1" si="142"/>
        <v>223213.14948871074</v>
      </c>
      <c r="AR272" s="1">
        <f ca="1">IF(Table1[[#This Row],[Gender]]="men",1,0)</f>
        <v>0</v>
      </c>
      <c r="AS272" s="2">
        <f ca="1">IF(Table1[[#This Row],[Gender]]="Women",1,0)</f>
        <v>1</v>
      </c>
      <c r="AT272" s="2"/>
      <c r="AU272" s="2"/>
      <c r="AV272" s="3"/>
      <c r="AX272" s="1">
        <f t="shared" ca="1" si="148"/>
        <v>0</v>
      </c>
      <c r="AY272" s="2">
        <f t="shared" ca="1" si="149"/>
        <v>0</v>
      </c>
      <c r="AZ272" s="2">
        <f t="shared" ca="1" si="150"/>
        <v>0</v>
      </c>
      <c r="BA272" s="2">
        <f t="shared" ca="1" si="151"/>
        <v>1</v>
      </c>
      <c r="BB272" s="2">
        <f t="shared" ca="1" si="152"/>
        <v>0</v>
      </c>
      <c r="BC272" s="2">
        <f t="shared" ca="1" si="153"/>
        <v>0</v>
      </c>
      <c r="BD272" s="2"/>
      <c r="BE272" s="2"/>
      <c r="BF272" s="2"/>
      <c r="BG272" s="2"/>
      <c r="BH272" s="2"/>
      <c r="BI272" s="2"/>
      <c r="BJ272" s="3"/>
      <c r="BL272" s="1">
        <f t="shared" ca="1" si="168"/>
        <v>14305.189714222497</v>
      </c>
      <c r="BM272" s="3"/>
      <c r="BN272" s="1">
        <f t="shared" ca="1" si="154"/>
        <v>1</v>
      </c>
      <c r="BO272" s="2"/>
      <c r="BP272" s="2"/>
      <c r="BQ272" s="3"/>
      <c r="BR272" s="15">
        <f t="shared" ca="1" si="155"/>
        <v>0.74323972897531476</v>
      </c>
      <c r="BS272" s="16">
        <f t="shared" ca="1" si="156"/>
        <v>0</v>
      </c>
      <c r="BT272" s="2"/>
      <c r="BU272" s="2"/>
      <c r="BV272" s="1">
        <f ca="1">IF(Table1[[#This Row],[Area]]="Raozan",Table1[[#This Row],[Income]],0)</f>
        <v>0</v>
      </c>
      <c r="BW272" s="2">
        <f ca="1">IF(Table1[[#This Row],[Area]]="Rangunia",Table1[[#This Row],[Income]],0)</f>
        <v>0</v>
      </c>
      <c r="BX272" s="2">
        <f ca="1">IF(Table1[[#This Row],[Area]]="Hathazari",Table1[[#This Row],[Income]],0)</f>
        <v>0</v>
      </c>
      <c r="BY272" s="2">
        <f ca="1">IF(Table1[[#This Row],[Area]]="Nazirhat",Table1[[#This Row],[Income]],0)</f>
        <v>0</v>
      </c>
      <c r="BZ272" s="2">
        <f ca="1">IF(Table1[[#This Row],[Area]]="Rangamati",Table1[[#This Row],[Income]],0)</f>
        <v>0</v>
      </c>
      <c r="CA272" s="2">
        <f ca="1">IF(Table1[[#This Row],[Area]]="Kumilla",Table1[[#This Row],[Income]],0)</f>
        <v>73526</v>
      </c>
      <c r="CB272" s="2">
        <f ca="1">IF(Table1[[#This Row],[Area]]="Notun para",Table1[[#This Row],[Income]],0)</f>
        <v>0</v>
      </c>
      <c r="CC272" s="2">
        <f ca="1">IF(Table1[[#This Row],[Area]]="Fotikchori",Table1[[#This Row],[Income]],0)</f>
        <v>0</v>
      </c>
      <c r="CD272" s="2">
        <f ca="1">IF(Table1[[#This Row],[Area]]="Feni",Table1[[#This Row],[Income]],0)</f>
        <v>0</v>
      </c>
      <c r="CE272" s="2">
        <f ca="1">IF(Table1[[#This Row],[Area]]="Chattogram mohonogori",Table1[[#This Row],[Income]],0)</f>
        <v>0</v>
      </c>
      <c r="CF272" s="2">
        <f ca="1">IF(Table1[[#This Row],[Area]]="Potia",Table1[[#This Row],[Income]],0)</f>
        <v>0</v>
      </c>
      <c r="CG272" s="3">
        <f ca="1">IF(Table1[[#This Row],[Area]]="Kaptai",Table1[[#This Row],[Income]],0)</f>
        <v>0</v>
      </c>
      <c r="CH272" s="1">
        <f ca="1">IF(Table1[[#This Row],[Field of work]]="Health",Table1[[#This Row],[Income]],0)</f>
        <v>0</v>
      </c>
      <c r="CI272" s="2">
        <f ca="1">IF(Table1[[#This Row],[Field of work]]="Teaching",Table1[[#This Row],[Income]],0)</f>
        <v>0</v>
      </c>
      <c r="CJ272" s="2">
        <f ca="1">IF(Table1[[#This Row],[Field of work]]="Construction",Table1[[#This Row],[Income]],0)</f>
        <v>0</v>
      </c>
      <c r="CK272" s="2">
        <f ca="1">IF(Table1[[#This Row],[Field of work]]="IT",Table1[[#This Row],[Income]],0)</f>
        <v>0</v>
      </c>
      <c r="CL272" s="2">
        <f ca="1">IF(Table1[[#This Row],[Field of work]]="General work",Table1[[#This Row],[Income]],0)</f>
        <v>73526</v>
      </c>
      <c r="CM272" s="3">
        <f ca="1">IF(Table1[[#This Row],[Field of work]]="Agriculture",Table1[[#This Row],[Income]],0)</f>
        <v>0</v>
      </c>
      <c r="CN272" s="1">
        <f t="shared" ca="1" si="143"/>
        <v>1</v>
      </c>
      <c r="CO272" s="3"/>
      <c r="CP272" s="1">
        <f t="shared" ca="1" si="157"/>
        <v>37</v>
      </c>
      <c r="CQ272" s="3"/>
    </row>
    <row r="273" spans="2:95" x14ac:dyDescent="0.25">
      <c r="B273">
        <f t="shared" ca="1" si="158"/>
        <v>2</v>
      </c>
      <c r="C273" t="str">
        <f t="shared" ca="1" si="144"/>
        <v>Women</v>
      </c>
      <c r="D273">
        <f t="shared" ca="1" si="159"/>
        <v>37</v>
      </c>
      <c r="E273">
        <f t="shared" ca="1" si="160"/>
        <v>4</v>
      </c>
      <c r="F273" t="str">
        <f t="shared" ca="1" si="145"/>
        <v>IT</v>
      </c>
      <c r="G273">
        <f t="shared" ca="1" si="161"/>
        <v>4</v>
      </c>
      <c r="H273" t="str">
        <f t="shared" ca="1" si="146"/>
        <v>Technical</v>
      </c>
      <c r="I273">
        <f t="shared" ca="1" si="162"/>
        <v>3</v>
      </c>
      <c r="J273">
        <f t="shared" ca="1" si="163"/>
        <v>2</v>
      </c>
      <c r="K273">
        <f t="shared" ca="1" si="164"/>
        <v>85080</v>
      </c>
      <c r="L273">
        <f t="shared" ca="1" si="165"/>
        <v>10</v>
      </c>
      <c r="M273" t="str">
        <f t="shared" ca="1" si="147"/>
        <v>Notun para</v>
      </c>
      <c r="N273">
        <f t="shared" ref="N273:N336" ca="1" si="169">K273*RANDBETWEEN(3,6)</f>
        <v>255240</v>
      </c>
      <c r="O273">
        <f t="shared" ca="1" si="166"/>
        <v>189704.50842365934</v>
      </c>
      <c r="P273">
        <f t="shared" ref="P273:P336" ca="1" si="170">J273*RAND()*K273</f>
        <v>25186.503212170657</v>
      </c>
      <c r="Q273">
        <f t="shared" ca="1" si="167"/>
        <v>18692</v>
      </c>
      <c r="R273">
        <f t="shared" ref="R273:R336" ca="1" si="171">RAND()*K273*2</f>
        <v>143295.95634521474</v>
      </c>
      <c r="S273">
        <f t="shared" ref="S273:S336" ca="1" si="172">RAND()*K273*1.5</f>
        <v>83826.028749197649</v>
      </c>
      <c r="T273">
        <f t="shared" ref="T273:T336" ca="1" si="173">N273+P273+S273</f>
        <v>364252.53196136834</v>
      </c>
      <c r="U273">
        <f t="shared" ref="U273:U336" ca="1" si="174">O273+Q273+R273</f>
        <v>351692.46476887411</v>
      </c>
      <c r="V273">
        <f t="shared" ref="V273:V336" ca="1" si="175">T273-U273</f>
        <v>12560.067192494229</v>
      </c>
      <c r="AR273" s="1">
        <f ca="1">IF(Table1[[#This Row],[Gender]]="men",1,0)</f>
        <v>0</v>
      </c>
      <c r="AS273" s="2">
        <f ca="1">IF(Table1[[#This Row],[Gender]]="Women",1,0)</f>
        <v>1</v>
      </c>
      <c r="AT273" s="2"/>
      <c r="AU273" s="2"/>
      <c r="AV273" s="3"/>
      <c r="AX273" s="1">
        <f t="shared" ca="1" si="148"/>
        <v>0</v>
      </c>
      <c r="AY273" s="2">
        <f t="shared" ca="1" si="149"/>
        <v>1</v>
      </c>
      <c r="AZ273" s="2">
        <f t="shared" ca="1" si="150"/>
        <v>0</v>
      </c>
      <c r="BA273" s="2">
        <f t="shared" ca="1" si="151"/>
        <v>0</v>
      </c>
      <c r="BB273" s="2">
        <f t="shared" ca="1" si="152"/>
        <v>0</v>
      </c>
      <c r="BC273" s="2">
        <f t="shared" ca="1" si="153"/>
        <v>0</v>
      </c>
      <c r="BD273" s="2"/>
      <c r="BE273" s="2"/>
      <c r="BF273" s="2"/>
      <c r="BG273" s="2"/>
      <c r="BH273" s="2"/>
      <c r="BI273" s="2"/>
      <c r="BJ273" s="3"/>
      <c r="BL273" s="1">
        <f t="shared" ca="1" si="168"/>
        <v>44111.942942003152</v>
      </c>
      <c r="BM273" s="3"/>
      <c r="BN273" s="1">
        <f t="shared" ca="1" si="154"/>
        <v>1</v>
      </c>
      <c r="BO273" s="2"/>
      <c r="BP273" s="2"/>
      <c r="BQ273" s="3"/>
      <c r="BR273" s="15">
        <f t="shared" ca="1" si="155"/>
        <v>0.50290397503787998</v>
      </c>
      <c r="BS273" s="16">
        <f t="shared" ca="1" si="156"/>
        <v>0</v>
      </c>
      <c r="BT273" s="2"/>
      <c r="BU273" s="2"/>
      <c r="BV273" s="1">
        <f ca="1">IF(Table1[[#This Row],[Area]]="Raozan",Table1[[#This Row],[Income]],0)</f>
        <v>0</v>
      </c>
      <c r="BW273" s="2">
        <f ca="1">IF(Table1[[#This Row],[Area]]="Rangunia",Table1[[#This Row],[Income]],0)</f>
        <v>0</v>
      </c>
      <c r="BX273" s="2">
        <f ca="1">IF(Table1[[#This Row],[Area]]="Hathazari",Table1[[#This Row],[Income]],0)</f>
        <v>0</v>
      </c>
      <c r="BY273" s="2">
        <f ca="1">IF(Table1[[#This Row],[Area]]="Nazirhat",Table1[[#This Row],[Income]],0)</f>
        <v>0</v>
      </c>
      <c r="BZ273" s="2">
        <f ca="1">IF(Table1[[#This Row],[Area]]="Rangamati",Table1[[#This Row],[Income]],0)</f>
        <v>0</v>
      </c>
      <c r="CA273" s="2">
        <f ca="1">IF(Table1[[#This Row],[Area]]="Kumilla",Table1[[#This Row],[Income]],0)</f>
        <v>0</v>
      </c>
      <c r="CB273" s="2">
        <f ca="1">IF(Table1[[#This Row],[Area]]="Notun para",Table1[[#This Row],[Income]],0)</f>
        <v>85080</v>
      </c>
      <c r="CC273" s="2">
        <f ca="1">IF(Table1[[#This Row],[Area]]="Fotikchori",Table1[[#This Row],[Income]],0)</f>
        <v>0</v>
      </c>
      <c r="CD273" s="2">
        <f ca="1">IF(Table1[[#This Row],[Area]]="Feni",Table1[[#This Row],[Income]],0)</f>
        <v>0</v>
      </c>
      <c r="CE273" s="2">
        <f ca="1">IF(Table1[[#This Row],[Area]]="Chattogram mohonogori",Table1[[#This Row],[Income]],0)</f>
        <v>0</v>
      </c>
      <c r="CF273" s="2">
        <f ca="1">IF(Table1[[#This Row],[Area]]="Potia",Table1[[#This Row],[Income]],0)</f>
        <v>0</v>
      </c>
      <c r="CG273" s="3">
        <f ca="1">IF(Table1[[#This Row],[Area]]="Kaptai",Table1[[#This Row],[Income]],0)</f>
        <v>0</v>
      </c>
      <c r="CH273" s="1">
        <f ca="1">IF(Table1[[#This Row],[Field of work]]="Health",Table1[[#This Row],[Income]],0)</f>
        <v>0</v>
      </c>
      <c r="CI273" s="2">
        <f ca="1">IF(Table1[[#This Row],[Field of work]]="Teaching",Table1[[#This Row],[Income]],0)</f>
        <v>0</v>
      </c>
      <c r="CJ273" s="2">
        <f ca="1">IF(Table1[[#This Row],[Field of work]]="Construction",Table1[[#This Row],[Income]],0)</f>
        <v>0</v>
      </c>
      <c r="CK273" s="2">
        <f ca="1">IF(Table1[[#This Row],[Field of work]]="IT",Table1[[#This Row],[Income]],0)</f>
        <v>85080</v>
      </c>
      <c r="CL273" s="2">
        <f ca="1">IF(Table1[[#This Row],[Field of work]]="General work",Table1[[#This Row],[Income]],0)</f>
        <v>0</v>
      </c>
      <c r="CM273" s="3">
        <f ca="1">IF(Table1[[#This Row],[Field of work]]="Agriculture",Table1[[#This Row],[Income]],0)</f>
        <v>0</v>
      </c>
      <c r="CN273" s="1">
        <f t="shared" ca="1" si="143"/>
        <v>1</v>
      </c>
      <c r="CO273" s="3"/>
      <c r="CP273" s="1">
        <f t="shared" ca="1" si="157"/>
        <v>39</v>
      </c>
      <c r="CQ273" s="3"/>
    </row>
    <row r="274" spans="2:95" x14ac:dyDescent="0.25">
      <c r="B274">
        <f t="shared" ca="1" si="158"/>
        <v>2</v>
      </c>
      <c r="C274" t="str">
        <f t="shared" ca="1" si="144"/>
        <v>Women</v>
      </c>
      <c r="D274">
        <f t="shared" ca="1" si="159"/>
        <v>39</v>
      </c>
      <c r="E274">
        <f t="shared" ca="1" si="160"/>
        <v>3</v>
      </c>
      <c r="F274" t="str">
        <f t="shared" ca="1" si="145"/>
        <v>Teaching</v>
      </c>
      <c r="G274">
        <f t="shared" ca="1" si="161"/>
        <v>5</v>
      </c>
      <c r="H274" t="str">
        <f t="shared" ca="1" si="146"/>
        <v>Other</v>
      </c>
      <c r="I274">
        <f t="shared" ca="1" si="162"/>
        <v>1</v>
      </c>
      <c r="J274">
        <f t="shared" ca="1" si="163"/>
        <v>2</v>
      </c>
      <c r="K274">
        <f t="shared" ca="1" si="164"/>
        <v>52906</v>
      </c>
      <c r="L274">
        <f t="shared" ca="1" si="165"/>
        <v>3</v>
      </c>
      <c r="M274" t="str">
        <f t="shared" ca="1" si="147"/>
        <v>Fotikchori</v>
      </c>
      <c r="N274">
        <f t="shared" ca="1" si="169"/>
        <v>211624</v>
      </c>
      <c r="O274">
        <f t="shared" ca="1" si="166"/>
        <v>106426.55081341631</v>
      </c>
      <c r="P274">
        <f t="shared" ca="1" si="170"/>
        <v>28610.379428444994</v>
      </c>
      <c r="Q274">
        <f t="shared" ca="1" si="167"/>
        <v>24064</v>
      </c>
      <c r="R274">
        <f t="shared" ca="1" si="171"/>
        <v>79558.962479182723</v>
      </c>
      <c r="S274">
        <f t="shared" ca="1" si="172"/>
        <v>40195.820314296972</v>
      </c>
      <c r="T274">
        <f t="shared" ca="1" si="173"/>
        <v>280430.19974274194</v>
      </c>
      <c r="U274">
        <f t="shared" ca="1" si="174"/>
        <v>210049.51329259903</v>
      </c>
      <c r="V274">
        <f t="shared" ca="1" si="175"/>
        <v>70380.686450142908</v>
      </c>
      <c r="AR274" s="1">
        <f ca="1">IF(Table1[[#This Row],[Gender]]="men",1,0)</f>
        <v>0</v>
      </c>
      <c r="AS274" s="2">
        <f ca="1">IF(Table1[[#This Row],[Gender]]="Women",1,0)</f>
        <v>1</v>
      </c>
      <c r="AT274" s="2"/>
      <c r="AU274" s="2"/>
      <c r="AV274" s="3"/>
      <c r="AX274" s="1">
        <f t="shared" ca="1" si="148"/>
        <v>0</v>
      </c>
      <c r="AY274" s="2">
        <f t="shared" ca="1" si="149"/>
        <v>0</v>
      </c>
      <c r="AZ274" s="2">
        <f t="shared" ca="1" si="150"/>
        <v>1</v>
      </c>
      <c r="BA274" s="2">
        <f t="shared" ca="1" si="151"/>
        <v>0</v>
      </c>
      <c r="BB274" s="2">
        <f t="shared" ca="1" si="152"/>
        <v>0</v>
      </c>
      <c r="BC274" s="2">
        <f t="shared" ca="1" si="153"/>
        <v>0</v>
      </c>
      <c r="BD274" s="2"/>
      <c r="BE274" s="2"/>
      <c r="BF274" s="2"/>
      <c r="BG274" s="2"/>
      <c r="BH274" s="2"/>
      <c r="BI274" s="2"/>
      <c r="BJ274" s="3"/>
      <c r="BL274" s="1">
        <f t="shared" ca="1" si="168"/>
        <v>39003.230398150234</v>
      </c>
      <c r="BM274" s="3"/>
      <c r="BN274" s="1">
        <f t="shared" ca="1" si="154"/>
        <v>1</v>
      </c>
      <c r="BO274" s="2"/>
      <c r="BP274" s="2"/>
      <c r="BQ274" s="3"/>
      <c r="BR274" s="15">
        <f t="shared" ca="1" si="155"/>
        <v>0.60307792393379822</v>
      </c>
      <c r="BS274" s="16">
        <f t="shared" ca="1" si="156"/>
        <v>0</v>
      </c>
      <c r="BT274" s="2"/>
      <c r="BU274" s="2"/>
      <c r="BV274" s="1">
        <f ca="1">IF(Table1[[#This Row],[Area]]="Raozan",Table1[[#This Row],[Income]],0)</f>
        <v>0</v>
      </c>
      <c r="BW274" s="2">
        <f ca="1">IF(Table1[[#This Row],[Area]]="Rangunia",Table1[[#This Row],[Income]],0)</f>
        <v>0</v>
      </c>
      <c r="BX274" s="2">
        <f ca="1">IF(Table1[[#This Row],[Area]]="Hathazari",Table1[[#This Row],[Income]],0)</f>
        <v>0</v>
      </c>
      <c r="BY274" s="2">
        <f ca="1">IF(Table1[[#This Row],[Area]]="Nazirhat",Table1[[#This Row],[Income]],0)</f>
        <v>0</v>
      </c>
      <c r="BZ274" s="2">
        <f ca="1">IF(Table1[[#This Row],[Area]]="Rangamati",Table1[[#This Row],[Income]],0)</f>
        <v>0</v>
      </c>
      <c r="CA274" s="2">
        <f ca="1">IF(Table1[[#This Row],[Area]]="Kumilla",Table1[[#This Row],[Income]],0)</f>
        <v>0</v>
      </c>
      <c r="CB274" s="2">
        <f ca="1">IF(Table1[[#This Row],[Area]]="Notun para",Table1[[#This Row],[Income]],0)</f>
        <v>0</v>
      </c>
      <c r="CC274" s="2">
        <f ca="1">IF(Table1[[#This Row],[Area]]="Fotikchori",Table1[[#This Row],[Income]],0)</f>
        <v>52906</v>
      </c>
      <c r="CD274" s="2">
        <f ca="1">IF(Table1[[#This Row],[Area]]="Feni",Table1[[#This Row],[Income]],0)</f>
        <v>0</v>
      </c>
      <c r="CE274" s="2">
        <f ca="1">IF(Table1[[#This Row],[Area]]="Chattogram mohonogori",Table1[[#This Row],[Income]],0)</f>
        <v>0</v>
      </c>
      <c r="CF274" s="2">
        <f ca="1">IF(Table1[[#This Row],[Area]]="Potia",Table1[[#This Row],[Income]],0)</f>
        <v>0</v>
      </c>
      <c r="CG274" s="3">
        <f ca="1">IF(Table1[[#This Row],[Area]]="Kaptai",Table1[[#This Row],[Income]],0)</f>
        <v>0</v>
      </c>
      <c r="CH274" s="1">
        <f ca="1">IF(Table1[[#This Row],[Field of work]]="Health",Table1[[#This Row],[Income]],0)</f>
        <v>0</v>
      </c>
      <c r="CI274" s="2">
        <f ca="1">IF(Table1[[#This Row],[Field of work]]="Teaching",Table1[[#This Row],[Income]],0)</f>
        <v>52906</v>
      </c>
      <c r="CJ274" s="2">
        <f ca="1">IF(Table1[[#This Row],[Field of work]]="Construction",Table1[[#This Row],[Income]],0)</f>
        <v>0</v>
      </c>
      <c r="CK274" s="2">
        <f ca="1">IF(Table1[[#This Row],[Field of work]]="IT",Table1[[#This Row],[Income]],0)</f>
        <v>0</v>
      </c>
      <c r="CL274" s="2">
        <f ca="1">IF(Table1[[#This Row],[Field of work]]="General work",Table1[[#This Row],[Income]],0)</f>
        <v>0</v>
      </c>
      <c r="CM274" s="3">
        <f ca="1">IF(Table1[[#This Row],[Field of work]]="Agriculture",Table1[[#This Row],[Income]],0)</f>
        <v>0</v>
      </c>
      <c r="CN274" s="1">
        <f t="shared" ca="1" si="143"/>
        <v>1</v>
      </c>
      <c r="CO274" s="3"/>
      <c r="CP274" s="1">
        <f t="shared" ca="1" si="157"/>
        <v>37</v>
      </c>
      <c r="CQ274" s="3"/>
    </row>
    <row r="275" spans="2:95" x14ac:dyDescent="0.25">
      <c r="B275">
        <f t="shared" ca="1" si="158"/>
        <v>2</v>
      </c>
      <c r="C275" t="str">
        <f t="shared" ca="1" si="144"/>
        <v>Women</v>
      </c>
      <c r="D275">
        <f t="shared" ca="1" si="159"/>
        <v>37</v>
      </c>
      <c r="E275">
        <f t="shared" ca="1" si="160"/>
        <v>2</v>
      </c>
      <c r="F275" t="str">
        <f t="shared" ca="1" si="145"/>
        <v>Construction</v>
      </c>
      <c r="G275">
        <f t="shared" ca="1" si="161"/>
        <v>4</v>
      </c>
      <c r="H275" t="str">
        <f t="shared" ca="1" si="146"/>
        <v>Technical</v>
      </c>
      <c r="I275">
        <f t="shared" ca="1" si="162"/>
        <v>0</v>
      </c>
      <c r="J275">
        <f t="shared" ca="1" si="163"/>
        <v>2</v>
      </c>
      <c r="K275">
        <f t="shared" ca="1" si="164"/>
        <v>79006</v>
      </c>
      <c r="L275">
        <f t="shared" ca="1" si="165"/>
        <v>8</v>
      </c>
      <c r="M275" t="str">
        <f t="shared" ca="1" si="147"/>
        <v>Potia</v>
      </c>
      <c r="N275">
        <f t="shared" ca="1" si="169"/>
        <v>474036</v>
      </c>
      <c r="O275">
        <f t="shared" ca="1" si="166"/>
        <v>285880.64674988197</v>
      </c>
      <c r="P275">
        <f t="shared" ca="1" si="170"/>
        <v>88223.885884006304</v>
      </c>
      <c r="Q275">
        <f t="shared" ca="1" si="167"/>
        <v>23297</v>
      </c>
      <c r="R275">
        <f t="shared" ca="1" si="171"/>
        <v>14137.066332208005</v>
      </c>
      <c r="S275">
        <f t="shared" ca="1" si="172"/>
        <v>59103.366401391992</v>
      </c>
      <c r="T275">
        <f t="shared" ca="1" si="173"/>
        <v>621363.25228539831</v>
      </c>
      <c r="U275">
        <f t="shared" ca="1" si="174"/>
        <v>323314.71308208996</v>
      </c>
      <c r="V275">
        <f t="shared" ca="1" si="175"/>
        <v>298048.53920330835</v>
      </c>
      <c r="AR275" s="1">
        <f ca="1">IF(Table1[[#This Row],[Gender]]="men",1,0)</f>
        <v>0</v>
      </c>
      <c r="AS275" s="2">
        <f ca="1">IF(Table1[[#This Row],[Gender]]="Women",1,0)</f>
        <v>1</v>
      </c>
      <c r="AT275" s="2"/>
      <c r="AU275" s="2"/>
      <c r="AV275" s="3"/>
      <c r="AX275" s="1">
        <f t="shared" ca="1" si="148"/>
        <v>0</v>
      </c>
      <c r="AY275" s="2">
        <f t="shared" ca="1" si="149"/>
        <v>0</v>
      </c>
      <c r="AZ275" s="2">
        <f t="shared" ca="1" si="150"/>
        <v>1</v>
      </c>
      <c r="BA275" s="2">
        <f t="shared" ca="1" si="151"/>
        <v>0</v>
      </c>
      <c r="BB275" s="2">
        <f t="shared" ca="1" si="152"/>
        <v>0</v>
      </c>
      <c r="BC275" s="2">
        <f t="shared" ca="1" si="153"/>
        <v>0</v>
      </c>
      <c r="BD275" s="2"/>
      <c r="BE275" s="2"/>
      <c r="BF275" s="2"/>
      <c r="BG275" s="2"/>
      <c r="BH275" s="2"/>
      <c r="BI275" s="2"/>
      <c r="BJ275" s="3"/>
      <c r="BL275" s="1">
        <f t="shared" ca="1" si="168"/>
        <v>15213.99690033853</v>
      </c>
      <c r="BM275" s="3"/>
      <c r="BN275" s="1">
        <f t="shared" ca="1" si="154"/>
        <v>0</v>
      </c>
      <c r="BO275" s="2"/>
      <c r="BP275" s="2"/>
      <c r="BQ275" s="3"/>
      <c r="BR275" s="15">
        <f t="shared" ca="1" si="155"/>
        <v>0.29084547496059798</v>
      </c>
      <c r="BS275" s="16">
        <f t="shared" ca="1" si="156"/>
        <v>0</v>
      </c>
      <c r="BT275" s="2"/>
      <c r="BU275" s="2"/>
      <c r="BV275" s="1">
        <f ca="1">IF(Table1[[#This Row],[Area]]="Raozan",Table1[[#This Row],[Income]],0)</f>
        <v>0</v>
      </c>
      <c r="BW275" s="2">
        <f ca="1">IF(Table1[[#This Row],[Area]]="Rangunia",Table1[[#This Row],[Income]],0)</f>
        <v>0</v>
      </c>
      <c r="BX275" s="2">
        <f ca="1">IF(Table1[[#This Row],[Area]]="Hathazari",Table1[[#This Row],[Income]],0)</f>
        <v>0</v>
      </c>
      <c r="BY275" s="2">
        <f ca="1">IF(Table1[[#This Row],[Area]]="Nazirhat",Table1[[#This Row],[Income]],0)</f>
        <v>0</v>
      </c>
      <c r="BZ275" s="2">
        <f ca="1">IF(Table1[[#This Row],[Area]]="Rangamati",Table1[[#This Row],[Income]],0)</f>
        <v>0</v>
      </c>
      <c r="CA275" s="2">
        <f ca="1">IF(Table1[[#This Row],[Area]]="Kumilla",Table1[[#This Row],[Income]],0)</f>
        <v>0</v>
      </c>
      <c r="CB275" s="2">
        <f ca="1">IF(Table1[[#This Row],[Area]]="Notun para",Table1[[#This Row],[Income]],0)</f>
        <v>0</v>
      </c>
      <c r="CC275" s="2">
        <f ca="1">IF(Table1[[#This Row],[Area]]="Fotikchori",Table1[[#This Row],[Income]],0)</f>
        <v>0</v>
      </c>
      <c r="CD275" s="2">
        <f ca="1">IF(Table1[[#This Row],[Area]]="Feni",Table1[[#This Row],[Income]],0)</f>
        <v>0</v>
      </c>
      <c r="CE275" s="2">
        <f ca="1">IF(Table1[[#This Row],[Area]]="Chattogram mohonogori",Table1[[#This Row],[Income]],0)</f>
        <v>0</v>
      </c>
      <c r="CF275" s="2">
        <f ca="1">IF(Table1[[#This Row],[Area]]="Potia",Table1[[#This Row],[Income]],0)</f>
        <v>79006</v>
      </c>
      <c r="CG275" s="3">
        <f ca="1">IF(Table1[[#This Row],[Area]]="Kaptai",Table1[[#This Row],[Income]],0)</f>
        <v>0</v>
      </c>
      <c r="CH275" s="1">
        <f ca="1">IF(Table1[[#This Row],[Field of work]]="Health",Table1[[#This Row],[Income]],0)</f>
        <v>0</v>
      </c>
      <c r="CI275" s="2">
        <f ca="1">IF(Table1[[#This Row],[Field of work]]="Teaching",Table1[[#This Row],[Income]],0)</f>
        <v>0</v>
      </c>
      <c r="CJ275" s="2">
        <f ca="1">IF(Table1[[#This Row],[Field of work]]="Construction",Table1[[#This Row],[Income]],0)</f>
        <v>79006</v>
      </c>
      <c r="CK275" s="2">
        <f ca="1">IF(Table1[[#This Row],[Field of work]]="IT",Table1[[#This Row],[Income]],0)</f>
        <v>0</v>
      </c>
      <c r="CL275" s="2">
        <f ca="1">IF(Table1[[#This Row],[Field of work]]="General work",Table1[[#This Row],[Income]],0)</f>
        <v>0</v>
      </c>
      <c r="CM275" s="3">
        <f ca="1">IF(Table1[[#This Row],[Field of work]]="Agriculture",Table1[[#This Row],[Income]],0)</f>
        <v>0</v>
      </c>
      <c r="CN275" s="1">
        <f t="shared" ca="1" si="143"/>
        <v>1</v>
      </c>
      <c r="CO275" s="3"/>
      <c r="CP275" s="1">
        <f t="shared" ca="1" si="157"/>
        <v>32</v>
      </c>
      <c r="CQ275" s="3"/>
    </row>
    <row r="276" spans="2:95" x14ac:dyDescent="0.25">
      <c r="B276">
        <f t="shared" ca="1" si="158"/>
        <v>2</v>
      </c>
      <c r="C276" t="str">
        <f t="shared" ca="1" si="144"/>
        <v>Women</v>
      </c>
      <c r="D276">
        <f t="shared" ca="1" si="159"/>
        <v>32</v>
      </c>
      <c r="E276">
        <f t="shared" ca="1" si="160"/>
        <v>2</v>
      </c>
      <c r="F276" t="str">
        <f t="shared" ca="1" si="145"/>
        <v>Construction</v>
      </c>
      <c r="G276">
        <f t="shared" ca="1" si="161"/>
        <v>4</v>
      </c>
      <c r="H276" t="str">
        <f t="shared" ca="1" si="146"/>
        <v>Technical</v>
      </c>
      <c r="I276">
        <f t="shared" ca="1" si="162"/>
        <v>1</v>
      </c>
      <c r="J276">
        <f t="shared" ca="1" si="163"/>
        <v>1</v>
      </c>
      <c r="K276">
        <f t="shared" ca="1" si="164"/>
        <v>88321</v>
      </c>
      <c r="L276">
        <f t="shared" ca="1" si="165"/>
        <v>7</v>
      </c>
      <c r="M276" t="str">
        <f t="shared" ca="1" si="147"/>
        <v>Feni</v>
      </c>
      <c r="N276">
        <f t="shared" ca="1" si="169"/>
        <v>264963</v>
      </c>
      <c r="O276">
        <f t="shared" ca="1" si="166"/>
        <v>77063.289581984922</v>
      </c>
      <c r="P276">
        <f t="shared" ca="1" si="170"/>
        <v>39003.230398150234</v>
      </c>
      <c r="Q276">
        <f t="shared" ca="1" si="167"/>
        <v>16761</v>
      </c>
      <c r="R276">
        <f t="shared" ca="1" si="171"/>
        <v>94210.26712048988</v>
      </c>
      <c r="S276">
        <f t="shared" ca="1" si="172"/>
        <v>61076.088987761628</v>
      </c>
      <c r="T276">
        <f t="shared" ca="1" si="173"/>
        <v>365042.31938591186</v>
      </c>
      <c r="U276">
        <f t="shared" ca="1" si="174"/>
        <v>188034.5567024748</v>
      </c>
      <c r="V276">
        <f t="shared" ca="1" si="175"/>
        <v>177007.76268343706</v>
      </c>
      <c r="AR276" s="1">
        <f ca="1">IF(Table1[[#This Row],[Gender]]="men",1,0)</f>
        <v>0</v>
      </c>
      <c r="AS276" s="2">
        <f ca="1">IF(Table1[[#This Row],[Gender]]="Women",1,0)</f>
        <v>1</v>
      </c>
      <c r="AT276" s="2"/>
      <c r="AU276" s="2"/>
      <c r="AV276" s="3"/>
      <c r="AX276" s="1">
        <f t="shared" ca="1" si="148"/>
        <v>0</v>
      </c>
      <c r="AY276" s="2">
        <f t="shared" ca="1" si="149"/>
        <v>0</v>
      </c>
      <c r="AZ276" s="2">
        <f t="shared" ca="1" si="150"/>
        <v>0</v>
      </c>
      <c r="BA276" s="2">
        <f t="shared" ca="1" si="151"/>
        <v>0</v>
      </c>
      <c r="BB276" s="2">
        <f t="shared" ca="1" si="152"/>
        <v>0</v>
      </c>
      <c r="BC276" s="2">
        <f t="shared" ca="1" si="153"/>
        <v>1</v>
      </c>
      <c r="BD276" s="2"/>
      <c r="BE276" s="2"/>
      <c r="BF276" s="2"/>
      <c r="BG276" s="2"/>
      <c r="BH276" s="2"/>
      <c r="BI276" s="2"/>
      <c r="BJ276" s="3"/>
      <c r="BL276" s="1">
        <f t="shared" ca="1" si="168"/>
        <v>24466.29726534984</v>
      </c>
      <c r="BM276" s="3"/>
      <c r="BN276" s="1">
        <f t="shared" ca="1" si="154"/>
        <v>1</v>
      </c>
      <c r="BO276" s="2"/>
      <c r="BP276" s="2"/>
      <c r="BQ276" s="3"/>
      <c r="BR276" s="15">
        <f t="shared" ca="1" si="155"/>
        <v>0.73563947668059027</v>
      </c>
      <c r="BS276" s="16">
        <f t="shared" ca="1" si="156"/>
        <v>0</v>
      </c>
      <c r="BT276" s="2"/>
      <c r="BU276" s="2"/>
      <c r="BV276" s="1">
        <f ca="1">IF(Table1[[#This Row],[Area]]="Raozan",Table1[[#This Row],[Income]],0)</f>
        <v>0</v>
      </c>
      <c r="BW276" s="2">
        <f ca="1">IF(Table1[[#This Row],[Area]]="Rangunia",Table1[[#This Row],[Income]],0)</f>
        <v>0</v>
      </c>
      <c r="BX276" s="2">
        <f ca="1">IF(Table1[[#This Row],[Area]]="Hathazari",Table1[[#This Row],[Income]],0)</f>
        <v>0</v>
      </c>
      <c r="BY276" s="2">
        <f ca="1">IF(Table1[[#This Row],[Area]]="Nazirhat",Table1[[#This Row],[Income]],0)</f>
        <v>0</v>
      </c>
      <c r="BZ276" s="2">
        <f ca="1">IF(Table1[[#This Row],[Area]]="Rangamati",Table1[[#This Row],[Income]],0)</f>
        <v>0</v>
      </c>
      <c r="CA276" s="2">
        <f ca="1">IF(Table1[[#This Row],[Area]]="Kumilla",Table1[[#This Row],[Income]],0)</f>
        <v>0</v>
      </c>
      <c r="CB276" s="2">
        <f ca="1">IF(Table1[[#This Row],[Area]]="Notun para",Table1[[#This Row],[Income]],0)</f>
        <v>0</v>
      </c>
      <c r="CC276" s="2">
        <f ca="1">IF(Table1[[#This Row],[Area]]="Fotikchori",Table1[[#This Row],[Income]],0)</f>
        <v>0</v>
      </c>
      <c r="CD276" s="2">
        <f ca="1">IF(Table1[[#This Row],[Area]]="Feni",Table1[[#This Row],[Income]],0)</f>
        <v>88321</v>
      </c>
      <c r="CE276" s="2">
        <f ca="1">IF(Table1[[#This Row],[Area]]="Chattogram mohonogori",Table1[[#This Row],[Income]],0)</f>
        <v>0</v>
      </c>
      <c r="CF276" s="2">
        <f ca="1">IF(Table1[[#This Row],[Area]]="Potia",Table1[[#This Row],[Income]],0)</f>
        <v>0</v>
      </c>
      <c r="CG276" s="3">
        <f ca="1">IF(Table1[[#This Row],[Area]]="Kaptai",Table1[[#This Row],[Income]],0)</f>
        <v>0</v>
      </c>
      <c r="CH276" s="1">
        <f ca="1">IF(Table1[[#This Row],[Field of work]]="Health",Table1[[#This Row],[Income]],0)</f>
        <v>0</v>
      </c>
      <c r="CI276" s="2">
        <f ca="1">IF(Table1[[#This Row],[Field of work]]="Teaching",Table1[[#This Row],[Income]],0)</f>
        <v>0</v>
      </c>
      <c r="CJ276" s="2">
        <f ca="1">IF(Table1[[#This Row],[Field of work]]="Construction",Table1[[#This Row],[Income]],0)</f>
        <v>88321</v>
      </c>
      <c r="CK276" s="2">
        <f ca="1">IF(Table1[[#This Row],[Field of work]]="IT",Table1[[#This Row],[Income]],0)</f>
        <v>0</v>
      </c>
      <c r="CL276" s="2">
        <f ca="1">IF(Table1[[#This Row],[Field of work]]="General work",Table1[[#This Row],[Income]],0)</f>
        <v>0</v>
      </c>
      <c r="CM276" s="3">
        <f ca="1">IF(Table1[[#This Row],[Field of work]]="Agriculture",Table1[[#This Row],[Income]],0)</f>
        <v>0</v>
      </c>
      <c r="CN276" s="1">
        <f t="shared" ca="1" si="143"/>
        <v>1</v>
      </c>
      <c r="CO276" s="3"/>
      <c r="CP276" s="1">
        <f t="shared" ca="1" si="157"/>
        <v>36</v>
      </c>
      <c r="CQ276" s="3"/>
    </row>
    <row r="277" spans="2:95" x14ac:dyDescent="0.25">
      <c r="B277">
        <f t="shared" ca="1" si="158"/>
        <v>1</v>
      </c>
      <c r="C277" t="str">
        <f t="shared" ca="1" si="144"/>
        <v>Men</v>
      </c>
      <c r="D277">
        <f t="shared" ca="1" si="159"/>
        <v>36</v>
      </c>
      <c r="E277">
        <f t="shared" ca="1" si="160"/>
        <v>6</v>
      </c>
      <c r="F277" t="str">
        <f t="shared" ca="1" si="145"/>
        <v>Agriculture</v>
      </c>
      <c r="G277">
        <f t="shared" ca="1" si="161"/>
        <v>4</v>
      </c>
      <c r="H277" t="str">
        <f t="shared" ca="1" si="146"/>
        <v>Technical</v>
      </c>
      <c r="I277">
        <f t="shared" ca="1" si="162"/>
        <v>4</v>
      </c>
      <c r="J277">
        <f t="shared" ca="1" si="163"/>
        <v>2</v>
      </c>
      <c r="K277">
        <f t="shared" ca="1" si="164"/>
        <v>58492</v>
      </c>
      <c r="L277">
        <f t="shared" ca="1" si="165"/>
        <v>2</v>
      </c>
      <c r="M277" t="str">
        <f t="shared" ca="1" si="147"/>
        <v>Hathazari</v>
      </c>
      <c r="N277">
        <f t="shared" ca="1" si="169"/>
        <v>233968</v>
      </c>
      <c r="O277">
        <f t="shared" ca="1" si="166"/>
        <v>172116.09708000434</v>
      </c>
      <c r="P277">
        <f t="shared" ca="1" si="170"/>
        <v>30427.993800677061</v>
      </c>
      <c r="Q277">
        <f t="shared" ca="1" si="167"/>
        <v>36</v>
      </c>
      <c r="R277">
        <f t="shared" ca="1" si="171"/>
        <v>116524.5416697066</v>
      </c>
      <c r="S277">
        <f t="shared" ca="1" si="172"/>
        <v>37419.763073648355</v>
      </c>
      <c r="T277">
        <f t="shared" ca="1" si="173"/>
        <v>301815.75687432545</v>
      </c>
      <c r="U277">
        <f t="shared" ca="1" si="174"/>
        <v>288676.63874971092</v>
      </c>
      <c r="V277">
        <f t="shared" ca="1" si="175"/>
        <v>13139.118124614528</v>
      </c>
      <c r="AR277" s="1">
        <f ca="1">IF(Table1[[#This Row],[Gender]]="men",1,0)</f>
        <v>1</v>
      </c>
      <c r="AS277" s="2">
        <f ca="1">IF(Table1[[#This Row],[Gender]]="Women",1,0)</f>
        <v>0</v>
      </c>
      <c r="AT277" s="2"/>
      <c r="AU277" s="2"/>
      <c r="AV277" s="3"/>
      <c r="AX277" s="1">
        <f t="shared" ca="1" si="148"/>
        <v>0</v>
      </c>
      <c r="AY277" s="2">
        <f t="shared" ca="1" si="149"/>
        <v>0</v>
      </c>
      <c r="AZ277" s="2">
        <f t="shared" ca="1" si="150"/>
        <v>0</v>
      </c>
      <c r="BA277" s="2">
        <f t="shared" ca="1" si="151"/>
        <v>0</v>
      </c>
      <c r="BB277" s="2">
        <f t="shared" ca="1" si="152"/>
        <v>1</v>
      </c>
      <c r="BC277" s="2">
        <f t="shared" ca="1" si="153"/>
        <v>0</v>
      </c>
      <c r="BD277" s="2"/>
      <c r="BE277" s="2"/>
      <c r="BF277" s="2"/>
      <c r="BG277" s="2"/>
      <c r="BH277" s="2"/>
      <c r="BI277" s="2"/>
      <c r="BJ277" s="3"/>
      <c r="BL277" s="1">
        <f t="shared" ca="1" si="168"/>
        <v>17487.032613099607</v>
      </c>
      <c r="BM277" s="3"/>
      <c r="BN277" s="1">
        <f t="shared" ca="1" si="154"/>
        <v>1</v>
      </c>
      <c r="BO277" s="2"/>
      <c r="BP277" s="2"/>
      <c r="BQ277" s="3"/>
      <c r="BR277" s="15">
        <f t="shared" ca="1" si="155"/>
        <v>0.81961860124619157</v>
      </c>
      <c r="BS277" s="16">
        <f t="shared" ca="1" si="156"/>
        <v>0</v>
      </c>
      <c r="BT277" s="2"/>
      <c r="BU277" s="2"/>
      <c r="BV277" s="1">
        <f ca="1">IF(Table1[[#This Row],[Area]]="Raozan",Table1[[#This Row],[Income]],0)</f>
        <v>0</v>
      </c>
      <c r="BW277" s="2">
        <f ca="1">IF(Table1[[#This Row],[Area]]="Rangunia",Table1[[#This Row],[Income]],0)</f>
        <v>0</v>
      </c>
      <c r="BX277" s="2">
        <f ca="1">IF(Table1[[#This Row],[Area]]="Hathazari",Table1[[#This Row],[Income]],0)</f>
        <v>58492</v>
      </c>
      <c r="BY277" s="2">
        <f ca="1">IF(Table1[[#This Row],[Area]]="Nazirhat",Table1[[#This Row],[Income]],0)</f>
        <v>0</v>
      </c>
      <c r="BZ277" s="2">
        <f ca="1">IF(Table1[[#This Row],[Area]]="Rangamati",Table1[[#This Row],[Income]],0)</f>
        <v>0</v>
      </c>
      <c r="CA277" s="2">
        <f ca="1">IF(Table1[[#This Row],[Area]]="Kumilla",Table1[[#This Row],[Income]],0)</f>
        <v>0</v>
      </c>
      <c r="CB277" s="2">
        <f ca="1">IF(Table1[[#This Row],[Area]]="Notun para",Table1[[#This Row],[Income]],0)</f>
        <v>0</v>
      </c>
      <c r="CC277" s="2">
        <f ca="1">IF(Table1[[#This Row],[Area]]="Fotikchori",Table1[[#This Row],[Income]],0)</f>
        <v>0</v>
      </c>
      <c r="CD277" s="2">
        <f ca="1">IF(Table1[[#This Row],[Area]]="Feni",Table1[[#This Row],[Income]],0)</f>
        <v>0</v>
      </c>
      <c r="CE277" s="2">
        <f ca="1">IF(Table1[[#This Row],[Area]]="Chattogram mohonogori",Table1[[#This Row],[Income]],0)</f>
        <v>0</v>
      </c>
      <c r="CF277" s="2">
        <f ca="1">IF(Table1[[#This Row],[Area]]="Potia",Table1[[#This Row],[Income]],0)</f>
        <v>0</v>
      </c>
      <c r="CG277" s="3">
        <f ca="1">IF(Table1[[#This Row],[Area]]="Kaptai",Table1[[#This Row],[Income]],0)</f>
        <v>0</v>
      </c>
      <c r="CH277" s="1">
        <f ca="1">IF(Table1[[#This Row],[Field of work]]="Health",Table1[[#This Row],[Income]],0)</f>
        <v>0</v>
      </c>
      <c r="CI277" s="2">
        <f ca="1">IF(Table1[[#This Row],[Field of work]]="Teaching",Table1[[#This Row],[Income]],0)</f>
        <v>0</v>
      </c>
      <c r="CJ277" s="2">
        <f ca="1">IF(Table1[[#This Row],[Field of work]]="Construction",Table1[[#This Row],[Income]],0)</f>
        <v>0</v>
      </c>
      <c r="CK277" s="2">
        <f ca="1">IF(Table1[[#This Row],[Field of work]]="IT",Table1[[#This Row],[Income]],0)</f>
        <v>0</v>
      </c>
      <c r="CL277" s="2">
        <f ca="1">IF(Table1[[#This Row],[Field of work]]="General work",Table1[[#This Row],[Income]],0)</f>
        <v>0</v>
      </c>
      <c r="CM277" s="3">
        <f ca="1">IF(Table1[[#This Row],[Field of work]]="Agriculture",Table1[[#This Row],[Income]],0)</f>
        <v>58492</v>
      </c>
      <c r="CN277" s="1">
        <f t="shared" ca="1" si="143"/>
        <v>1</v>
      </c>
      <c r="CO277" s="3"/>
      <c r="CP277" s="1">
        <f t="shared" ca="1" si="157"/>
        <v>41</v>
      </c>
      <c r="CQ277" s="3"/>
    </row>
    <row r="278" spans="2:95" x14ac:dyDescent="0.25">
      <c r="B278">
        <f t="shared" ca="1" si="158"/>
        <v>2</v>
      </c>
      <c r="C278" t="str">
        <f t="shared" ca="1" si="144"/>
        <v>Women</v>
      </c>
      <c r="D278">
        <f t="shared" ca="1" si="159"/>
        <v>41</v>
      </c>
      <c r="E278">
        <f t="shared" ca="1" si="160"/>
        <v>5</v>
      </c>
      <c r="F278" t="str">
        <f t="shared" ca="1" si="145"/>
        <v>General work</v>
      </c>
      <c r="G278">
        <f t="shared" ca="1" si="161"/>
        <v>3</v>
      </c>
      <c r="H278" t="str">
        <f t="shared" ca="1" si="146"/>
        <v>University</v>
      </c>
      <c r="I278">
        <f t="shared" ca="1" si="162"/>
        <v>0</v>
      </c>
      <c r="J278">
        <f t="shared" ca="1" si="163"/>
        <v>3</v>
      </c>
      <c r="K278">
        <f t="shared" ca="1" si="164"/>
        <v>59218</v>
      </c>
      <c r="L278">
        <f t="shared" ca="1" si="165"/>
        <v>12</v>
      </c>
      <c r="M278" t="str">
        <f t="shared" ca="1" si="147"/>
        <v>Kaptai</v>
      </c>
      <c r="N278">
        <f t="shared" ca="1" si="169"/>
        <v>355308</v>
      </c>
      <c r="O278">
        <f t="shared" ca="1" si="166"/>
        <v>291217.04597158183</v>
      </c>
      <c r="P278">
        <f t="shared" ca="1" si="170"/>
        <v>73398.891796049516</v>
      </c>
      <c r="Q278">
        <f t="shared" ca="1" si="167"/>
        <v>21019</v>
      </c>
      <c r="R278">
        <f t="shared" ca="1" si="171"/>
        <v>72141.542549477104</v>
      </c>
      <c r="S278">
        <f t="shared" ca="1" si="172"/>
        <v>55763.75078584734</v>
      </c>
      <c r="T278">
        <f t="shared" ca="1" si="173"/>
        <v>484470.64258189686</v>
      </c>
      <c r="U278">
        <f t="shared" ca="1" si="174"/>
        <v>384377.5885210589</v>
      </c>
      <c r="V278">
        <f t="shared" ca="1" si="175"/>
        <v>100093.05406083795</v>
      </c>
      <c r="AR278" s="1">
        <f ca="1">IF(Table1[[#This Row],[Gender]]="men",1,0)</f>
        <v>0</v>
      </c>
      <c r="AS278" s="2">
        <f ca="1">IF(Table1[[#This Row],[Gender]]="Women",1,0)</f>
        <v>1</v>
      </c>
      <c r="AT278" s="2"/>
      <c r="AU278" s="2"/>
      <c r="AV278" s="3"/>
      <c r="AX278" s="1">
        <f t="shared" ca="1" si="148"/>
        <v>0</v>
      </c>
      <c r="AY278" s="2">
        <f t="shared" ca="1" si="149"/>
        <v>1</v>
      </c>
      <c r="AZ278" s="2">
        <f t="shared" ca="1" si="150"/>
        <v>0</v>
      </c>
      <c r="BA278" s="2">
        <f t="shared" ca="1" si="151"/>
        <v>0</v>
      </c>
      <c r="BB278" s="2">
        <f t="shared" ca="1" si="152"/>
        <v>0</v>
      </c>
      <c r="BC278" s="2">
        <f t="shared" ca="1" si="153"/>
        <v>0</v>
      </c>
      <c r="BD278" s="2"/>
      <c r="BE278" s="2"/>
      <c r="BF278" s="2"/>
      <c r="BG278" s="2"/>
      <c r="BH278" s="2"/>
      <c r="BI278" s="2"/>
      <c r="BJ278" s="3"/>
      <c r="BL278" s="1">
        <f t="shared" ca="1" si="168"/>
        <v>2885.6447467502189</v>
      </c>
      <c r="BM278" s="3"/>
      <c r="BN278" s="1">
        <f t="shared" ca="1" si="154"/>
        <v>1</v>
      </c>
      <c r="BO278" s="2"/>
      <c r="BP278" s="2"/>
      <c r="BQ278" s="3"/>
      <c r="BR278" s="15">
        <f t="shared" ca="1" si="155"/>
        <v>0.98457342255362268</v>
      </c>
      <c r="BS278" s="16">
        <f t="shared" ca="1" si="156"/>
        <v>0</v>
      </c>
      <c r="BT278" s="2"/>
      <c r="BU278" s="2"/>
      <c r="BV278" s="1">
        <f ca="1">IF(Table1[[#This Row],[Area]]="Raozan",Table1[[#This Row],[Income]],0)</f>
        <v>0</v>
      </c>
      <c r="BW278" s="2">
        <f ca="1">IF(Table1[[#This Row],[Area]]="Rangunia",Table1[[#This Row],[Income]],0)</f>
        <v>0</v>
      </c>
      <c r="BX278" s="2">
        <f ca="1">IF(Table1[[#This Row],[Area]]="Hathazari",Table1[[#This Row],[Income]],0)</f>
        <v>0</v>
      </c>
      <c r="BY278" s="2">
        <f ca="1">IF(Table1[[#This Row],[Area]]="Nazirhat",Table1[[#This Row],[Income]],0)</f>
        <v>0</v>
      </c>
      <c r="BZ278" s="2">
        <f ca="1">IF(Table1[[#This Row],[Area]]="Rangamati",Table1[[#This Row],[Income]],0)</f>
        <v>0</v>
      </c>
      <c r="CA278" s="2">
        <f ca="1">IF(Table1[[#This Row],[Area]]="Kumilla",Table1[[#This Row],[Income]],0)</f>
        <v>0</v>
      </c>
      <c r="CB278" s="2">
        <f ca="1">IF(Table1[[#This Row],[Area]]="Notun para",Table1[[#This Row],[Income]],0)</f>
        <v>0</v>
      </c>
      <c r="CC278" s="2">
        <f ca="1">IF(Table1[[#This Row],[Area]]="Fotikchori",Table1[[#This Row],[Income]],0)</f>
        <v>0</v>
      </c>
      <c r="CD278" s="2">
        <f ca="1">IF(Table1[[#This Row],[Area]]="Feni",Table1[[#This Row],[Income]],0)</f>
        <v>0</v>
      </c>
      <c r="CE278" s="2">
        <f ca="1">IF(Table1[[#This Row],[Area]]="Chattogram mohonogori",Table1[[#This Row],[Income]],0)</f>
        <v>0</v>
      </c>
      <c r="CF278" s="2">
        <f ca="1">IF(Table1[[#This Row],[Area]]="Potia",Table1[[#This Row],[Income]],0)</f>
        <v>0</v>
      </c>
      <c r="CG278" s="3">
        <f ca="1">IF(Table1[[#This Row],[Area]]="Kaptai",Table1[[#This Row],[Income]],0)</f>
        <v>59218</v>
      </c>
      <c r="CH278" s="1">
        <f ca="1">IF(Table1[[#This Row],[Field of work]]="Health",Table1[[#This Row],[Income]],0)</f>
        <v>0</v>
      </c>
      <c r="CI278" s="2">
        <f ca="1">IF(Table1[[#This Row],[Field of work]]="Teaching",Table1[[#This Row],[Income]],0)</f>
        <v>0</v>
      </c>
      <c r="CJ278" s="2">
        <f ca="1">IF(Table1[[#This Row],[Field of work]]="Construction",Table1[[#This Row],[Income]],0)</f>
        <v>0</v>
      </c>
      <c r="CK278" s="2">
        <f ca="1">IF(Table1[[#This Row],[Field of work]]="IT",Table1[[#This Row],[Income]],0)</f>
        <v>0</v>
      </c>
      <c r="CL278" s="2">
        <f ca="1">IF(Table1[[#This Row],[Field of work]]="General work",Table1[[#This Row],[Income]],0)</f>
        <v>59218</v>
      </c>
      <c r="CM278" s="3">
        <f ca="1">IF(Table1[[#This Row],[Field of work]]="Agriculture",Table1[[#This Row],[Income]],0)</f>
        <v>0</v>
      </c>
      <c r="CN278" s="1">
        <f t="shared" ca="1" si="143"/>
        <v>1</v>
      </c>
      <c r="CO278" s="3"/>
      <c r="CP278" s="1">
        <f t="shared" ca="1" si="157"/>
        <v>38</v>
      </c>
      <c r="CQ278" s="3"/>
    </row>
    <row r="279" spans="2:95" x14ac:dyDescent="0.25">
      <c r="B279">
        <f t="shared" ca="1" si="158"/>
        <v>2</v>
      </c>
      <c r="C279" t="str">
        <f t="shared" ca="1" si="144"/>
        <v>Women</v>
      </c>
      <c r="D279">
        <f t="shared" ca="1" si="159"/>
        <v>38</v>
      </c>
      <c r="E279">
        <f t="shared" ca="1" si="160"/>
        <v>3</v>
      </c>
      <c r="F279" t="str">
        <f t="shared" ca="1" si="145"/>
        <v>Teaching</v>
      </c>
      <c r="G279">
        <f t="shared" ca="1" si="161"/>
        <v>5</v>
      </c>
      <c r="H279" t="str">
        <f t="shared" ca="1" si="146"/>
        <v>Other</v>
      </c>
      <c r="I279">
        <f t="shared" ca="1" si="162"/>
        <v>0</v>
      </c>
      <c r="J279">
        <f t="shared" ca="1" si="163"/>
        <v>3</v>
      </c>
      <c r="K279">
        <f t="shared" ca="1" si="164"/>
        <v>69641</v>
      </c>
      <c r="L279">
        <f t="shared" ca="1" si="165"/>
        <v>3</v>
      </c>
      <c r="M279" t="str">
        <f t="shared" ca="1" si="147"/>
        <v>Fotikchori</v>
      </c>
      <c r="N279">
        <f t="shared" ca="1" si="169"/>
        <v>348205</v>
      </c>
      <c r="O279">
        <f t="shared" ca="1" si="166"/>
        <v>342833.38860028418</v>
      </c>
      <c r="P279">
        <f t="shared" ca="1" si="170"/>
        <v>52461.097839298825</v>
      </c>
      <c r="Q279">
        <f t="shared" ca="1" si="167"/>
        <v>45901</v>
      </c>
      <c r="R279">
        <f t="shared" ca="1" si="171"/>
        <v>20791.281423852117</v>
      </c>
      <c r="S279">
        <f t="shared" ca="1" si="172"/>
        <v>85070.590945880424</v>
      </c>
      <c r="T279">
        <f t="shared" ca="1" si="173"/>
        <v>485736.68878517929</v>
      </c>
      <c r="U279">
        <f t="shared" ca="1" si="174"/>
        <v>409525.67002413631</v>
      </c>
      <c r="V279">
        <f t="shared" ca="1" si="175"/>
        <v>76211.018761042971</v>
      </c>
      <c r="AR279" s="1">
        <f ca="1">IF(Table1[[#This Row],[Gender]]="men",1,0)</f>
        <v>0</v>
      </c>
      <c r="AS279" s="2">
        <f ca="1">IF(Table1[[#This Row],[Gender]]="Women",1,0)</f>
        <v>1</v>
      </c>
      <c r="AT279" s="2"/>
      <c r="AU279" s="2"/>
      <c r="AV279" s="3"/>
      <c r="AX279" s="1">
        <f t="shared" ca="1" si="148"/>
        <v>0</v>
      </c>
      <c r="AY279" s="2">
        <f t="shared" ca="1" si="149"/>
        <v>1</v>
      </c>
      <c r="AZ279" s="2">
        <f t="shared" ca="1" si="150"/>
        <v>0</v>
      </c>
      <c r="BA279" s="2">
        <f t="shared" ca="1" si="151"/>
        <v>0</v>
      </c>
      <c r="BB279" s="2">
        <f t="shared" ca="1" si="152"/>
        <v>0</v>
      </c>
      <c r="BC279" s="2">
        <f t="shared" ca="1" si="153"/>
        <v>0</v>
      </c>
      <c r="BD279" s="2"/>
      <c r="BE279" s="2"/>
      <c r="BF279" s="2"/>
      <c r="BG279" s="2"/>
      <c r="BH279" s="2"/>
      <c r="BI279" s="2"/>
      <c r="BJ279" s="3"/>
      <c r="BL279" s="1">
        <f t="shared" ca="1" si="168"/>
        <v>49346.480684895156</v>
      </c>
      <c r="BM279" s="3"/>
      <c r="BN279" s="1">
        <f t="shared" ca="1" si="154"/>
        <v>0</v>
      </c>
      <c r="BO279" s="2"/>
      <c r="BP279" s="2"/>
      <c r="BQ279" s="3"/>
      <c r="BR279" s="15">
        <f t="shared" ca="1" si="155"/>
        <v>9.8269118773858244E-2</v>
      </c>
      <c r="BS279" s="16">
        <f t="shared" ca="1" si="156"/>
        <v>1</v>
      </c>
      <c r="BT279" s="2"/>
      <c r="BU279" s="2"/>
      <c r="BV279" s="1">
        <f ca="1">IF(Table1[[#This Row],[Area]]="Raozan",Table1[[#This Row],[Income]],0)</f>
        <v>0</v>
      </c>
      <c r="BW279" s="2">
        <f ca="1">IF(Table1[[#This Row],[Area]]="Rangunia",Table1[[#This Row],[Income]],0)</f>
        <v>0</v>
      </c>
      <c r="BX279" s="2">
        <f ca="1">IF(Table1[[#This Row],[Area]]="Hathazari",Table1[[#This Row],[Income]],0)</f>
        <v>0</v>
      </c>
      <c r="BY279" s="2">
        <f ca="1">IF(Table1[[#This Row],[Area]]="Nazirhat",Table1[[#This Row],[Income]],0)</f>
        <v>0</v>
      </c>
      <c r="BZ279" s="2">
        <f ca="1">IF(Table1[[#This Row],[Area]]="Rangamati",Table1[[#This Row],[Income]],0)</f>
        <v>0</v>
      </c>
      <c r="CA279" s="2">
        <f ca="1">IF(Table1[[#This Row],[Area]]="Kumilla",Table1[[#This Row],[Income]],0)</f>
        <v>0</v>
      </c>
      <c r="CB279" s="2">
        <f ca="1">IF(Table1[[#This Row],[Area]]="Notun para",Table1[[#This Row],[Income]],0)</f>
        <v>0</v>
      </c>
      <c r="CC279" s="2">
        <f ca="1">IF(Table1[[#This Row],[Area]]="Fotikchori",Table1[[#This Row],[Income]],0)</f>
        <v>69641</v>
      </c>
      <c r="CD279" s="2">
        <f ca="1">IF(Table1[[#This Row],[Area]]="Feni",Table1[[#This Row],[Income]],0)</f>
        <v>0</v>
      </c>
      <c r="CE279" s="2">
        <f ca="1">IF(Table1[[#This Row],[Area]]="Chattogram mohonogori",Table1[[#This Row],[Income]],0)</f>
        <v>0</v>
      </c>
      <c r="CF279" s="2">
        <f ca="1">IF(Table1[[#This Row],[Area]]="Potia",Table1[[#This Row],[Income]],0)</f>
        <v>0</v>
      </c>
      <c r="CG279" s="3">
        <f ca="1">IF(Table1[[#This Row],[Area]]="Kaptai",Table1[[#This Row],[Income]],0)</f>
        <v>0</v>
      </c>
      <c r="CH279" s="1">
        <f ca="1">IF(Table1[[#This Row],[Field of work]]="Health",Table1[[#This Row],[Income]],0)</f>
        <v>0</v>
      </c>
      <c r="CI279" s="2">
        <f ca="1">IF(Table1[[#This Row],[Field of work]]="Teaching",Table1[[#This Row],[Income]],0)</f>
        <v>69641</v>
      </c>
      <c r="CJ279" s="2">
        <f ca="1">IF(Table1[[#This Row],[Field of work]]="Construction",Table1[[#This Row],[Income]],0)</f>
        <v>0</v>
      </c>
      <c r="CK279" s="2">
        <f ca="1">IF(Table1[[#This Row],[Field of work]]="IT",Table1[[#This Row],[Income]],0)</f>
        <v>0</v>
      </c>
      <c r="CL279" s="2">
        <f ca="1">IF(Table1[[#This Row],[Field of work]]="General work",Table1[[#This Row],[Income]],0)</f>
        <v>0</v>
      </c>
      <c r="CM279" s="3">
        <f ca="1">IF(Table1[[#This Row],[Field of work]]="Agriculture",Table1[[#This Row],[Income]],0)</f>
        <v>0</v>
      </c>
      <c r="CN279" s="1">
        <f t="shared" ca="1" si="143"/>
        <v>1</v>
      </c>
      <c r="CO279" s="3"/>
      <c r="CP279" s="1">
        <f t="shared" ca="1" si="157"/>
        <v>43</v>
      </c>
      <c r="CQ279" s="3"/>
    </row>
    <row r="280" spans="2:95" x14ac:dyDescent="0.25">
      <c r="B280">
        <f t="shared" ca="1" si="158"/>
        <v>1</v>
      </c>
      <c r="C280" t="str">
        <f t="shared" ca="1" si="144"/>
        <v>Men</v>
      </c>
      <c r="D280">
        <f t="shared" ca="1" si="159"/>
        <v>43</v>
      </c>
      <c r="E280">
        <f t="shared" ca="1" si="160"/>
        <v>3</v>
      </c>
      <c r="F280" t="str">
        <f t="shared" ca="1" si="145"/>
        <v>Teaching</v>
      </c>
      <c r="G280">
        <f t="shared" ca="1" si="161"/>
        <v>3</v>
      </c>
      <c r="H280" t="str">
        <f t="shared" ca="1" si="146"/>
        <v>University</v>
      </c>
      <c r="I280">
        <f t="shared" ca="1" si="162"/>
        <v>0</v>
      </c>
      <c r="J280">
        <f t="shared" ca="1" si="163"/>
        <v>3</v>
      </c>
      <c r="K280">
        <f t="shared" ca="1" si="164"/>
        <v>51511</v>
      </c>
      <c r="L280">
        <f t="shared" ca="1" si="165"/>
        <v>2</v>
      </c>
      <c r="M280" t="str">
        <f t="shared" ca="1" si="147"/>
        <v>Hathazari</v>
      </c>
      <c r="N280">
        <f t="shared" ca="1" si="169"/>
        <v>309066</v>
      </c>
      <c r="O280">
        <f t="shared" ca="1" si="166"/>
        <v>30371.64346296127</v>
      </c>
      <c r="P280">
        <f t="shared" ca="1" si="170"/>
        <v>8656.9342402506572</v>
      </c>
      <c r="Q280">
        <f t="shared" ca="1" si="167"/>
        <v>4321</v>
      </c>
      <c r="R280">
        <f t="shared" ca="1" si="171"/>
        <v>62357.795653601424</v>
      </c>
      <c r="S280">
        <f t="shared" ca="1" si="172"/>
        <v>71035.232934754487</v>
      </c>
      <c r="T280">
        <f t="shared" ca="1" si="173"/>
        <v>388758.16717500519</v>
      </c>
      <c r="U280">
        <f t="shared" ca="1" si="174"/>
        <v>97050.439116562688</v>
      </c>
      <c r="V280">
        <f t="shared" ca="1" si="175"/>
        <v>291707.72805844247</v>
      </c>
      <c r="AR280" s="1">
        <f ca="1">IF(Table1[[#This Row],[Gender]]="men",1,0)</f>
        <v>1</v>
      </c>
      <c r="AS280" s="2">
        <f ca="1">IF(Table1[[#This Row],[Gender]]="Women",1,0)</f>
        <v>0</v>
      </c>
      <c r="AT280" s="2"/>
      <c r="AU280" s="2"/>
      <c r="AV280" s="3"/>
      <c r="AX280" s="1">
        <f t="shared" ca="1" si="148"/>
        <v>0</v>
      </c>
      <c r="AY280" s="2">
        <f t="shared" ca="1" si="149"/>
        <v>0</v>
      </c>
      <c r="AZ280" s="2">
        <f t="shared" ca="1" si="150"/>
        <v>0</v>
      </c>
      <c r="BA280" s="2">
        <f t="shared" ca="1" si="151"/>
        <v>0</v>
      </c>
      <c r="BB280" s="2">
        <f t="shared" ca="1" si="152"/>
        <v>1</v>
      </c>
      <c r="BC280" s="2">
        <f t="shared" ca="1" si="153"/>
        <v>0</v>
      </c>
      <c r="BD280" s="2"/>
      <c r="BE280" s="2"/>
      <c r="BF280" s="2"/>
      <c r="BG280" s="2"/>
      <c r="BH280" s="2"/>
      <c r="BI280" s="2"/>
      <c r="BJ280" s="3"/>
      <c r="BL280" s="1">
        <f t="shared" ca="1" si="168"/>
        <v>53008.947746475111</v>
      </c>
      <c r="BM280" s="3"/>
      <c r="BN280" s="1">
        <f t="shared" ca="1" si="154"/>
        <v>0</v>
      </c>
      <c r="BO280" s="2"/>
      <c r="BP280" s="2"/>
      <c r="BQ280" s="3"/>
      <c r="BR280" s="15">
        <f t="shared" ca="1" si="155"/>
        <v>8.8149060368813745E-2</v>
      </c>
      <c r="BS280" s="16">
        <f t="shared" ca="1" si="156"/>
        <v>1</v>
      </c>
      <c r="BT280" s="2"/>
      <c r="BU280" s="2"/>
      <c r="BV280" s="1">
        <f ca="1">IF(Table1[[#This Row],[Area]]="Raozan",Table1[[#This Row],[Income]],0)</f>
        <v>0</v>
      </c>
      <c r="BW280" s="2">
        <f ca="1">IF(Table1[[#This Row],[Area]]="Rangunia",Table1[[#This Row],[Income]],0)</f>
        <v>0</v>
      </c>
      <c r="BX280" s="2">
        <f ca="1">IF(Table1[[#This Row],[Area]]="Hathazari",Table1[[#This Row],[Income]],0)</f>
        <v>51511</v>
      </c>
      <c r="BY280" s="2">
        <f ca="1">IF(Table1[[#This Row],[Area]]="Nazirhat",Table1[[#This Row],[Income]],0)</f>
        <v>0</v>
      </c>
      <c r="BZ280" s="2">
        <f ca="1">IF(Table1[[#This Row],[Area]]="Rangamati",Table1[[#This Row],[Income]],0)</f>
        <v>0</v>
      </c>
      <c r="CA280" s="2">
        <f ca="1">IF(Table1[[#This Row],[Area]]="Kumilla",Table1[[#This Row],[Income]],0)</f>
        <v>0</v>
      </c>
      <c r="CB280" s="2">
        <f ca="1">IF(Table1[[#This Row],[Area]]="Notun para",Table1[[#This Row],[Income]],0)</f>
        <v>0</v>
      </c>
      <c r="CC280" s="2">
        <f ca="1">IF(Table1[[#This Row],[Area]]="Fotikchori",Table1[[#This Row],[Income]],0)</f>
        <v>0</v>
      </c>
      <c r="CD280" s="2">
        <f ca="1">IF(Table1[[#This Row],[Area]]="Feni",Table1[[#This Row],[Income]],0)</f>
        <v>0</v>
      </c>
      <c r="CE280" s="2">
        <f ca="1">IF(Table1[[#This Row],[Area]]="Chattogram mohonogori",Table1[[#This Row],[Income]],0)</f>
        <v>0</v>
      </c>
      <c r="CF280" s="2">
        <f ca="1">IF(Table1[[#This Row],[Area]]="Potia",Table1[[#This Row],[Income]],0)</f>
        <v>0</v>
      </c>
      <c r="CG280" s="3">
        <f ca="1">IF(Table1[[#This Row],[Area]]="Kaptai",Table1[[#This Row],[Income]],0)</f>
        <v>0</v>
      </c>
      <c r="CH280" s="1">
        <f ca="1">IF(Table1[[#This Row],[Field of work]]="Health",Table1[[#This Row],[Income]],0)</f>
        <v>0</v>
      </c>
      <c r="CI280" s="2">
        <f ca="1">IF(Table1[[#This Row],[Field of work]]="Teaching",Table1[[#This Row],[Income]],0)</f>
        <v>51511</v>
      </c>
      <c r="CJ280" s="2">
        <f ca="1">IF(Table1[[#This Row],[Field of work]]="Construction",Table1[[#This Row],[Income]],0)</f>
        <v>0</v>
      </c>
      <c r="CK280" s="2">
        <f ca="1">IF(Table1[[#This Row],[Field of work]]="IT",Table1[[#This Row],[Income]],0)</f>
        <v>0</v>
      </c>
      <c r="CL280" s="2">
        <f ca="1">IF(Table1[[#This Row],[Field of work]]="General work",Table1[[#This Row],[Income]],0)</f>
        <v>0</v>
      </c>
      <c r="CM280" s="3">
        <f ca="1">IF(Table1[[#This Row],[Field of work]]="Agriculture",Table1[[#This Row],[Income]],0)</f>
        <v>0</v>
      </c>
      <c r="CN280" s="1">
        <f t="shared" ca="1" si="143"/>
        <v>1</v>
      </c>
      <c r="CO280" s="3"/>
      <c r="CP280" s="1">
        <f t="shared" ca="1" si="157"/>
        <v>27</v>
      </c>
      <c r="CQ280" s="3"/>
    </row>
    <row r="281" spans="2:95" x14ac:dyDescent="0.25">
      <c r="B281">
        <f t="shared" ca="1" si="158"/>
        <v>1</v>
      </c>
      <c r="C281" t="str">
        <f t="shared" ca="1" si="144"/>
        <v>Men</v>
      </c>
      <c r="D281">
        <f t="shared" ca="1" si="159"/>
        <v>27</v>
      </c>
      <c r="E281">
        <f t="shared" ca="1" si="160"/>
        <v>5</v>
      </c>
      <c r="F281" t="str">
        <f t="shared" ca="1" si="145"/>
        <v>General work</v>
      </c>
      <c r="G281">
        <f t="shared" ca="1" si="161"/>
        <v>5</v>
      </c>
      <c r="H281" t="str">
        <f t="shared" ca="1" si="146"/>
        <v>Other</v>
      </c>
      <c r="I281">
        <f t="shared" ca="1" si="162"/>
        <v>0</v>
      </c>
      <c r="J281">
        <f t="shared" ca="1" si="163"/>
        <v>1</v>
      </c>
      <c r="K281">
        <f t="shared" ca="1" si="164"/>
        <v>52266</v>
      </c>
      <c r="L281">
        <f t="shared" ca="1" si="165"/>
        <v>8</v>
      </c>
      <c r="M281" t="str">
        <f t="shared" ca="1" si="147"/>
        <v>Potia</v>
      </c>
      <c r="N281">
        <f t="shared" ca="1" si="169"/>
        <v>209064</v>
      </c>
      <c r="O281">
        <f t="shared" ca="1" si="166"/>
        <v>18428.795156945678</v>
      </c>
      <c r="P281">
        <f t="shared" ca="1" si="170"/>
        <v>49346.480684895156</v>
      </c>
      <c r="Q281">
        <f t="shared" ca="1" si="167"/>
        <v>31885</v>
      </c>
      <c r="R281">
        <f t="shared" ca="1" si="171"/>
        <v>88924.354537583771</v>
      </c>
      <c r="S281">
        <f t="shared" ca="1" si="172"/>
        <v>58564.795743394803</v>
      </c>
      <c r="T281">
        <f t="shared" ca="1" si="173"/>
        <v>316975.27642828994</v>
      </c>
      <c r="U281">
        <f t="shared" ca="1" si="174"/>
        <v>139238.14969452945</v>
      </c>
      <c r="V281">
        <f t="shared" ca="1" si="175"/>
        <v>177737.12673376049</v>
      </c>
      <c r="AR281" s="1">
        <f ca="1">IF(Table1[[#This Row],[Gender]]="men",1,0)</f>
        <v>1</v>
      </c>
      <c r="AS281" s="2">
        <f ca="1">IF(Table1[[#This Row],[Gender]]="Women",1,0)</f>
        <v>0</v>
      </c>
      <c r="AT281" s="2"/>
      <c r="AU281" s="2"/>
      <c r="AV281" s="3"/>
      <c r="AX281" s="1">
        <f t="shared" ca="1" si="148"/>
        <v>0</v>
      </c>
      <c r="AY281" s="2">
        <f t="shared" ca="1" si="149"/>
        <v>0</v>
      </c>
      <c r="AZ281" s="2">
        <f t="shared" ca="1" si="150"/>
        <v>0</v>
      </c>
      <c r="BA281" s="2">
        <f t="shared" ca="1" si="151"/>
        <v>1</v>
      </c>
      <c r="BB281" s="2">
        <f t="shared" ca="1" si="152"/>
        <v>0</v>
      </c>
      <c r="BC281" s="2">
        <f t="shared" ca="1" si="153"/>
        <v>0</v>
      </c>
      <c r="BD281" s="2"/>
      <c r="BE281" s="2"/>
      <c r="BF281" s="2"/>
      <c r="BG281" s="2"/>
      <c r="BH281" s="2"/>
      <c r="BI281" s="2"/>
      <c r="BJ281" s="3"/>
      <c r="BL281" s="1">
        <f t="shared" ca="1" si="168"/>
        <v>28312.868544839039</v>
      </c>
      <c r="BM281" s="3"/>
      <c r="BN281" s="1">
        <f t="shared" ca="1" si="154"/>
        <v>1</v>
      </c>
      <c r="BO281" s="2"/>
      <c r="BP281" s="2"/>
      <c r="BQ281" s="3"/>
      <c r="BR281" s="15">
        <f t="shared" ca="1" si="155"/>
        <v>0.84975519149166057</v>
      </c>
      <c r="BS281" s="16">
        <f t="shared" ca="1" si="156"/>
        <v>0</v>
      </c>
      <c r="BT281" s="2"/>
      <c r="BU281" s="2"/>
      <c r="BV281" s="1">
        <f ca="1">IF(Table1[[#This Row],[Area]]="Raozan",Table1[[#This Row],[Income]],0)</f>
        <v>0</v>
      </c>
      <c r="BW281" s="2">
        <f ca="1">IF(Table1[[#This Row],[Area]]="Rangunia",Table1[[#This Row],[Income]],0)</f>
        <v>0</v>
      </c>
      <c r="BX281" s="2">
        <f ca="1">IF(Table1[[#This Row],[Area]]="Hathazari",Table1[[#This Row],[Income]],0)</f>
        <v>0</v>
      </c>
      <c r="BY281" s="2">
        <f ca="1">IF(Table1[[#This Row],[Area]]="Nazirhat",Table1[[#This Row],[Income]],0)</f>
        <v>0</v>
      </c>
      <c r="BZ281" s="2">
        <f ca="1">IF(Table1[[#This Row],[Area]]="Rangamati",Table1[[#This Row],[Income]],0)</f>
        <v>0</v>
      </c>
      <c r="CA281" s="2">
        <f ca="1">IF(Table1[[#This Row],[Area]]="Kumilla",Table1[[#This Row],[Income]],0)</f>
        <v>0</v>
      </c>
      <c r="CB281" s="2">
        <f ca="1">IF(Table1[[#This Row],[Area]]="Notun para",Table1[[#This Row],[Income]],0)</f>
        <v>0</v>
      </c>
      <c r="CC281" s="2">
        <f ca="1">IF(Table1[[#This Row],[Area]]="Fotikchori",Table1[[#This Row],[Income]],0)</f>
        <v>0</v>
      </c>
      <c r="CD281" s="2">
        <f ca="1">IF(Table1[[#This Row],[Area]]="Feni",Table1[[#This Row],[Income]],0)</f>
        <v>0</v>
      </c>
      <c r="CE281" s="2">
        <f ca="1">IF(Table1[[#This Row],[Area]]="Chattogram mohonogori",Table1[[#This Row],[Income]],0)</f>
        <v>0</v>
      </c>
      <c r="CF281" s="2">
        <f ca="1">IF(Table1[[#This Row],[Area]]="Potia",Table1[[#This Row],[Income]],0)</f>
        <v>52266</v>
      </c>
      <c r="CG281" s="3">
        <f ca="1">IF(Table1[[#This Row],[Area]]="Kaptai",Table1[[#This Row],[Income]],0)</f>
        <v>0</v>
      </c>
      <c r="CH281" s="1">
        <f ca="1">IF(Table1[[#This Row],[Field of work]]="Health",Table1[[#This Row],[Income]],0)</f>
        <v>0</v>
      </c>
      <c r="CI281" s="2">
        <f ca="1">IF(Table1[[#This Row],[Field of work]]="Teaching",Table1[[#This Row],[Income]],0)</f>
        <v>0</v>
      </c>
      <c r="CJ281" s="2">
        <f ca="1">IF(Table1[[#This Row],[Field of work]]="Construction",Table1[[#This Row],[Income]],0)</f>
        <v>0</v>
      </c>
      <c r="CK281" s="2">
        <f ca="1">IF(Table1[[#This Row],[Field of work]]="IT",Table1[[#This Row],[Income]],0)</f>
        <v>0</v>
      </c>
      <c r="CL281" s="2">
        <f ca="1">IF(Table1[[#This Row],[Field of work]]="General work",Table1[[#This Row],[Income]],0)</f>
        <v>52266</v>
      </c>
      <c r="CM281" s="3">
        <f ca="1">IF(Table1[[#This Row],[Field of work]]="Agriculture",Table1[[#This Row],[Income]],0)</f>
        <v>0</v>
      </c>
      <c r="CN281" s="1">
        <f t="shared" ca="1" si="143"/>
        <v>1</v>
      </c>
      <c r="CO281" s="3"/>
      <c r="CP281" s="1">
        <f t="shared" ca="1" si="157"/>
        <v>37</v>
      </c>
      <c r="CQ281" s="3"/>
    </row>
    <row r="282" spans="2:95" x14ac:dyDescent="0.25">
      <c r="B282">
        <f t="shared" ca="1" si="158"/>
        <v>1</v>
      </c>
      <c r="C282" t="str">
        <f t="shared" ca="1" si="144"/>
        <v>Men</v>
      </c>
      <c r="D282">
        <f t="shared" ca="1" si="159"/>
        <v>37</v>
      </c>
      <c r="E282">
        <f t="shared" ca="1" si="160"/>
        <v>4</v>
      </c>
      <c r="F282" t="str">
        <f t="shared" ca="1" si="145"/>
        <v>IT</v>
      </c>
      <c r="G282">
        <f t="shared" ca="1" si="161"/>
        <v>5</v>
      </c>
      <c r="H282" t="str">
        <f t="shared" ca="1" si="146"/>
        <v>Other</v>
      </c>
      <c r="I282">
        <f t="shared" ca="1" si="162"/>
        <v>0</v>
      </c>
      <c r="J282">
        <f t="shared" ca="1" si="163"/>
        <v>2</v>
      </c>
      <c r="K282">
        <f t="shared" ca="1" si="164"/>
        <v>58165</v>
      </c>
      <c r="L282">
        <f t="shared" ca="1" si="165"/>
        <v>10</v>
      </c>
      <c r="M282" t="str">
        <f t="shared" ca="1" si="147"/>
        <v>Notun para</v>
      </c>
      <c r="N282">
        <f t="shared" ca="1" si="169"/>
        <v>174495</v>
      </c>
      <c r="O282">
        <f t="shared" ca="1" si="166"/>
        <v>148278.0321393373</v>
      </c>
      <c r="P282">
        <f t="shared" ca="1" si="170"/>
        <v>106017.89549295022</v>
      </c>
      <c r="Q282">
        <f t="shared" ca="1" si="167"/>
        <v>40490</v>
      </c>
      <c r="R282">
        <f t="shared" ca="1" si="171"/>
        <v>90747.349606372853</v>
      </c>
      <c r="S282">
        <f t="shared" ca="1" si="172"/>
        <v>57701.187841094521</v>
      </c>
      <c r="T282">
        <f t="shared" ca="1" si="173"/>
        <v>338214.08333404473</v>
      </c>
      <c r="U282">
        <f t="shared" ca="1" si="174"/>
        <v>279515.38174571015</v>
      </c>
      <c r="V282">
        <f t="shared" ca="1" si="175"/>
        <v>58698.701588334574</v>
      </c>
      <c r="AR282" s="1">
        <f ca="1">IF(Table1[[#This Row],[Gender]]="men",1,0)</f>
        <v>1</v>
      </c>
      <c r="AS282" s="2">
        <f ca="1">IF(Table1[[#This Row],[Gender]]="Women",1,0)</f>
        <v>0</v>
      </c>
      <c r="AT282" s="2"/>
      <c r="AU282" s="2"/>
      <c r="AV282" s="3"/>
      <c r="AX282" s="1">
        <f t="shared" ca="1" si="148"/>
        <v>0</v>
      </c>
      <c r="AY282" s="2">
        <f t="shared" ca="1" si="149"/>
        <v>0</v>
      </c>
      <c r="AZ282" s="2">
        <f t="shared" ca="1" si="150"/>
        <v>1</v>
      </c>
      <c r="BA282" s="2">
        <f t="shared" ca="1" si="151"/>
        <v>0</v>
      </c>
      <c r="BB282" s="2">
        <f t="shared" ca="1" si="152"/>
        <v>0</v>
      </c>
      <c r="BC282" s="2">
        <f t="shared" ca="1" si="153"/>
        <v>0</v>
      </c>
      <c r="BD282" s="2"/>
      <c r="BE282" s="2"/>
      <c r="BF282" s="2"/>
      <c r="BG282" s="2"/>
      <c r="BH282" s="2"/>
      <c r="BI282" s="2"/>
      <c r="BJ282" s="3"/>
      <c r="BL282" s="1">
        <f t="shared" ca="1" si="168"/>
        <v>29459.491631602668</v>
      </c>
      <c r="BM282" s="3"/>
      <c r="BN282" s="1">
        <f t="shared" ca="1" si="154"/>
        <v>0</v>
      </c>
      <c r="BO282" s="2"/>
      <c r="BP282" s="2"/>
      <c r="BQ282" s="3"/>
      <c r="BR282" s="15">
        <f t="shared" ca="1" si="155"/>
        <v>2.964705160263259E-3</v>
      </c>
      <c r="BS282" s="16">
        <f t="shared" ca="1" si="156"/>
        <v>1</v>
      </c>
      <c r="BT282" s="2"/>
      <c r="BU282" s="2"/>
      <c r="BV282" s="1">
        <f ca="1">IF(Table1[[#This Row],[Area]]="Raozan",Table1[[#This Row],[Income]],0)</f>
        <v>0</v>
      </c>
      <c r="BW282" s="2">
        <f ca="1">IF(Table1[[#This Row],[Area]]="Rangunia",Table1[[#This Row],[Income]],0)</f>
        <v>0</v>
      </c>
      <c r="BX282" s="2">
        <f ca="1">IF(Table1[[#This Row],[Area]]="Hathazari",Table1[[#This Row],[Income]],0)</f>
        <v>0</v>
      </c>
      <c r="BY282" s="2">
        <f ca="1">IF(Table1[[#This Row],[Area]]="Nazirhat",Table1[[#This Row],[Income]],0)</f>
        <v>0</v>
      </c>
      <c r="BZ282" s="2">
        <f ca="1">IF(Table1[[#This Row],[Area]]="Rangamati",Table1[[#This Row],[Income]],0)</f>
        <v>0</v>
      </c>
      <c r="CA282" s="2">
        <f ca="1">IF(Table1[[#This Row],[Area]]="Kumilla",Table1[[#This Row],[Income]],0)</f>
        <v>0</v>
      </c>
      <c r="CB282" s="2">
        <f ca="1">IF(Table1[[#This Row],[Area]]="Notun para",Table1[[#This Row],[Income]],0)</f>
        <v>58165</v>
      </c>
      <c r="CC282" s="2">
        <f ca="1">IF(Table1[[#This Row],[Area]]="Fotikchori",Table1[[#This Row],[Income]],0)</f>
        <v>0</v>
      </c>
      <c r="CD282" s="2">
        <f ca="1">IF(Table1[[#This Row],[Area]]="Feni",Table1[[#This Row],[Income]],0)</f>
        <v>0</v>
      </c>
      <c r="CE282" s="2">
        <f ca="1">IF(Table1[[#This Row],[Area]]="Chattogram mohonogori",Table1[[#This Row],[Income]],0)</f>
        <v>0</v>
      </c>
      <c r="CF282" s="2">
        <f ca="1">IF(Table1[[#This Row],[Area]]="Potia",Table1[[#This Row],[Income]],0)</f>
        <v>0</v>
      </c>
      <c r="CG282" s="3">
        <f ca="1">IF(Table1[[#This Row],[Area]]="Kaptai",Table1[[#This Row],[Income]],0)</f>
        <v>0</v>
      </c>
      <c r="CH282" s="1">
        <f ca="1">IF(Table1[[#This Row],[Field of work]]="Health",Table1[[#This Row],[Income]],0)</f>
        <v>0</v>
      </c>
      <c r="CI282" s="2">
        <f ca="1">IF(Table1[[#This Row],[Field of work]]="Teaching",Table1[[#This Row],[Income]],0)</f>
        <v>0</v>
      </c>
      <c r="CJ282" s="2">
        <f ca="1">IF(Table1[[#This Row],[Field of work]]="Construction",Table1[[#This Row],[Income]],0)</f>
        <v>0</v>
      </c>
      <c r="CK282" s="2">
        <f ca="1">IF(Table1[[#This Row],[Field of work]]="IT",Table1[[#This Row],[Income]],0)</f>
        <v>58165</v>
      </c>
      <c r="CL282" s="2">
        <f ca="1">IF(Table1[[#This Row],[Field of work]]="General work",Table1[[#This Row],[Income]],0)</f>
        <v>0</v>
      </c>
      <c r="CM282" s="3">
        <f ca="1">IF(Table1[[#This Row],[Field of work]]="Agriculture",Table1[[#This Row],[Income]],0)</f>
        <v>0</v>
      </c>
      <c r="CN282" s="1">
        <f t="shared" ca="1" si="143"/>
        <v>1</v>
      </c>
      <c r="CO282" s="3"/>
      <c r="CP282" s="1">
        <f t="shared" ca="1" si="157"/>
        <v>39</v>
      </c>
      <c r="CQ282" s="3"/>
    </row>
    <row r="283" spans="2:95" x14ac:dyDescent="0.25">
      <c r="B283">
        <f t="shared" ca="1" si="158"/>
        <v>2</v>
      </c>
      <c r="C283" t="str">
        <f t="shared" ca="1" si="144"/>
        <v>Women</v>
      </c>
      <c r="D283">
        <f t="shared" ca="1" si="159"/>
        <v>39</v>
      </c>
      <c r="E283">
        <f t="shared" ca="1" si="160"/>
        <v>2</v>
      </c>
      <c r="F283" t="str">
        <f t="shared" ca="1" si="145"/>
        <v>Construction</v>
      </c>
      <c r="G283">
        <f t="shared" ca="1" si="161"/>
        <v>3</v>
      </c>
      <c r="H283" t="str">
        <f t="shared" ca="1" si="146"/>
        <v>University</v>
      </c>
      <c r="I283">
        <f t="shared" ca="1" si="162"/>
        <v>1</v>
      </c>
      <c r="J283">
        <f t="shared" ca="1" si="163"/>
        <v>2</v>
      </c>
      <c r="K283">
        <f t="shared" ca="1" si="164"/>
        <v>52861</v>
      </c>
      <c r="L283">
        <f t="shared" ca="1" si="165"/>
        <v>5</v>
      </c>
      <c r="M283" t="str">
        <f t="shared" ca="1" si="147"/>
        <v>Chattogram mohonogori</v>
      </c>
      <c r="N283">
        <f t="shared" ca="1" si="169"/>
        <v>211444</v>
      </c>
      <c r="O283">
        <f t="shared" ca="1" si="166"/>
        <v>626.86911790670456</v>
      </c>
      <c r="P283">
        <f t="shared" ca="1" si="170"/>
        <v>56625.737089678078</v>
      </c>
      <c r="Q283">
        <f t="shared" ca="1" si="167"/>
        <v>21414</v>
      </c>
      <c r="R283">
        <f t="shared" ca="1" si="171"/>
        <v>81365.064547216927</v>
      </c>
      <c r="S283">
        <f t="shared" ca="1" si="172"/>
        <v>29864.009578573037</v>
      </c>
      <c r="T283">
        <f t="shared" ca="1" si="173"/>
        <v>297933.74666825111</v>
      </c>
      <c r="U283">
        <f t="shared" ca="1" si="174"/>
        <v>103405.93366512362</v>
      </c>
      <c r="V283">
        <f t="shared" ca="1" si="175"/>
        <v>194527.81300312749</v>
      </c>
      <c r="AR283" s="1">
        <f ca="1">IF(Table1[[#This Row],[Gender]]="men",1,0)</f>
        <v>0</v>
      </c>
      <c r="AS283" s="2">
        <f ca="1">IF(Table1[[#This Row],[Gender]]="Women",1,0)</f>
        <v>1</v>
      </c>
      <c r="AT283" s="2"/>
      <c r="AU283" s="2"/>
      <c r="AV283" s="3"/>
      <c r="AX283" s="1">
        <f t="shared" ca="1" si="148"/>
        <v>0</v>
      </c>
      <c r="AY283" s="2">
        <f t="shared" ca="1" si="149"/>
        <v>0</v>
      </c>
      <c r="AZ283" s="2">
        <f t="shared" ca="1" si="150"/>
        <v>1</v>
      </c>
      <c r="BA283" s="2">
        <f t="shared" ca="1" si="151"/>
        <v>0</v>
      </c>
      <c r="BB283" s="2">
        <f t="shared" ca="1" si="152"/>
        <v>0</v>
      </c>
      <c r="BC283" s="2">
        <f t="shared" ca="1" si="153"/>
        <v>0</v>
      </c>
      <c r="BD283" s="2"/>
      <c r="BE283" s="2"/>
      <c r="BF283" s="2"/>
      <c r="BG283" s="2"/>
      <c r="BH283" s="2"/>
      <c r="BI283" s="2"/>
      <c r="BJ283" s="3"/>
      <c r="BL283" s="1">
        <f t="shared" ca="1" si="168"/>
        <v>33303.343191885455</v>
      </c>
      <c r="BM283" s="3"/>
      <c r="BN283" s="1">
        <f t="shared" ca="1" si="154"/>
        <v>0</v>
      </c>
      <c r="BO283" s="2"/>
      <c r="BP283" s="2"/>
      <c r="BQ283" s="3"/>
      <c r="BR283" s="15">
        <f t="shared" ca="1" si="155"/>
        <v>0.26395844843794103</v>
      </c>
      <c r="BS283" s="16">
        <f t="shared" ca="1" si="156"/>
        <v>0</v>
      </c>
      <c r="BT283" s="2"/>
      <c r="BU283" s="2"/>
      <c r="BV283" s="1">
        <f ca="1">IF(Table1[[#This Row],[Area]]="Raozan",Table1[[#This Row],[Income]],0)</f>
        <v>0</v>
      </c>
      <c r="BW283" s="2">
        <f ca="1">IF(Table1[[#This Row],[Area]]="Rangunia",Table1[[#This Row],[Income]],0)</f>
        <v>0</v>
      </c>
      <c r="BX283" s="2">
        <f ca="1">IF(Table1[[#This Row],[Area]]="Hathazari",Table1[[#This Row],[Income]],0)</f>
        <v>0</v>
      </c>
      <c r="BY283" s="2">
        <f ca="1">IF(Table1[[#This Row],[Area]]="Nazirhat",Table1[[#This Row],[Income]],0)</f>
        <v>0</v>
      </c>
      <c r="BZ283" s="2">
        <f ca="1">IF(Table1[[#This Row],[Area]]="Rangamati",Table1[[#This Row],[Income]],0)</f>
        <v>0</v>
      </c>
      <c r="CA283" s="2">
        <f ca="1">IF(Table1[[#This Row],[Area]]="Kumilla",Table1[[#This Row],[Income]],0)</f>
        <v>0</v>
      </c>
      <c r="CB283" s="2">
        <f ca="1">IF(Table1[[#This Row],[Area]]="Notun para",Table1[[#This Row],[Income]],0)</f>
        <v>0</v>
      </c>
      <c r="CC283" s="2">
        <f ca="1">IF(Table1[[#This Row],[Area]]="Fotikchori",Table1[[#This Row],[Income]],0)</f>
        <v>0</v>
      </c>
      <c r="CD283" s="2">
        <f ca="1">IF(Table1[[#This Row],[Area]]="Feni",Table1[[#This Row],[Income]],0)</f>
        <v>0</v>
      </c>
      <c r="CE283" s="2">
        <f ca="1">IF(Table1[[#This Row],[Area]]="Chattogram mohonogori",Table1[[#This Row],[Income]],0)</f>
        <v>52861</v>
      </c>
      <c r="CF283" s="2">
        <f ca="1">IF(Table1[[#This Row],[Area]]="Potia",Table1[[#This Row],[Income]],0)</f>
        <v>0</v>
      </c>
      <c r="CG283" s="3">
        <f ca="1">IF(Table1[[#This Row],[Area]]="Kaptai",Table1[[#This Row],[Income]],0)</f>
        <v>0</v>
      </c>
      <c r="CH283" s="1">
        <f ca="1">IF(Table1[[#This Row],[Field of work]]="Health",Table1[[#This Row],[Income]],0)</f>
        <v>0</v>
      </c>
      <c r="CI283" s="2">
        <f ca="1">IF(Table1[[#This Row],[Field of work]]="Teaching",Table1[[#This Row],[Income]],0)</f>
        <v>0</v>
      </c>
      <c r="CJ283" s="2">
        <f ca="1">IF(Table1[[#This Row],[Field of work]]="Construction",Table1[[#This Row],[Income]],0)</f>
        <v>52861</v>
      </c>
      <c r="CK283" s="2">
        <f ca="1">IF(Table1[[#This Row],[Field of work]]="IT",Table1[[#This Row],[Income]],0)</f>
        <v>0</v>
      </c>
      <c r="CL283" s="2">
        <f ca="1">IF(Table1[[#This Row],[Field of work]]="General work",Table1[[#This Row],[Income]],0)</f>
        <v>0</v>
      </c>
      <c r="CM283" s="3">
        <f ca="1">IF(Table1[[#This Row],[Field of work]]="Agriculture",Table1[[#This Row],[Income]],0)</f>
        <v>0</v>
      </c>
      <c r="CN283" s="1">
        <f t="shared" ca="1" si="143"/>
        <v>1</v>
      </c>
      <c r="CO283" s="3"/>
      <c r="CP283" s="1">
        <f t="shared" ca="1" si="157"/>
        <v>42</v>
      </c>
      <c r="CQ283" s="3"/>
    </row>
    <row r="284" spans="2:95" x14ac:dyDescent="0.25">
      <c r="B284">
        <f t="shared" ca="1" si="158"/>
        <v>1</v>
      </c>
      <c r="C284" t="str">
        <f t="shared" ca="1" si="144"/>
        <v>Men</v>
      </c>
      <c r="D284">
        <f t="shared" ca="1" si="159"/>
        <v>42</v>
      </c>
      <c r="E284">
        <f t="shared" ca="1" si="160"/>
        <v>2</v>
      </c>
      <c r="F284" t="str">
        <f t="shared" ca="1" si="145"/>
        <v>Construction</v>
      </c>
      <c r="G284">
        <f t="shared" ca="1" si="161"/>
        <v>4</v>
      </c>
      <c r="H284" t="str">
        <f t="shared" ca="1" si="146"/>
        <v>Technical</v>
      </c>
      <c r="I284">
        <f t="shared" ca="1" si="162"/>
        <v>2</v>
      </c>
      <c r="J284">
        <f t="shared" ca="1" si="163"/>
        <v>1</v>
      </c>
      <c r="K284">
        <f t="shared" ca="1" si="164"/>
        <v>85797</v>
      </c>
      <c r="L284">
        <f t="shared" ca="1" si="165"/>
        <v>4</v>
      </c>
      <c r="M284" t="str">
        <f t="shared" ca="1" si="147"/>
        <v>Rangamati</v>
      </c>
      <c r="N284">
        <f t="shared" ca="1" si="169"/>
        <v>514782</v>
      </c>
      <c r="O284">
        <f t="shared" ca="1" si="166"/>
        <v>135881.05800378017</v>
      </c>
      <c r="P284">
        <f t="shared" ca="1" si="170"/>
        <v>29459.491631602668</v>
      </c>
      <c r="Q284">
        <f t="shared" ca="1" si="167"/>
        <v>4907</v>
      </c>
      <c r="R284">
        <f t="shared" ca="1" si="171"/>
        <v>33189.708940942801</v>
      </c>
      <c r="S284">
        <f t="shared" ca="1" si="172"/>
        <v>13378.556892576029</v>
      </c>
      <c r="T284">
        <f t="shared" ca="1" si="173"/>
        <v>557620.04852417868</v>
      </c>
      <c r="U284">
        <f t="shared" ca="1" si="174"/>
        <v>173977.76694472297</v>
      </c>
      <c r="V284">
        <f t="shared" ca="1" si="175"/>
        <v>383642.28157945571</v>
      </c>
      <c r="AR284" s="1">
        <f ca="1">IF(Table1[[#This Row],[Gender]]="men",1,0)</f>
        <v>1</v>
      </c>
      <c r="AS284" s="2">
        <f ca="1">IF(Table1[[#This Row],[Gender]]="Women",1,0)</f>
        <v>0</v>
      </c>
      <c r="AT284" s="2"/>
      <c r="AU284" s="2"/>
      <c r="AV284" s="3"/>
      <c r="AX284" s="1">
        <f t="shared" ca="1" si="148"/>
        <v>0</v>
      </c>
      <c r="AY284" s="2">
        <f t="shared" ca="1" si="149"/>
        <v>0</v>
      </c>
      <c r="AZ284" s="2">
        <f t="shared" ca="1" si="150"/>
        <v>1</v>
      </c>
      <c r="BA284" s="2">
        <f t="shared" ca="1" si="151"/>
        <v>0</v>
      </c>
      <c r="BB284" s="2">
        <f t="shared" ca="1" si="152"/>
        <v>0</v>
      </c>
      <c r="BC284" s="2">
        <f t="shared" ca="1" si="153"/>
        <v>0</v>
      </c>
      <c r="BD284" s="2"/>
      <c r="BE284" s="2"/>
      <c r="BF284" s="2"/>
      <c r="BG284" s="2"/>
      <c r="BH284" s="2"/>
      <c r="BI284" s="2"/>
      <c r="BJ284" s="3"/>
      <c r="BL284" s="1">
        <f t="shared" ca="1" si="168"/>
        <v>59730.837868290633</v>
      </c>
      <c r="BM284" s="3"/>
      <c r="BN284" s="1">
        <f t="shared" ca="1" si="154"/>
        <v>0</v>
      </c>
      <c r="BO284" s="2"/>
      <c r="BP284" s="2"/>
      <c r="BQ284" s="3"/>
      <c r="BR284" s="15">
        <f t="shared" ca="1" si="155"/>
        <v>9.4325129899223925E-2</v>
      </c>
      <c r="BS284" s="16">
        <f t="shared" ca="1" si="156"/>
        <v>1</v>
      </c>
      <c r="BT284" s="2"/>
      <c r="BU284" s="2"/>
      <c r="BV284" s="1">
        <f ca="1">IF(Table1[[#This Row],[Area]]="Raozan",Table1[[#This Row],[Income]],0)</f>
        <v>0</v>
      </c>
      <c r="BW284" s="2">
        <f ca="1">IF(Table1[[#This Row],[Area]]="Rangunia",Table1[[#This Row],[Income]],0)</f>
        <v>0</v>
      </c>
      <c r="BX284" s="2">
        <f ca="1">IF(Table1[[#This Row],[Area]]="Hathazari",Table1[[#This Row],[Income]],0)</f>
        <v>0</v>
      </c>
      <c r="BY284" s="2">
        <f ca="1">IF(Table1[[#This Row],[Area]]="Nazirhat",Table1[[#This Row],[Income]],0)</f>
        <v>0</v>
      </c>
      <c r="BZ284" s="2">
        <f ca="1">IF(Table1[[#This Row],[Area]]="Rangamati",Table1[[#This Row],[Income]],0)</f>
        <v>85797</v>
      </c>
      <c r="CA284" s="2">
        <f ca="1">IF(Table1[[#This Row],[Area]]="Kumilla",Table1[[#This Row],[Income]],0)</f>
        <v>0</v>
      </c>
      <c r="CB284" s="2">
        <f ca="1">IF(Table1[[#This Row],[Area]]="Notun para",Table1[[#This Row],[Income]],0)</f>
        <v>0</v>
      </c>
      <c r="CC284" s="2">
        <f ca="1">IF(Table1[[#This Row],[Area]]="Fotikchori",Table1[[#This Row],[Income]],0)</f>
        <v>0</v>
      </c>
      <c r="CD284" s="2">
        <f ca="1">IF(Table1[[#This Row],[Area]]="Feni",Table1[[#This Row],[Income]],0)</f>
        <v>0</v>
      </c>
      <c r="CE284" s="2">
        <f ca="1">IF(Table1[[#This Row],[Area]]="Chattogram mohonogori",Table1[[#This Row],[Income]],0)</f>
        <v>0</v>
      </c>
      <c r="CF284" s="2">
        <f ca="1">IF(Table1[[#This Row],[Area]]="Potia",Table1[[#This Row],[Income]],0)</f>
        <v>0</v>
      </c>
      <c r="CG284" s="3">
        <f ca="1">IF(Table1[[#This Row],[Area]]="Kaptai",Table1[[#This Row],[Income]],0)</f>
        <v>0</v>
      </c>
      <c r="CH284" s="1">
        <f ca="1">IF(Table1[[#This Row],[Field of work]]="Health",Table1[[#This Row],[Income]],0)</f>
        <v>0</v>
      </c>
      <c r="CI284" s="2">
        <f ca="1">IF(Table1[[#This Row],[Field of work]]="Teaching",Table1[[#This Row],[Income]],0)</f>
        <v>0</v>
      </c>
      <c r="CJ284" s="2">
        <f ca="1">IF(Table1[[#This Row],[Field of work]]="Construction",Table1[[#This Row],[Income]],0)</f>
        <v>85797</v>
      </c>
      <c r="CK284" s="2">
        <f ca="1">IF(Table1[[#This Row],[Field of work]]="IT",Table1[[#This Row],[Income]],0)</f>
        <v>0</v>
      </c>
      <c r="CL284" s="2">
        <f ca="1">IF(Table1[[#This Row],[Field of work]]="General work",Table1[[#This Row],[Income]],0)</f>
        <v>0</v>
      </c>
      <c r="CM284" s="3">
        <f ca="1">IF(Table1[[#This Row],[Field of work]]="Agriculture",Table1[[#This Row],[Income]],0)</f>
        <v>0</v>
      </c>
      <c r="CN284" s="1">
        <f t="shared" ca="1" si="143"/>
        <v>1</v>
      </c>
      <c r="CO284" s="3"/>
      <c r="CP284" s="1">
        <f t="shared" ca="1" si="157"/>
        <v>35</v>
      </c>
      <c r="CQ284" s="3"/>
    </row>
    <row r="285" spans="2:95" x14ac:dyDescent="0.25">
      <c r="B285">
        <f t="shared" ca="1" si="158"/>
        <v>1</v>
      </c>
      <c r="C285" t="str">
        <f t="shared" ca="1" si="144"/>
        <v>Men</v>
      </c>
      <c r="D285">
        <f t="shared" ca="1" si="159"/>
        <v>35</v>
      </c>
      <c r="E285">
        <f t="shared" ca="1" si="160"/>
        <v>2</v>
      </c>
      <c r="F285" t="str">
        <f t="shared" ca="1" si="145"/>
        <v>Construction</v>
      </c>
      <c r="G285">
        <f t="shared" ca="1" si="161"/>
        <v>3</v>
      </c>
      <c r="H285" t="str">
        <f t="shared" ca="1" si="146"/>
        <v>University</v>
      </c>
      <c r="I285">
        <f t="shared" ca="1" si="162"/>
        <v>3</v>
      </c>
      <c r="J285">
        <f t="shared" ca="1" si="163"/>
        <v>3</v>
      </c>
      <c r="K285">
        <f t="shared" ca="1" si="164"/>
        <v>72351</v>
      </c>
      <c r="L285">
        <f t="shared" ca="1" si="165"/>
        <v>10</v>
      </c>
      <c r="M285" t="str">
        <f t="shared" ca="1" si="147"/>
        <v>Notun para</v>
      </c>
      <c r="N285">
        <f t="shared" ca="1" si="169"/>
        <v>289404</v>
      </c>
      <c r="O285">
        <f t="shared" ca="1" si="166"/>
        <v>27298.069893355001</v>
      </c>
      <c r="P285">
        <f t="shared" ca="1" si="170"/>
        <v>99910.029575656372</v>
      </c>
      <c r="Q285">
        <f t="shared" ca="1" si="167"/>
        <v>85107</v>
      </c>
      <c r="R285">
        <f t="shared" ca="1" si="171"/>
        <v>42728.573986553463</v>
      </c>
      <c r="S285">
        <f t="shared" ca="1" si="172"/>
        <v>105961.11191205043</v>
      </c>
      <c r="T285">
        <f t="shared" ca="1" si="173"/>
        <v>495275.1414877068</v>
      </c>
      <c r="U285">
        <f t="shared" ca="1" si="174"/>
        <v>155133.64387990846</v>
      </c>
      <c r="V285">
        <f t="shared" ca="1" si="175"/>
        <v>340141.49760779832</v>
      </c>
      <c r="AR285" s="1">
        <f ca="1">IF(Table1[[#This Row],[Gender]]="men",1,0)</f>
        <v>1</v>
      </c>
      <c r="AS285" s="2">
        <f ca="1">IF(Table1[[#This Row],[Gender]]="Women",1,0)</f>
        <v>0</v>
      </c>
      <c r="AT285" s="2"/>
      <c r="AU285" s="2"/>
      <c r="AV285" s="3"/>
      <c r="AX285" s="1">
        <f t="shared" ca="1" si="148"/>
        <v>0</v>
      </c>
      <c r="AY285" s="2">
        <f t="shared" ca="1" si="149"/>
        <v>0</v>
      </c>
      <c r="AZ285" s="2">
        <f t="shared" ca="1" si="150"/>
        <v>1</v>
      </c>
      <c r="BA285" s="2">
        <f t="shared" ca="1" si="151"/>
        <v>0</v>
      </c>
      <c r="BB285" s="2">
        <f t="shared" ca="1" si="152"/>
        <v>0</v>
      </c>
      <c r="BC285" s="2">
        <f t="shared" ca="1" si="153"/>
        <v>0</v>
      </c>
      <c r="BD285" s="2"/>
      <c r="BE285" s="2"/>
      <c r="BF285" s="2"/>
      <c r="BG285" s="2"/>
      <c r="BH285" s="2"/>
      <c r="BI285" s="2"/>
      <c r="BJ285" s="3"/>
      <c r="BL285" s="1">
        <f t="shared" ca="1" si="168"/>
        <v>57094.375921292289</v>
      </c>
      <c r="BM285" s="3"/>
      <c r="BN285" s="1">
        <f t="shared" ca="1" si="154"/>
        <v>1</v>
      </c>
      <c r="BO285" s="2"/>
      <c r="BP285" s="2"/>
      <c r="BQ285" s="3"/>
      <c r="BR285" s="15">
        <f t="shared" ca="1" si="155"/>
        <v>0.82197183403381191</v>
      </c>
      <c r="BS285" s="16">
        <f t="shared" ca="1" si="156"/>
        <v>0</v>
      </c>
      <c r="BT285" s="2"/>
      <c r="BU285" s="2"/>
      <c r="BV285" s="1">
        <f ca="1">IF(Table1[[#This Row],[Area]]="Raozan",Table1[[#This Row],[Income]],0)</f>
        <v>0</v>
      </c>
      <c r="BW285" s="2">
        <f ca="1">IF(Table1[[#This Row],[Area]]="Rangunia",Table1[[#This Row],[Income]],0)</f>
        <v>0</v>
      </c>
      <c r="BX285" s="2">
        <f ca="1">IF(Table1[[#This Row],[Area]]="Hathazari",Table1[[#This Row],[Income]],0)</f>
        <v>0</v>
      </c>
      <c r="BY285" s="2">
        <f ca="1">IF(Table1[[#This Row],[Area]]="Nazirhat",Table1[[#This Row],[Income]],0)</f>
        <v>0</v>
      </c>
      <c r="BZ285" s="2">
        <f ca="1">IF(Table1[[#This Row],[Area]]="Rangamati",Table1[[#This Row],[Income]],0)</f>
        <v>0</v>
      </c>
      <c r="CA285" s="2">
        <f ca="1">IF(Table1[[#This Row],[Area]]="Kumilla",Table1[[#This Row],[Income]],0)</f>
        <v>0</v>
      </c>
      <c r="CB285" s="2">
        <f ca="1">IF(Table1[[#This Row],[Area]]="Notun para",Table1[[#This Row],[Income]],0)</f>
        <v>72351</v>
      </c>
      <c r="CC285" s="2">
        <f ca="1">IF(Table1[[#This Row],[Area]]="Fotikchori",Table1[[#This Row],[Income]],0)</f>
        <v>0</v>
      </c>
      <c r="CD285" s="2">
        <f ca="1">IF(Table1[[#This Row],[Area]]="Feni",Table1[[#This Row],[Income]],0)</f>
        <v>0</v>
      </c>
      <c r="CE285" s="2">
        <f ca="1">IF(Table1[[#This Row],[Area]]="Chattogram mohonogori",Table1[[#This Row],[Income]],0)</f>
        <v>0</v>
      </c>
      <c r="CF285" s="2">
        <f ca="1">IF(Table1[[#This Row],[Area]]="Potia",Table1[[#This Row],[Income]],0)</f>
        <v>0</v>
      </c>
      <c r="CG285" s="3">
        <f ca="1">IF(Table1[[#This Row],[Area]]="Kaptai",Table1[[#This Row],[Income]],0)</f>
        <v>0</v>
      </c>
      <c r="CH285" s="1">
        <f ca="1">IF(Table1[[#This Row],[Field of work]]="Health",Table1[[#This Row],[Income]],0)</f>
        <v>0</v>
      </c>
      <c r="CI285" s="2">
        <f ca="1">IF(Table1[[#This Row],[Field of work]]="Teaching",Table1[[#This Row],[Income]],0)</f>
        <v>0</v>
      </c>
      <c r="CJ285" s="2">
        <f ca="1">IF(Table1[[#This Row],[Field of work]]="Construction",Table1[[#This Row],[Income]],0)</f>
        <v>72351</v>
      </c>
      <c r="CK285" s="2">
        <f ca="1">IF(Table1[[#This Row],[Field of work]]="IT",Table1[[#This Row],[Income]],0)</f>
        <v>0</v>
      </c>
      <c r="CL285" s="2">
        <f ca="1">IF(Table1[[#This Row],[Field of work]]="General work",Table1[[#This Row],[Income]],0)</f>
        <v>0</v>
      </c>
      <c r="CM285" s="3">
        <f ca="1">IF(Table1[[#This Row],[Field of work]]="Agriculture",Table1[[#This Row],[Income]],0)</f>
        <v>0</v>
      </c>
      <c r="CN285" s="1">
        <f t="shared" ca="1" si="143"/>
        <v>1</v>
      </c>
      <c r="CO285" s="3"/>
      <c r="CP285" s="1">
        <f t="shared" ca="1" si="157"/>
        <v>36</v>
      </c>
      <c r="CQ285" s="3"/>
    </row>
    <row r="286" spans="2:95" x14ac:dyDescent="0.25">
      <c r="B286">
        <f t="shared" ca="1" si="158"/>
        <v>1</v>
      </c>
      <c r="C286" t="str">
        <f t="shared" ca="1" si="144"/>
        <v>Men</v>
      </c>
      <c r="D286">
        <f t="shared" ca="1" si="159"/>
        <v>36</v>
      </c>
      <c r="E286">
        <f t="shared" ca="1" si="160"/>
        <v>2</v>
      </c>
      <c r="F286" t="str">
        <f t="shared" ca="1" si="145"/>
        <v>Construction</v>
      </c>
      <c r="G286">
        <f t="shared" ca="1" si="161"/>
        <v>2</v>
      </c>
      <c r="H286" t="str">
        <f t="shared" ca="1" si="146"/>
        <v>College</v>
      </c>
      <c r="I286">
        <f t="shared" ca="1" si="162"/>
        <v>2</v>
      </c>
      <c r="J286">
        <f t="shared" ca="1" si="163"/>
        <v>1</v>
      </c>
      <c r="K286">
        <f t="shared" ca="1" si="164"/>
        <v>82508</v>
      </c>
      <c r="L286">
        <f t="shared" ca="1" si="165"/>
        <v>6</v>
      </c>
      <c r="M286" t="str">
        <f t="shared" ca="1" si="147"/>
        <v>Kumilla</v>
      </c>
      <c r="N286">
        <f t="shared" ca="1" si="169"/>
        <v>495048</v>
      </c>
      <c r="O286">
        <f t="shared" ca="1" si="166"/>
        <v>406915.51249477052</v>
      </c>
      <c r="P286">
        <f t="shared" ca="1" si="170"/>
        <v>59730.837868290633</v>
      </c>
      <c r="Q286">
        <f t="shared" ca="1" si="167"/>
        <v>46578</v>
      </c>
      <c r="R286">
        <f t="shared" ca="1" si="171"/>
        <v>134478.86651426752</v>
      </c>
      <c r="S286">
        <f t="shared" ca="1" si="172"/>
        <v>118441.1933916577</v>
      </c>
      <c r="T286">
        <f t="shared" ca="1" si="173"/>
        <v>673220.03125994827</v>
      </c>
      <c r="U286">
        <f t="shared" ca="1" si="174"/>
        <v>587972.37900903798</v>
      </c>
      <c r="V286">
        <f t="shared" ca="1" si="175"/>
        <v>85247.652250910294</v>
      </c>
      <c r="AR286" s="1">
        <f ca="1">IF(Table1[[#This Row],[Gender]]="men",1,0)</f>
        <v>1</v>
      </c>
      <c r="AS286" s="2">
        <f ca="1">IF(Table1[[#This Row],[Gender]]="Women",1,0)</f>
        <v>0</v>
      </c>
      <c r="AT286" s="2"/>
      <c r="AU286" s="2"/>
      <c r="AV286" s="3"/>
      <c r="AX286" s="1">
        <f t="shared" ca="1" si="148"/>
        <v>0</v>
      </c>
      <c r="AY286" s="2">
        <f t="shared" ca="1" si="149"/>
        <v>0</v>
      </c>
      <c r="AZ286" s="2">
        <f t="shared" ca="1" si="150"/>
        <v>0</v>
      </c>
      <c r="BA286" s="2">
        <f t="shared" ca="1" si="151"/>
        <v>0</v>
      </c>
      <c r="BB286" s="2">
        <f t="shared" ca="1" si="152"/>
        <v>1</v>
      </c>
      <c r="BC286" s="2">
        <f t="shared" ca="1" si="153"/>
        <v>0</v>
      </c>
      <c r="BD286" s="2"/>
      <c r="BE286" s="2"/>
      <c r="BF286" s="2"/>
      <c r="BG286" s="2"/>
      <c r="BH286" s="2"/>
      <c r="BI286" s="2"/>
      <c r="BJ286" s="3"/>
      <c r="BL286" s="1">
        <f t="shared" ca="1" si="168"/>
        <v>61003.640394759466</v>
      </c>
      <c r="BM286" s="3"/>
      <c r="BN286" s="1">
        <f t="shared" ca="1" si="154"/>
        <v>1</v>
      </c>
      <c r="BO286" s="2"/>
      <c r="BP286" s="2"/>
      <c r="BQ286" s="3"/>
      <c r="BR286" s="15">
        <f t="shared" ca="1" si="155"/>
        <v>0.24489033244880754</v>
      </c>
      <c r="BS286" s="16">
        <f t="shared" ca="1" si="156"/>
        <v>0</v>
      </c>
      <c r="BT286" s="2"/>
      <c r="BU286" s="2"/>
      <c r="BV286" s="1">
        <f ca="1">IF(Table1[[#This Row],[Area]]="Raozan",Table1[[#This Row],[Income]],0)</f>
        <v>0</v>
      </c>
      <c r="BW286" s="2">
        <f ca="1">IF(Table1[[#This Row],[Area]]="Rangunia",Table1[[#This Row],[Income]],0)</f>
        <v>0</v>
      </c>
      <c r="BX286" s="2">
        <f ca="1">IF(Table1[[#This Row],[Area]]="Hathazari",Table1[[#This Row],[Income]],0)</f>
        <v>0</v>
      </c>
      <c r="BY286" s="2">
        <f ca="1">IF(Table1[[#This Row],[Area]]="Nazirhat",Table1[[#This Row],[Income]],0)</f>
        <v>0</v>
      </c>
      <c r="BZ286" s="2">
        <f ca="1">IF(Table1[[#This Row],[Area]]="Rangamati",Table1[[#This Row],[Income]],0)</f>
        <v>0</v>
      </c>
      <c r="CA286" s="2">
        <f ca="1">IF(Table1[[#This Row],[Area]]="Kumilla",Table1[[#This Row],[Income]],0)</f>
        <v>82508</v>
      </c>
      <c r="CB286" s="2">
        <f ca="1">IF(Table1[[#This Row],[Area]]="Notun para",Table1[[#This Row],[Income]],0)</f>
        <v>0</v>
      </c>
      <c r="CC286" s="2">
        <f ca="1">IF(Table1[[#This Row],[Area]]="Fotikchori",Table1[[#This Row],[Income]],0)</f>
        <v>0</v>
      </c>
      <c r="CD286" s="2">
        <f ca="1">IF(Table1[[#This Row],[Area]]="Feni",Table1[[#This Row],[Income]],0)</f>
        <v>0</v>
      </c>
      <c r="CE286" s="2">
        <f ca="1">IF(Table1[[#This Row],[Area]]="Chattogram mohonogori",Table1[[#This Row],[Income]],0)</f>
        <v>0</v>
      </c>
      <c r="CF286" s="2">
        <f ca="1">IF(Table1[[#This Row],[Area]]="Potia",Table1[[#This Row],[Income]],0)</f>
        <v>0</v>
      </c>
      <c r="CG286" s="3">
        <f ca="1">IF(Table1[[#This Row],[Area]]="Kaptai",Table1[[#This Row],[Income]],0)</f>
        <v>0</v>
      </c>
      <c r="CH286" s="1">
        <f ca="1">IF(Table1[[#This Row],[Field of work]]="Health",Table1[[#This Row],[Income]],0)</f>
        <v>0</v>
      </c>
      <c r="CI286" s="2">
        <f ca="1">IF(Table1[[#This Row],[Field of work]]="Teaching",Table1[[#This Row],[Income]],0)</f>
        <v>0</v>
      </c>
      <c r="CJ286" s="2">
        <f ca="1">IF(Table1[[#This Row],[Field of work]]="Construction",Table1[[#This Row],[Income]],0)</f>
        <v>82508</v>
      </c>
      <c r="CK286" s="2">
        <f ca="1">IF(Table1[[#This Row],[Field of work]]="IT",Table1[[#This Row],[Income]],0)</f>
        <v>0</v>
      </c>
      <c r="CL286" s="2">
        <f ca="1">IF(Table1[[#This Row],[Field of work]]="General work",Table1[[#This Row],[Income]],0)</f>
        <v>0</v>
      </c>
      <c r="CM286" s="3">
        <f ca="1">IF(Table1[[#This Row],[Field of work]]="Agriculture",Table1[[#This Row],[Income]],0)</f>
        <v>0</v>
      </c>
      <c r="CN286" s="1">
        <f t="shared" ca="1" si="143"/>
        <v>1</v>
      </c>
      <c r="CO286" s="3"/>
      <c r="CP286" s="1">
        <f t="shared" ca="1" si="157"/>
        <v>35</v>
      </c>
      <c r="CQ286" s="3"/>
    </row>
    <row r="287" spans="2:95" x14ac:dyDescent="0.25">
      <c r="B287">
        <f t="shared" ca="1" si="158"/>
        <v>2</v>
      </c>
      <c r="C287" t="str">
        <f t="shared" ca="1" si="144"/>
        <v>Women</v>
      </c>
      <c r="D287">
        <f t="shared" ca="1" si="159"/>
        <v>35</v>
      </c>
      <c r="E287">
        <f t="shared" ca="1" si="160"/>
        <v>5</v>
      </c>
      <c r="F287" t="str">
        <f t="shared" ca="1" si="145"/>
        <v>General work</v>
      </c>
      <c r="G287">
        <f t="shared" ca="1" si="161"/>
        <v>3</v>
      </c>
      <c r="H287" t="str">
        <f t="shared" ca="1" si="146"/>
        <v>University</v>
      </c>
      <c r="I287">
        <f t="shared" ca="1" si="162"/>
        <v>0</v>
      </c>
      <c r="J287">
        <f t="shared" ca="1" si="163"/>
        <v>2</v>
      </c>
      <c r="K287">
        <f t="shared" ca="1" si="164"/>
        <v>87754</v>
      </c>
      <c r="L287">
        <f t="shared" ca="1" si="165"/>
        <v>5</v>
      </c>
      <c r="M287" t="str">
        <f t="shared" ca="1" si="147"/>
        <v>Chattogram mohonogori</v>
      </c>
      <c r="N287">
        <f t="shared" ca="1" si="169"/>
        <v>438770</v>
      </c>
      <c r="O287">
        <f t="shared" ca="1" si="166"/>
        <v>107450.53116856328</v>
      </c>
      <c r="P287">
        <f t="shared" ca="1" si="170"/>
        <v>114188.75184258458</v>
      </c>
      <c r="Q287">
        <f t="shared" ca="1" si="167"/>
        <v>45742</v>
      </c>
      <c r="R287">
        <f t="shared" ca="1" si="171"/>
        <v>99656.241694380951</v>
      </c>
      <c r="S287">
        <f t="shared" ca="1" si="172"/>
        <v>98985.870362060756</v>
      </c>
      <c r="T287">
        <f t="shared" ca="1" si="173"/>
        <v>651944.6222046453</v>
      </c>
      <c r="U287">
        <f t="shared" ca="1" si="174"/>
        <v>252848.77286294423</v>
      </c>
      <c r="V287">
        <f t="shared" ca="1" si="175"/>
        <v>399095.84934170108</v>
      </c>
      <c r="AR287" s="1">
        <f ca="1">IF(Table1[[#This Row],[Gender]]="men",1,0)</f>
        <v>0</v>
      </c>
      <c r="AS287" s="2">
        <f ca="1">IF(Table1[[#This Row],[Gender]]="Women",1,0)</f>
        <v>1</v>
      </c>
      <c r="AT287" s="2"/>
      <c r="AU287" s="2"/>
      <c r="AV287" s="3"/>
      <c r="AX287" s="1">
        <f t="shared" ca="1" si="148"/>
        <v>0</v>
      </c>
      <c r="AY287" s="2">
        <f t="shared" ca="1" si="149"/>
        <v>0</v>
      </c>
      <c r="AZ287" s="2">
        <f t="shared" ca="1" si="150"/>
        <v>1</v>
      </c>
      <c r="BA287" s="2">
        <f t="shared" ca="1" si="151"/>
        <v>0</v>
      </c>
      <c r="BB287" s="2">
        <f t="shared" ca="1" si="152"/>
        <v>0</v>
      </c>
      <c r="BC287" s="2">
        <f t="shared" ca="1" si="153"/>
        <v>0</v>
      </c>
      <c r="BD287" s="2"/>
      <c r="BE287" s="2"/>
      <c r="BF287" s="2"/>
      <c r="BG287" s="2"/>
      <c r="BH287" s="2"/>
      <c r="BI287" s="2"/>
      <c r="BJ287" s="3"/>
      <c r="BL287" s="1">
        <f t="shared" ca="1" si="168"/>
        <v>27976.802628460468</v>
      </c>
      <c r="BM287" s="3"/>
      <c r="BN287" s="1">
        <f t="shared" ca="1" si="154"/>
        <v>0</v>
      </c>
      <c r="BO287" s="2"/>
      <c r="BP287" s="2"/>
      <c r="BQ287" s="3"/>
      <c r="BR287" s="15">
        <f t="shared" ca="1" si="155"/>
        <v>0.41658718990278309</v>
      </c>
      <c r="BS287" s="16">
        <f t="shared" ca="1" si="156"/>
        <v>0</v>
      </c>
      <c r="BT287" s="2"/>
      <c r="BU287" s="2"/>
      <c r="BV287" s="1">
        <f ca="1">IF(Table1[[#This Row],[Area]]="Raozan",Table1[[#This Row],[Income]],0)</f>
        <v>0</v>
      </c>
      <c r="BW287" s="2">
        <f ca="1">IF(Table1[[#This Row],[Area]]="Rangunia",Table1[[#This Row],[Income]],0)</f>
        <v>0</v>
      </c>
      <c r="BX287" s="2">
        <f ca="1">IF(Table1[[#This Row],[Area]]="Hathazari",Table1[[#This Row],[Income]],0)</f>
        <v>0</v>
      </c>
      <c r="BY287" s="2">
        <f ca="1">IF(Table1[[#This Row],[Area]]="Nazirhat",Table1[[#This Row],[Income]],0)</f>
        <v>0</v>
      </c>
      <c r="BZ287" s="2">
        <f ca="1">IF(Table1[[#This Row],[Area]]="Rangamati",Table1[[#This Row],[Income]],0)</f>
        <v>0</v>
      </c>
      <c r="CA287" s="2">
        <f ca="1">IF(Table1[[#This Row],[Area]]="Kumilla",Table1[[#This Row],[Income]],0)</f>
        <v>0</v>
      </c>
      <c r="CB287" s="2">
        <f ca="1">IF(Table1[[#This Row],[Area]]="Notun para",Table1[[#This Row],[Income]],0)</f>
        <v>0</v>
      </c>
      <c r="CC287" s="2">
        <f ca="1">IF(Table1[[#This Row],[Area]]="Fotikchori",Table1[[#This Row],[Income]],0)</f>
        <v>0</v>
      </c>
      <c r="CD287" s="2">
        <f ca="1">IF(Table1[[#This Row],[Area]]="Feni",Table1[[#This Row],[Income]],0)</f>
        <v>0</v>
      </c>
      <c r="CE287" s="2">
        <f ca="1">IF(Table1[[#This Row],[Area]]="Chattogram mohonogori",Table1[[#This Row],[Income]],0)</f>
        <v>87754</v>
      </c>
      <c r="CF287" s="2">
        <f ca="1">IF(Table1[[#This Row],[Area]]="Potia",Table1[[#This Row],[Income]],0)</f>
        <v>0</v>
      </c>
      <c r="CG287" s="3">
        <f ca="1">IF(Table1[[#This Row],[Area]]="Kaptai",Table1[[#This Row],[Income]],0)</f>
        <v>0</v>
      </c>
      <c r="CH287" s="1">
        <f ca="1">IF(Table1[[#This Row],[Field of work]]="Health",Table1[[#This Row],[Income]],0)</f>
        <v>0</v>
      </c>
      <c r="CI287" s="2">
        <f ca="1">IF(Table1[[#This Row],[Field of work]]="Teaching",Table1[[#This Row],[Income]],0)</f>
        <v>0</v>
      </c>
      <c r="CJ287" s="2">
        <f ca="1">IF(Table1[[#This Row],[Field of work]]="Construction",Table1[[#This Row],[Income]],0)</f>
        <v>0</v>
      </c>
      <c r="CK287" s="2">
        <f ca="1">IF(Table1[[#This Row],[Field of work]]="IT",Table1[[#This Row],[Income]],0)</f>
        <v>0</v>
      </c>
      <c r="CL287" s="2">
        <f ca="1">IF(Table1[[#This Row],[Field of work]]="General work",Table1[[#This Row],[Income]],0)</f>
        <v>87754</v>
      </c>
      <c r="CM287" s="3">
        <f ca="1">IF(Table1[[#This Row],[Field of work]]="Agriculture",Table1[[#This Row],[Income]],0)</f>
        <v>0</v>
      </c>
      <c r="CN287" s="1">
        <f t="shared" ca="1" si="143"/>
        <v>1</v>
      </c>
      <c r="CO287" s="3"/>
      <c r="CP287" s="1">
        <f t="shared" ca="1" si="157"/>
        <v>27</v>
      </c>
      <c r="CQ287" s="3"/>
    </row>
    <row r="288" spans="2:95" x14ac:dyDescent="0.25">
      <c r="B288">
        <f t="shared" ca="1" si="158"/>
        <v>2</v>
      </c>
      <c r="C288" t="str">
        <f t="shared" ca="1" si="144"/>
        <v>Women</v>
      </c>
      <c r="D288">
        <f t="shared" ca="1" si="159"/>
        <v>27</v>
      </c>
      <c r="E288">
        <f t="shared" ca="1" si="160"/>
        <v>2</v>
      </c>
      <c r="F288" t="str">
        <f t="shared" ca="1" si="145"/>
        <v>Construction</v>
      </c>
      <c r="G288">
        <f t="shared" ca="1" si="161"/>
        <v>4</v>
      </c>
      <c r="H288" t="str">
        <f t="shared" ca="1" si="146"/>
        <v>Technical</v>
      </c>
      <c r="I288">
        <f t="shared" ca="1" si="162"/>
        <v>4</v>
      </c>
      <c r="J288">
        <f t="shared" ca="1" si="163"/>
        <v>1</v>
      </c>
      <c r="K288">
        <f t="shared" ca="1" si="164"/>
        <v>80551</v>
      </c>
      <c r="L288">
        <f t="shared" ca="1" si="165"/>
        <v>1</v>
      </c>
      <c r="M288" t="str">
        <f t="shared" ca="1" si="147"/>
        <v>Raozan</v>
      </c>
      <c r="N288">
        <f t="shared" ca="1" si="169"/>
        <v>241653</v>
      </c>
      <c r="O288">
        <f t="shared" ca="1" si="166"/>
        <v>100669.54420157724</v>
      </c>
      <c r="P288">
        <f t="shared" ca="1" si="170"/>
        <v>61003.640394759466</v>
      </c>
      <c r="Q288">
        <f t="shared" ca="1" si="167"/>
        <v>31129</v>
      </c>
      <c r="R288">
        <f t="shared" ca="1" si="171"/>
        <v>56573.68963570553</v>
      </c>
      <c r="S288">
        <f t="shared" ca="1" si="172"/>
        <v>2100.9505277874518</v>
      </c>
      <c r="T288">
        <f t="shared" ca="1" si="173"/>
        <v>304757.59092254692</v>
      </c>
      <c r="U288">
        <f t="shared" ca="1" si="174"/>
        <v>188372.23383728278</v>
      </c>
      <c r="V288">
        <f t="shared" ca="1" si="175"/>
        <v>116385.35708526414</v>
      </c>
      <c r="AR288" s="1">
        <f ca="1">IF(Table1[[#This Row],[Gender]]="men",1,0)</f>
        <v>0</v>
      </c>
      <c r="AS288" s="2">
        <f ca="1">IF(Table1[[#This Row],[Gender]]="Women",1,0)</f>
        <v>1</v>
      </c>
      <c r="AT288" s="2"/>
      <c r="AU288" s="2"/>
      <c r="AV288" s="3"/>
      <c r="AX288" s="1">
        <f t="shared" ca="1" si="148"/>
        <v>0</v>
      </c>
      <c r="AY288" s="2">
        <f t="shared" ca="1" si="149"/>
        <v>0</v>
      </c>
      <c r="AZ288" s="2">
        <f t="shared" ca="1" si="150"/>
        <v>0</v>
      </c>
      <c r="BA288" s="2">
        <f t="shared" ca="1" si="151"/>
        <v>0</v>
      </c>
      <c r="BB288" s="2">
        <f t="shared" ca="1" si="152"/>
        <v>1</v>
      </c>
      <c r="BC288" s="2">
        <f t="shared" ca="1" si="153"/>
        <v>0</v>
      </c>
      <c r="BD288" s="2"/>
      <c r="BE288" s="2"/>
      <c r="BF288" s="2"/>
      <c r="BG288" s="2"/>
      <c r="BH288" s="2"/>
      <c r="BI288" s="2"/>
      <c r="BJ288" s="3"/>
      <c r="BL288" s="1">
        <f t="shared" ca="1" si="168"/>
        <v>58260.291616416893</v>
      </c>
      <c r="BM288" s="3"/>
      <c r="BN288" s="1">
        <f t="shared" ca="1" si="154"/>
        <v>1</v>
      </c>
      <c r="BO288" s="2"/>
      <c r="BP288" s="2"/>
      <c r="BQ288" s="3"/>
      <c r="BR288" s="15">
        <f t="shared" ca="1" si="155"/>
        <v>0.64166806511698171</v>
      </c>
      <c r="BS288" s="16">
        <f t="shared" ca="1" si="156"/>
        <v>0</v>
      </c>
      <c r="BT288" s="2"/>
      <c r="BU288" s="2"/>
      <c r="BV288" s="1">
        <f ca="1">IF(Table1[[#This Row],[Area]]="Raozan",Table1[[#This Row],[Income]],0)</f>
        <v>80551</v>
      </c>
      <c r="BW288" s="2">
        <f ca="1">IF(Table1[[#This Row],[Area]]="Rangunia",Table1[[#This Row],[Income]],0)</f>
        <v>0</v>
      </c>
      <c r="BX288" s="2">
        <f ca="1">IF(Table1[[#This Row],[Area]]="Hathazari",Table1[[#This Row],[Income]],0)</f>
        <v>0</v>
      </c>
      <c r="BY288" s="2">
        <f ca="1">IF(Table1[[#This Row],[Area]]="Nazirhat",Table1[[#This Row],[Income]],0)</f>
        <v>0</v>
      </c>
      <c r="BZ288" s="2">
        <f ca="1">IF(Table1[[#This Row],[Area]]="Rangamati",Table1[[#This Row],[Income]],0)</f>
        <v>0</v>
      </c>
      <c r="CA288" s="2">
        <f ca="1">IF(Table1[[#This Row],[Area]]="Kumilla",Table1[[#This Row],[Income]],0)</f>
        <v>0</v>
      </c>
      <c r="CB288" s="2">
        <f ca="1">IF(Table1[[#This Row],[Area]]="Notun para",Table1[[#This Row],[Income]],0)</f>
        <v>0</v>
      </c>
      <c r="CC288" s="2">
        <f ca="1">IF(Table1[[#This Row],[Area]]="Fotikchori",Table1[[#This Row],[Income]],0)</f>
        <v>0</v>
      </c>
      <c r="CD288" s="2">
        <f ca="1">IF(Table1[[#This Row],[Area]]="Feni",Table1[[#This Row],[Income]],0)</f>
        <v>0</v>
      </c>
      <c r="CE288" s="2">
        <f ca="1">IF(Table1[[#This Row],[Area]]="Chattogram mohonogori",Table1[[#This Row],[Income]],0)</f>
        <v>0</v>
      </c>
      <c r="CF288" s="2">
        <f ca="1">IF(Table1[[#This Row],[Area]]="Potia",Table1[[#This Row],[Income]],0)</f>
        <v>0</v>
      </c>
      <c r="CG288" s="3">
        <f ca="1">IF(Table1[[#This Row],[Area]]="Kaptai",Table1[[#This Row],[Income]],0)</f>
        <v>0</v>
      </c>
      <c r="CH288" s="1">
        <f ca="1">IF(Table1[[#This Row],[Field of work]]="Health",Table1[[#This Row],[Income]],0)</f>
        <v>0</v>
      </c>
      <c r="CI288" s="2">
        <f ca="1">IF(Table1[[#This Row],[Field of work]]="Teaching",Table1[[#This Row],[Income]],0)</f>
        <v>0</v>
      </c>
      <c r="CJ288" s="2">
        <f ca="1">IF(Table1[[#This Row],[Field of work]]="Construction",Table1[[#This Row],[Income]],0)</f>
        <v>80551</v>
      </c>
      <c r="CK288" s="2">
        <f ca="1">IF(Table1[[#This Row],[Field of work]]="IT",Table1[[#This Row],[Income]],0)</f>
        <v>0</v>
      </c>
      <c r="CL288" s="2">
        <f ca="1">IF(Table1[[#This Row],[Field of work]]="General work",Table1[[#This Row],[Income]],0)</f>
        <v>0</v>
      </c>
      <c r="CM288" s="3">
        <f ca="1">IF(Table1[[#This Row],[Field of work]]="Agriculture",Table1[[#This Row],[Income]],0)</f>
        <v>0</v>
      </c>
      <c r="CN288" s="1">
        <f t="shared" ca="1" si="143"/>
        <v>1</v>
      </c>
      <c r="CO288" s="3"/>
      <c r="CP288" s="1">
        <f t="shared" ca="1" si="157"/>
        <v>43</v>
      </c>
      <c r="CQ288" s="3"/>
    </row>
    <row r="289" spans="2:95" x14ac:dyDescent="0.25">
      <c r="B289">
        <f t="shared" ca="1" si="158"/>
        <v>2</v>
      </c>
      <c r="C289" t="str">
        <f t="shared" ca="1" si="144"/>
        <v>Women</v>
      </c>
      <c r="D289">
        <f t="shared" ca="1" si="159"/>
        <v>43</v>
      </c>
      <c r="E289">
        <f t="shared" ca="1" si="160"/>
        <v>5</v>
      </c>
      <c r="F289" t="str">
        <f t="shared" ca="1" si="145"/>
        <v>General work</v>
      </c>
      <c r="G289">
        <f t="shared" ca="1" si="161"/>
        <v>1</v>
      </c>
      <c r="H289" t="str">
        <f t="shared" ca="1" si="146"/>
        <v>High school</v>
      </c>
      <c r="I289">
        <f t="shared" ca="1" si="162"/>
        <v>1</v>
      </c>
      <c r="J289">
        <f t="shared" ca="1" si="163"/>
        <v>3</v>
      </c>
      <c r="K289">
        <f t="shared" ca="1" si="164"/>
        <v>89481</v>
      </c>
      <c r="L289">
        <f t="shared" ca="1" si="165"/>
        <v>10</v>
      </c>
      <c r="M289" t="str">
        <f t="shared" ca="1" si="147"/>
        <v>Notun para</v>
      </c>
      <c r="N289">
        <f t="shared" ca="1" si="169"/>
        <v>357924</v>
      </c>
      <c r="O289">
        <f t="shared" ca="1" si="166"/>
        <v>229668.40053893055</v>
      </c>
      <c r="P289">
        <f t="shared" ca="1" si="170"/>
        <v>83930.407885381399</v>
      </c>
      <c r="Q289">
        <f t="shared" ca="1" si="167"/>
        <v>70930</v>
      </c>
      <c r="R289">
        <f t="shared" ca="1" si="171"/>
        <v>127754.30589262881</v>
      </c>
      <c r="S289">
        <f t="shared" ca="1" si="172"/>
        <v>132015.78305432151</v>
      </c>
      <c r="T289">
        <f t="shared" ca="1" si="173"/>
        <v>573870.19093970291</v>
      </c>
      <c r="U289">
        <f t="shared" ca="1" si="174"/>
        <v>428352.70643155935</v>
      </c>
      <c r="V289">
        <f t="shared" ca="1" si="175"/>
        <v>145517.48450814356</v>
      </c>
      <c r="AR289" s="1">
        <f ca="1">IF(Table1[[#This Row],[Gender]]="men",1,0)</f>
        <v>0</v>
      </c>
      <c r="AS289" s="2">
        <f ca="1">IF(Table1[[#This Row],[Gender]]="Women",1,0)</f>
        <v>1</v>
      </c>
      <c r="AT289" s="2"/>
      <c r="AU289" s="2"/>
      <c r="AV289" s="3"/>
      <c r="AX289" s="1">
        <f t="shared" ca="1" si="148"/>
        <v>1</v>
      </c>
      <c r="AY289" s="2">
        <f t="shared" ca="1" si="149"/>
        <v>0</v>
      </c>
      <c r="AZ289" s="2">
        <f t="shared" ca="1" si="150"/>
        <v>0</v>
      </c>
      <c r="BA289" s="2">
        <f t="shared" ca="1" si="151"/>
        <v>0</v>
      </c>
      <c r="BB289" s="2">
        <f t="shared" ca="1" si="152"/>
        <v>0</v>
      </c>
      <c r="BC289" s="2">
        <f t="shared" ca="1" si="153"/>
        <v>0</v>
      </c>
      <c r="BD289" s="2"/>
      <c r="BE289" s="2"/>
      <c r="BF289" s="2"/>
      <c r="BG289" s="2"/>
      <c r="BH289" s="2"/>
      <c r="BI289" s="2"/>
      <c r="BJ289" s="3"/>
      <c r="BL289" s="1">
        <f t="shared" ca="1" si="168"/>
        <v>47064.398372195225</v>
      </c>
      <c r="BM289" s="3"/>
      <c r="BN289" s="1">
        <f t="shared" ca="1" si="154"/>
        <v>0</v>
      </c>
      <c r="BO289" s="2"/>
      <c r="BP289" s="2"/>
      <c r="BQ289" s="3"/>
      <c r="BR289" s="15">
        <f t="shared" ca="1" si="155"/>
        <v>0.34563919654311259</v>
      </c>
      <c r="BS289" s="16">
        <f t="shared" ca="1" si="156"/>
        <v>0</v>
      </c>
      <c r="BT289" s="2"/>
      <c r="BU289" s="2"/>
      <c r="BV289" s="1">
        <f ca="1">IF(Table1[[#This Row],[Area]]="Raozan",Table1[[#This Row],[Income]],0)</f>
        <v>0</v>
      </c>
      <c r="BW289" s="2">
        <f ca="1">IF(Table1[[#This Row],[Area]]="Rangunia",Table1[[#This Row],[Income]],0)</f>
        <v>0</v>
      </c>
      <c r="BX289" s="2">
        <f ca="1">IF(Table1[[#This Row],[Area]]="Hathazari",Table1[[#This Row],[Income]],0)</f>
        <v>0</v>
      </c>
      <c r="BY289" s="2">
        <f ca="1">IF(Table1[[#This Row],[Area]]="Nazirhat",Table1[[#This Row],[Income]],0)</f>
        <v>0</v>
      </c>
      <c r="BZ289" s="2">
        <f ca="1">IF(Table1[[#This Row],[Area]]="Rangamati",Table1[[#This Row],[Income]],0)</f>
        <v>0</v>
      </c>
      <c r="CA289" s="2">
        <f ca="1">IF(Table1[[#This Row],[Area]]="Kumilla",Table1[[#This Row],[Income]],0)</f>
        <v>0</v>
      </c>
      <c r="CB289" s="2">
        <f ca="1">IF(Table1[[#This Row],[Area]]="Notun para",Table1[[#This Row],[Income]],0)</f>
        <v>89481</v>
      </c>
      <c r="CC289" s="2">
        <f ca="1">IF(Table1[[#This Row],[Area]]="Fotikchori",Table1[[#This Row],[Income]],0)</f>
        <v>0</v>
      </c>
      <c r="CD289" s="2">
        <f ca="1">IF(Table1[[#This Row],[Area]]="Feni",Table1[[#This Row],[Income]],0)</f>
        <v>0</v>
      </c>
      <c r="CE289" s="2">
        <f ca="1">IF(Table1[[#This Row],[Area]]="Chattogram mohonogori",Table1[[#This Row],[Income]],0)</f>
        <v>0</v>
      </c>
      <c r="CF289" s="2">
        <f ca="1">IF(Table1[[#This Row],[Area]]="Potia",Table1[[#This Row],[Income]],0)</f>
        <v>0</v>
      </c>
      <c r="CG289" s="3">
        <f ca="1">IF(Table1[[#This Row],[Area]]="Kaptai",Table1[[#This Row],[Income]],0)</f>
        <v>0</v>
      </c>
      <c r="CH289" s="1">
        <f ca="1">IF(Table1[[#This Row],[Field of work]]="Health",Table1[[#This Row],[Income]],0)</f>
        <v>0</v>
      </c>
      <c r="CI289" s="2">
        <f ca="1">IF(Table1[[#This Row],[Field of work]]="Teaching",Table1[[#This Row],[Income]],0)</f>
        <v>0</v>
      </c>
      <c r="CJ289" s="2">
        <f ca="1">IF(Table1[[#This Row],[Field of work]]="Construction",Table1[[#This Row],[Income]],0)</f>
        <v>0</v>
      </c>
      <c r="CK289" s="2">
        <f ca="1">IF(Table1[[#This Row],[Field of work]]="IT",Table1[[#This Row],[Income]],0)</f>
        <v>0</v>
      </c>
      <c r="CL289" s="2">
        <f ca="1">IF(Table1[[#This Row],[Field of work]]="General work",Table1[[#This Row],[Income]],0)</f>
        <v>89481</v>
      </c>
      <c r="CM289" s="3">
        <f ca="1">IF(Table1[[#This Row],[Field of work]]="Agriculture",Table1[[#This Row],[Income]],0)</f>
        <v>0</v>
      </c>
      <c r="CN289" s="1">
        <f t="shared" ca="1" si="143"/>
        <v>1</v>
      </c>
      <c r="CO289" s="3"/>
      <c r="CP289" s="1">
        <f t="shared" ca="1" si="157"/>
        <v>26</v>
      </c>
      <c r="CQ289" s="3"/>
    </row>
    <row r="290" spans="2:95" x14ac:dyDescent="0.25">
      <c r="B290">
        <f t="shared" ca="1" si="158"/>
        <v>1</v>
      </c>
      <c r="C290" t="str">
        <f t="shared" ca="1" si="144"/>
        <v>Men</v>
      </c>
      <c r="D290">
        <f t="shared" ca="1" si="159"/>
        <v>26</v>
      </c>
      <c r="E290">
        <f t="shared" ca="1" si="160"/>
        <v>1</v>
      </c>
      <c r="F290" t="str">
        <f t="shared" ca="1" si="145"/>
        <v>Health</v>
      </c>
      <c r="G290">
        <f t="shared" ca="1" si="161"/>
        <v>1</v>
      </c>
      <c r="H290" t="str">
        <f t="shared" ca="1" si="146"/>
        <v>High school</v>
      </c>
      <c r="I290">
        <f t="shared" ca="1" si="162"/>
        <v>1</v>
      </c>
      <c r="J290">
        <f t="shared" ca="1" si="163"/>
        <v>1</v>
      </c>
      <c r="K290">
        <f t="shared" ca="1" si="164"/>
        <v>76453</v>
      </c>
      <c r="L290">
        <f t="shared" ca="1" si="165"/>
        <v>9</v>
      </c>
      <c r="M290" t="str">
        <f t="shared" ca="1" si="147"/>
        <v>Rangunia</v>
      </c>
      <c r="N290">
        <f t="shared" ca="1" si="169"/>
        <v>305812</v>
      </c>
      <c r="O290">
        <f t="shared" ca="1" si="166"/>
        <v>105700.61397324235</v>
      </c>
      <c r="P290">
        <f t="shared" ca="1" si="170"/>
        <v>58260.291616416893</v>
      </c>
      <c r="Q290">
        <f t="shared" ca="1" si="167"/>
        <v>7846</v>
      </c>
      <c r="R290">
        <f t="shared" ca="1" si="171"/>
        <v>72136.915850657722</v>
      </c>
      <c r="S290">
        <f t="shared" ca="1" si="172"/>
        <v>58852.279966303395</v>
      </c>
      <c r="T290">
        <f t="shared" ca="1" si="173"/>
        <v>422924.57158272027</v>
      </c>
      <c r="U290">
        <f t="shared" ca="1" si="174"/>
        <v>185683.52982390008</v>
      </c>
      <c r="V290">
        <f t="shared" ca="1" si="175"/>
        <v>237241.04175882018</v>
      </c>
      <c r="AR290" s="1">
        <f ca="1">IF(Table1[[#This Row],[Gender]]="men",1,0)</f>
        <v>1</v>
      </c>
      <c r="AS290" s="2">
        <f ca="1">IF(Table1[[#This Row],[Gender]]="Women",1,0)</f>
        <v>0</v>
      </c>
      <c r="AT290" s="2"/>
      <c r="AU290" s="2"/>
      <c r="AV290" s="3"/>
      <c r="AX290" s="1">
        <f t="shared" ca="1" si="148"/>
        <v>0</v>
      </c>
      <c r="AY290" s="2">
        <f t="shared" ca="1" si="149"/>
        <v>0</v>
      </c>
      <c r="AZ290" s="2">
        <f t="shared" ca="1" si="150"/>
        <v>0</v>
      </c>
      <c r="BA290" s="2">
        <f t="shared" ca="1" si="151"/>
        <v>0</v>
      </c>
      <c r="BB290" s="2">
        <f t="shared" ca="1" si="152"/>
        <v>1</v>
      </c>
      <c r="BC290" s="2">
        <f t="shared" ca="1" si="153"/>
        <v>0</v>
      </c>
      <c r="BD290" s="2"/>
      <c r="BE290" s="2"/>
      <c r="BF290" s="2"/>
      <c r="BG290" s="2"/>
      <c r="BH290" s="2"/>
      <c r="BI290" s="2"/>
      <c r="BJ290" s="3"/>
      <c r="BL290" s="1">
        <f t="shared" ca="1" si="168"/>
        <v>20039.802574398607</v>
      </c>
      <c r="BM290" s="3"/>
      <c r="BN290" s="1">
        <f t="shared" ca="1" si="154"/>
        <v>1</v>
      </c>
      <c r="BO290" s="2"/>
      <c r="BP290" s="2"/>
      <c r="BQ290" s="3"/>
      <c r="BR290" s="15">
        <f t="shared" ca="1" si="155"/>
        <v>0.28218893177519877</v>
      </c>
      <c r="BS290" s="16">
        <f t="shared" ca="1" si="156"/>
        <v>0</v>
      </c>
      <c r="BT290" s="2"/>
      <c r="BU290" s="2"/>
      <c r="BV290" s="1">
        <f ca="1">IF(Table1[[#This Row],[Area]]="Raozan",Table1[[#This Row],[Income]],0)</f>
        <v>0</v>
      </c>
      <c r="BW290" s="2">
        <f ca="1">IF(Table1[[#This Row],[Area]]="Rangunia",Table1[[#This Row],[Income]],0)</f>
        <v>76453</v>
      </c>
      <c r="BX290" s="2">
        <f ca="1">IF(Table1[[#This Row],[Area]]="Hathazari",Table1[[#This Row],[Income]],0)</f>
        <v>0</v>
      </c>
      <c r="BY290" s="2">
        <f ca="1">IF(Table1[[#This Row],[Area]]="Nazirhat",Table1[[#This Row],[Income]],0)</f>
        <v>0</v>
      </c>
      <c r="BZ290" s="2">
        <f ca="1">IF(Table1[[#This Row],[Area]]="Rangamati",Table1[[#This Row],[Income]],0)</f>
        <v>0</v>
      </c>
      <c r="CA290" s="2">
        <f ca="1">IF(Table1[[#This Row],[Area]]="Kumilla",Table1[[#This Row],[Income]],0)</f>
        <v>0</v>
      </c>
      <c r="CB290" s="2">
        <f ca="1">IF(Table1[[#This Row],[Area]]="Notun para",Table1[[#This Row],[Income]],0)</f>
        <v>0</v>
      </c>
      <c r="CC290" s="2">
        <f ca="1">IF(Table1[[#This Row],[Area]]="Fotikchori",Table1[[#This Row],[Income]],0)</f>
        <v>0</v>
      </c>
      <c r="CD290" s="2">
        <f ca="1">IF(Table1[[#This Row],[Area]]="Feni",Table1[[#This Row],[Income]],0)</f>
        <v>0</v>
      </c>
      <c r="CE290" s="2">
        <f ca="1">IF(Table1[[#This Row],[Area]]="Chattogram mohonogori",Table1[[#This Row],[Income]],0)</f>
        <v>0</v>
      </c>
      <c r="CF290" s="2">
        <f ca="1">IF(Table1[[#This Row],[Area]]="Potia",Table1[[#This Row],[Income]],0)</f>
        <v>0</v>
      </c>
      <c r="CG290" s="3">
        <f ca="1">IF(Table1[[#This Row],[Area]]="Kaptai",Table1[[#This Row],[Income]],0)</f>
        <v>0</v>
      </c>
      <c r="CH290" s="1">
        <f ca="1">IF(Table1[[#This Row],[Field of work]]="Health",Table1[[#This Row],[Income]],0)</f>
        <v>76453</v>
      </c>
      <c r="CI290" s="2">
        <f ca="1">IF(Table1[[#This Row],[Field of work]]="Teaching",Table1[[#This Row],[Income]],0)</f>
        <v>0</v>
      </c>
      <c r="CJ290" s="2">
        <f ca="1">IF(Table1[[#This Row],[Field of work]]="Construction",Table1[[#This Row],[Income]],0)</f>
        <v>0</v>
      </c>
      <c r="CK290" s="2">
        <f ca="1">IF(Table1[[#This Row],[Field of work]]="IT",Table1[[#This Row],[Income]],0)</f>
        <v>0</v>
      </c>
      <c r="CL290" s="2">
        <f ca="1">IF(Table1[[#This Row],[Field of work]]="General work",Table1[[#This Row],[Income]],0)</f>
        <v>0</v>
      </c>
      <c r="CM290" s="3">
        <f ca="1">IF(Table1[[#This Row],[Field of work]]="Agriculture",Table1[[#This Row],[Income]],0)</f>
        <v>0</v>
      </c>
      <c r="CN290" s="1">
        <f t="shared" ca="1" si="143"/>
        <v>1</v>
      </c>
      <c r="CO290" s="3"/>
      <c r="CP290" s="1">
        <f t="shared" ca="1" si="157"/>
        <v>40</v>
      </c>
      <c r="CQ290" s="3"/>
    </row>
    <row r="291" spans="2:95" x14ac:dyDescent="0.25">
      <c r="B291">
        <f t="shared" ca="1" si="158"/>
        <v>1</v>
      </c>
      <c r="C291" t="str">
        <f t="shared" ca="1" si="144"/>
        <v>Men</v>
      </c>
      <c r="D291">
        <f t="shared" ca="1" si="159"/>
        <v>40</v>
      </c>
      <c r="E291">
        <f t="shared" ca="1" si="160"/>
        <v>5</v>
      </c>
      <c r="F291" t="str">
        <f t="shared" ca="1" si="145"/>
        <v>General work</v>
      </c>
      <c r="G291">
        <f t="shared" ca="1" si="161"/>
        <v>5</v>
      </c>
      <c r="H291" t="str">
        <f t="shared" ca="1" si="146"/>
        <v>Other</v>
      </c>
      <c r="I291">
        <f t="shared" ca="1" si="162"/>
        <v>0</v>
      </c>
      <c r="J291">
        <f t="shared" ca="1" si="163"/>
        <v>3</v>
      </c>
      <c r="K291">
        <f t="shared" ca="1" si="164"/>
        <v>83130</v>
      </c>
      <c r="L291">
        <f t="shared" ca="1" si="165"/>
        <v>12</v>
      </c>
      <c r="M291" t="str">
        <f t="shared" ca="1" si="147"/>
        <v>Kaptai</v>
      </c>
      <c r="N291">
        <f t="shared" ca="1" si="169"/>
        <v>415650</v>
      </c>
      <c r="O291">
        <f t="shared" ca="1" si="166"/>
        <v>117291.82949236137</v>
      </c>
      <c r="P291">
        <f t="shared" ca="1" si="170"/>
        <v>141193.19511658567</v>
      </c>
      <c r="Q291">
        <f t="shared" ca="1" si="167"/>
        <v>71475</v>
      </c>
      <c r="R291">
        <f t="shared" ca="1" si="171"/>
        <v>28520.159802064063</v>
      </c>
      <c r="S291">
        <f t="shared" ca="1" si="172"/>
        <v>48727.737477801798</v>
      </c>
      <c r="T291">
        <f t="shared" ca="1" si="173"/>
        <v>605570.93259438756</v>
      </c>
      <c r="U291">
        <f t="shared" ca="1" si="174"/>
        <v>217286.98929442544</v>
      </c>
      <c r="V291">
        <f t="shared" ca="1" si="175"/>
        <v>388283.94329996209</v>
      </c>
      <c r="AR291" s="1">
        <f ca="1">IF(Table1[[#This Row],[Gender]]="men",1,0)</f>
        <v>1</v>
      </c>
      <c r="AS291" s="2">
        <f ca="1">IF(Table1[[#This Row],[Gender]]="Women",1,0)</f>
        <v>0</v>
      </c>
      <c r="AT291" s="2"/>
      <c r="AU291" s="2"/>
      <c r="AV291" s="3"/>
      <c r="AX291" s="1">
        <f t="shared" ca="1" si="148"/>
        <v>0</v>
      </c>
      <c r="AY291" s="2">
        <f t="shared" ca="1" si="149"/>
        <v>0</v>
      </c>
      <c r="AZ291" s="2">
        <f t="shared" ca="1" si="150"/>
        <v>0</v>
      </c>
      <c r="BA291" s="2">
        <f t="shared" ca="1" si="151"/>
        <v>0</v>
      </c>
      <c r="BB291" s="2">
        <f t="shared" ca="1" si="152"/>
        <v>1</v>
      </c>
      <c r="BC291" s="2">
        <f t="shared" ca="1" si="153"/>
        <v>0</v>
      </c>
      <c r="BD291" s="2"/>
      <c r="BE291" s="2"/>
      <c r="BF291" s="2"/>
      <c r="BG291" s="2"/>
      <c r="BH291" s="2"/>
      <c r="BI291" s="2"/>
      <c r="BJ291" s="3"/>
      <c r="BL291" s="1">
        <f t="shared" ca="1" si="168"/>
        <v>23260.126729952721</v>
      </c>
      <c r="BM291" s="3"/>
      <c r="BN291" s="1">
        <f t="shared" ca="1" si="154"/>
        <v>0</v>
      </c>
      <c r="BO291" s="2"/>
      <c r="BP291" s="2"/>
      <c r="BQ291" s="3"/>
      <c r="BR291" s="15">
        <f t="shared" ca="1" si="155"/>
        <v>7.4848624450551626E-2</v>
      </c>
      <c r="BS291" s="16">
        <f t="shared" ca="1" si="156"/>
        <v>1</v>
      </c>
      <c r="BT291" s="2"/>
      <c r="BU291" s="2"/>
      <c r="BV291" s="1">
        <f ca="1">IF(Table1[[#This Row],[Area]]="Raozan",Table1[[#This Row],[Income]],0)</f>
        <v>0</v>
      </c>
      <c r="BW291" s="2">
        <f ca="1">IF(Table1[[#This Row],[Area]]="Rangunia",Table1[[#This Row],[Income]],0)</f>
        <v>0</v>
      </c>
      <c r="BX291" s="2">
        <f ca="1">IF(Table1[[#This Row],[Area]]="Hathazari",Table1[[#This Row],[Income]],0)</f>
        <v>0</v>
      </c>
      <c r="BY291" s="2">
        <f ca="1">IF(Table1[[#This Row],[Area]]="Nazirhat",Table1[[#This Row],[Income]],0)</f>
        <v>0</v>
      </c>
      <c r="BZ291" s="2">
        <f ca="1">IF(Table1[[#This Row],[Area]]="Rangamati",Table1[[#This Row],[Income]],0)</f>
        <v>0</v>
      </c>
      <c r="CA291" s="2">
        <f ca="1">IF(Table1[[#This Row],[Area]]="Kumilla",Table1[[#This Row],[Income]],0)</f>
        <v>0</v>
      </c>
      <c r="CB291" s="2">
        <f ca="1">IF(Table1[[#This Row],[Area]]="Notun para",Table1[[#This Row],[Income]],0)</f>
        <v>0</v>
      </c>
      <c r="CC291" s="2">
        <f ca="1">IF(Table1[[#This Row],[Area]]="Fotikchori",Table1[[#This Row],[Income]],0)</f>
        <v>0</v>
      </c>
      <c r="CD291" s="2">
        <f ca="1">IF(Table1[[#This Row],[Area]]="Feni",Table1[[#This Row],[Income]],0)</f>
        <v>0</v>
      </c>
      <c r="CE291" s="2">
        <f ca="1">IF(Table1[[#This Row],[Area]]="Chattogram mohonogori",Table1[[#This Row],[Income]],0)</f>
        <v>0</v>
      </c>
      <c r="CF291" s="2">
        <f ca="1">IF(Table1[[#This Row],[Area]]="Potia",Table1[[#This Row],[Income]],0)</f>
        <v>0</v>
      </c>
      <c r="CG291" s="3">
        <f ca="1">IF(Table1[[#This Row],[Area]]="Kaptai",Table1[[#This Row],[Income]],0)</f>
        <v>83130</v>
      </c>
      <c r="CH291" s="1">
        <f ca="1">IF(Table1[[#This Row],[Field of work]]="Health",Table1[[#This Row],[Income]],0)</f>
        <v>0</v>
      </c>
      <c r="CI291" s="2">
        <f ca="1">IF(Table1[[#This Row],[Field of work]]="Teaching",Table1[[#This Row],[Income]],0)</f>
        <v>0</v>
      </c>
      <c r="CJ291" s="2">
        <f ca="1">IF(Table1[[#This Row],[Field of work]]="Construction",Table1[[#This Row],[Income]],0)</f>
        <v>0</v>
      </c>
      <c r="CK291" s="2">
        <f ca="1">IF(Table1[[#This Row],[Field of work]]="IT",Table1[[#This Row],[Income]],0)</f>
        <v>0</v>
      </c>
      <c r="CL291" s="2">
        <f ca="1">IF(Table1[[#This Row],[Field of work]]="General work",Table1[[#This Row],[Income]],0)</f>
        <v>83130</v>
      </c>
      <c r="CM291" s="3">
        <f ca="1">IF(Table1[[#This Row],[Field of work]]="Agriculture",Table1[[#This Row],[Income]],0)</f>
        <v>0</v>
      </c>
      <c r="CN291" s="1">
        <f t="shared" ca="1" si="143"/>
        <v>0</v>
      </c>
      <c r="CO291" s="3"/>
      <c r="CP291" s="1">
        <f t="shared" ca="1" si="157"/>
        <v>29</v>
      </c>
      <c r="CQ291" s="3"/>
    </row>
    <row r="292" spans="2:95" x14ac:dyDescent="0.25">
      <c r="B292">
        <f t="shared" ca="1" si="158"/>
        <v>2</v>
      </c>
      <c r="C292" t="str">
        <f t="shared" ca="1" si="144"/>
        <v>Women</v>
      </c>
      <c r="D292">
        <f t="shared" ca="1" si="159"/>
        <v>29</v>
      </c>
      <c r="E292">
        <f t="shared" ca="1" si="160"/>
        <v>5</v>
      </c>
      <c r="F292" t="str">
        <f t="shared" ca="1" si="145"/>
        <v>General work</v>
      </c>
      <c r="G292">
        <f t="shared" ca="1" si="161"/>
        <v>4</v>
      </c>
      <c r="H292" t="str">
        <f t="shared" ca="1" si="146"/>
        <v>Technical</v>
      </c>
      <c r="I292">
        <f t="shared" ca="1" si="162"/>
        <v>0</v>
      </c>
      <c r="J292">
        <f t="shared" ca="1" si="163"/>
        <v>2</v>
      </c>
      <c r="K292">
        <f t="shared" ca="1" si="164"/>
        <v>67132</v>
      </c>
      <c r="L292">
        <f t="shared" ca="1" si="165"/>
        <v>12</v>
      </c>
      <c r="M292" t="str">
        <f t="shared" ca="1" si="147"/>
        <v>Kaptai</v>
      </c>
      <c r="N292">
        <f t="shared" ca="1" si="169"/>
        <v>335660</v>
      </c>
      <c r="O292">
        <f t="shared" ca="1" si="166"/>
        <v>25123.689283072159</v>
      </c>
      <c r="P292">
        <f t="shared" ca="1" si="170"/>
        <v>40079.605148797214</v>
      </c>
      <c r="Q292">
        <f t="shared" ca="1" si="167"/>
        <v>10580</v>
      </c>
      <c r="R292">
        <f t="shared" ca="1" si="171"/>
        <v>7826.947440049451</v>
      </c>
      <c r="S292">
        <f t="shared" ca="1" si="172"/>
        <v>20870.841522587005</v>
      </c>
      <c r="T292">
        <f t="shared" ca="1" si="173"/>
        <v>396610.44667138421</v>
      </c>
      <c r="U292">
        <f t="shared" ca="1" si="174"/>
        <v>43530.636723121614</v>
      </c>
      <c r="V292">
        <f t="shared" ca="1" si="175"/>
        <v>353079.80994826258</v>
      </c>
      <c r="AR292" s="1">
        <f ca="1">IF(Table1[[#This Row],[Gender]]="men",1,0)</f>
        <v>0</v>
      </c>
      <c r="AS292" s="2">
        <f ca="1">IF(Table1[[#This Row],[Gender]]="Women",1,0)</f>
        <v>1</v>
      </c>
      <c r="AT292" s="2"/>
      <c r="AU292" s="2"/>
      <c r="AV292" s="3"/>
      <c r="AX292" s="1">
        <f t="shared" ca="1" si="148"/>
        <v>0</v>
      </c>
      <c r="AY292" s="2">
        <f t="shared" ca="1" si="149"/>
        <v>0</v>
      </c>
      <c r="AZ292" s="2">
        <f t="shared" ca="1" si="150"/>
        <v>0</v>
      </c>
      <c r="BA292" s="2">
        <f t="shared" ca="1" si="151"/>
        <v>0</v>
      </c>
      <c r="BB292" s="2">
        <f t="shared" ca="1" si="152"/>
        <v>0</v>
      </c>
      <c r="BC292" s="2">
        <f t="shared" ca="1" si="153"/>
        <v>1</v>
      </c>
      <c r="BD292" s="2"/>
      <c r="BE292" s="2"/>
      <c r="BF292" s="2"/>
      <c r="BG292" s="2"/>
      <c r="BH292" s="2"/>
      <c r="BI292" s="2"/>
      <c r="BJ292" s="3"/>
      <c r="BL292" s="1">
        <f t="shared" ca="1" si="168"/>
        <v>52161.971878621604</v>
      </c>
      <c r="BM292" s="3"/>
      <c r="BN292" s="1">
        <f t="shared" ca="1" si="154"/>
        <v>0</v>
      </c>
      <c r="BO292" s="2"/>
      <c r="BP292" s="2"/>
      <c r="BQ292" s="3"/>
      <c r="BR292" s="15">
        <f t="shared" ca="1" si="155"/>
        <v>0.22804982653492847</v>
      </c>
      <c r="BS292" s="16">
        <f t="shared" ca="1" si="156"/>
        <v>0</v>
      </c>
      <c r="BT292" s="2"/>
      <c r="BU292" s="2"/>
      <c r="BV292" s="1">
        <f ca="1">IF(Table1[[#This Row],[Area]]="Raozan",Table1[[#This Row],[Income]],0)</f>
        <v>0</v>
      </c>
      <c r="BW292" s="2">
        <f ca="1">IF(Table1[[#This Row],[Area]]="Rangunia",Table1[[#This Row],[Income]],0)</f>
        <v>0</v>
      </c>
      <c r="BX292" s="2">
        <f ca="1">IF(Table1[[#This Row],[Area]]="Hathazari",Table1[[#This Row],[Income]],0)</f>
        <v>0</v>
      </c>
      <c r="BY292" s="2">
        <f ca="1">IF(Table1[[#This Row],[Area]]="Nazirhat",Table1[[#This Row],[Income]],0)</f>
        <v>0</v>
      </c>
      <c r="BZ292" s="2">
        <f ca="1">IF(Table1[[#This Row],[Area]]="Rangamati",Table1[[#This Row],[Income]],0)</f>
        <v>0</v>
      </c>
      <c r="CA292" s="2">
        <f ca="1">IF(Table1[[#This Row],[Area]]="Kumilla",Table1[[#This Row],[Income]],0)</f>
        <v>0</v>
      </c>
      <c r="CB292" s="2">
        <f ca="1">IF(Table1[[#This Row],[Area]]="Notun para",Table1[[#This Row],[Income]],0)</f>
        <v>0</v>
      </c>
      <c r="CC292" s="2">
        <f ca="1">IF(Table1[[#This Row],[Area]]="Fotikchori",Table1[[#This Row],[Income]],0)</f>
        <v>0</v>
      </c>
      <c r="CD292" s="2">
        <f ca="1">IF(Table1[[#This Row],[Area]]="Feni",Table1[[#This Row],[Income]],0)</f>
        <v>0</v>
      </c>
      <c r="CE292" s="2">
        <f ca="1">IF(Table1[[#This Row],[Area]]="Chattogram mohonogori",Table1[[#This Row],[Income]],0)</f>
        <v>0</v>
      </c>
      <c r="CF292" s="2">
        <f ca="1">IF(Table1[[#This Row],[Area]]="Potia",Table1[[#This Row],[Income]],0)</f>
        <v>0</v>
      </c>
      <c r="CG292" s="3">
        <f ca="1">IF(Table1[[#This Row],[Area]]="Kaptai",Table1[[#This Row],[Income]],0)</f>
        <v>67132</v>
      </c>
      <c r="CH292" s="1">
        <f ca="1">IF(Table1[[#This Row],[Field of work]]="Health",Table1[[#This Row],[Income]],0)</f>
        <v>0</v>
      </c>
      <c r="CI292" s="2">
        <f ca="1">IF(Table1[[#This Row],[Field of work]]="Teaching",Table1[[#This Row],[Income]],0)</f>
        <v>0</v>
      </c>
      <c r="CJ292" s="2">
        <f ca="1">IF(Table1[[#This Row],[Field of work]]="Construction",Table1[[#This Row],[Income]],0)</f>
        <v>0</v>
      </c>
      <c r="CK292" s="2">
        <f ca="1">IF(Table1[[#This Row],[Field of work]]="IT",Table1[[#This Row],[Income]],0)</f>
        <v>0</v>
      </c>
      <c r="CL292" s="2">
        <f ca="1">IF(Table1[[#This Row],[Field of work]]="General work",Table1[[#This Row],[Income]],0)</f>
        <v>67132</v>
      </c>
      <c r="CM292" s="3">
        <f ca="1">IF(Table1[[#This Row],[Field of work]]="Agriculture",Table1[[#This Row],[Income]],0)</f>
        <v>0</v>
      </c>
      <c r="CN292" s="1">
        <f t="shared" ca="1" si="143"/>
        <v>1</v>
      </c>
      <c r="CO292" s="3"/>
      <c r="CP292" s="1">
        <f t="shared" ca="1" si="157"/>
        <v>41</v>
      </c>
      <c r="CQ292" s="3"/>
    </row>
    <row r="293" spans="2:95" x14ac:dyDescent="0.25">
      <c r="B293">
        <f t="shared" ca="1" si="158"/>
        <v>2</v>
      </c>
      <c r="C293" t="str">
        <f t="shared" ca="1" si="144"/>
        <v>Women</v>
      </c>
      <c r="D293">
        <f t="shared" ca="1" si="159"/>
        <v>41</v>
      </c>
      <c r="E293">
        <f t="shared" ca="1" si="160"/>
        <v>6</v>
      </c>
      <c r="F293" t="str">
        <f t="shared" ca="1" si="145"/>
        <v>Agriculture</v>
      </c>
      <c r="G293">
        <f t="shared" ca="1" si="161"/>
        <v>3</v>
      </c>
      <c r="H293" t="str">
        <f t="shared" ca="1" si="146"/>
        <v>University</v>
      </c>
      <c r="I293">
        <f t="shared" ca="1" si="162"/>
        <v>3</v>
      </c>
      <c r="J293">
        <f t="shared" ca="1" si="163"/>
        <v>1</v>
      </c>
      <c r="K293">
        <f t="shared" ca="1" si="164"/>
        <v>57990</v>
      </c>
      <c r="L293">
        <f t="shared" ca="1" si="165"/>
        <v>6</v>
      </c>
      <c r="M293" t="str">
        <f t="shared" ca="1" si="147"/>
        <v>Kumilla</v>
      </c>
      <c r="N293">
        <f t="shared" ca="1" si="169"/>
        <v>231960</v>
      </c>
      <c r="O293">
        <f t="shared" ca="1" si="166"/>
        <v>52898.437763042006</v>
      </c>
      <c r="P293">
        <f t="shared" ca="1" si="170"/>
        <v>23260.126729952721</v>
      </c>
      <c r="Q293">
        <f t="shared" ca="1" si="167"/>
        <v>2875</v>
      </c>
      <c r="R293">
        <f t="shared" ca="1" si="171"/>
        <v>31338.560139282185</v>
      </c>
      <c r="S293">
        <f t="shared" ca="1" si="172"/>
        <v>56536.878885691207</v>
      </c>
      <c r="T293">
        <f t="shared" ca="1" si="173"/>
        <v>311757.00561564392</v>
      </c>
      <c r="U293">
        <f t="shared" ca="1" si="174"/>
        <v>87111.99790232419</v>
      </c>
      <c r="V293">
        <f t="shared" ca="1" si="175"/>
        <v>224645.00771331973</v>
      </c>
      <c r="AR293" s="1">
        <f ca="1">IF(Table1[[#This Row],[Gender]]="men",1,0)</f>
        <v>0</v>
      </c>
      <c r="AS293" s="2">
        <f ca="1">IF(Table1[[#This Row],[Gender]]="Women",1,0)</f>
        <v>1</v>
      </c>
      <c r="AT293" s="2"/>
      <c r="AU293" s="2"/>
      <c r="AV293" s="3"/>
      <c r="AX293" s="1">
        <f t="shared" ca="1" si="148"/>
        <v>0</v>
      </c>
      <c r="AY293" s="2">
        <f t="shared" ca="1" si="149"/>
        <v>0</v>
      </c>
      <c r="AZ293" s="2">
        <f t="shared" ca="1" si="150"/>
        <v>0</v>
      </c>
      <c r="BA293" s="2">
        <f t="shared" ca="1" si="151"/>
        <v>0</v>
      </c>
      <c r="BB293" s="2">
        <f t="shared" ca="1" si="152"/>
        <v>0</v>
      </c>
      <c r="BC293" s="2">
        <f t="shared" ca="1" si="153"/>
        <v>1</v>
      </c>
      <c r="BD293" s="2"/>
      <c r="BE293" s="2"/>
      <c r="BF293" s="2"/>
      <c r="BG293" s="2"/>
      <c r="BH293" s="2"/>
      <c r="BI293" s="2"/>
      <c r="BJ293" s="3"/>
      <c r="BL293" s="1">
        <f t="shared" ca="1" si="168"/>
        <v>46.870133351195683</v>
      </c>
      <c r="BM293" s="3"/>
      <c r="BN293" s="1">
        <f t="shared" ca="1" si="154"/>
        <v>1</v>
      </c>
      <c r="BO293" s="2"/>
      <c r="BP293" s="2"/>
      <c r="BQ293" s="3"/>
      <c r="BR293" s="15">
        <f t="shared" ca="1" si="155"/>
        <v>0.81789433350037521</v>
      </c>
      <c r="BS293" s="16">
        <f t="shared" ca="1" si="156"/>
        <v>0</v>
      </c>
      <c r="BT293" s="2"/>
      <c r="BU293" s="2"/>
      <c r="BV293" s="1">
        <f ca="1">IF(Table1[[#This Row],[Area]]="Raozan",Table1[[#This Row],[Income]],0)</f>
        <v>0</v>
      </c>
      <c r="BW293" s="2">
        <f ca="1">IF(Table1[[#This Row],[Area]]="Rangunia",Table1[[#This Row],[Income]],0)</f>
        <v>0</v>
      </c>
      <c r="BX293" s="2">
        <f ca="1">IF(Table1[[#This Row],[Area]]="Hathazari",Table1[[#This Row],[Income]],0)</f>
        <v>0</v>
      </c>
      <c r="BY293" s="2">
        <f ca="1">IF(Table1[[#This Row],[Area]]="Nazirhat",Table1[[#This Row],[Income]],0)</f>
        <v>0</v>
      </c>
      <c r="BZ293" s="2">
        <f ca="1">IF(Table1[[#This Row],[Area]]="Rangamati",Table1[[#This Row],[Income]],0)</f>
        <v>0</v>
      </c>
      <c r="CA293" s="2">
        <f ca="1">IF(Table1[[#This Row],[Area]]="Kumilla",Table1[[#This Row],[Income]],0)</f>
        <v>57990</v>
      </c>
      <c r="CB293" s="2">
        <f ca="1">IF(Table1[[#This Row],[Area]]="Notun para",Table1[[#This Row],[Income]],0)</f>
        <v>0</v>
      </c>
      <c r="CC293" s="2">
        <f ca="1">IF(Table1[[#This Row],[Area]]="Fotikchori",Table1[[#This Row],[Income]],0)</f>
        <v>0</v>
      </c>
      <c r="CD293" s="2">
        <f ca="1">IF(Table1[[#This Row],[Area]]="Feni",Table1[[#This Row],[Income]],0)</f>
        <v>0</v>
      </c>
      <c r="CE293" s="2">
        <f ca="1">IF(Table1[[#This Row],[Area]]="Chattogram mohonogori",Table1[[#This Row],[Income]],0)</f>
        <v>0</v>
      </c>
      <c r="CF293" s="2">
        <f ca="1">IF(Table1[[#This Row],[Area]]="Potia",Table1[[#This Row],[Income]],0)</f>
        <v>0</v>
      </c>
      <c r="CG293" s="3">
        <f ca="1">IF(Table1[[#This Row],[Area]]="Kaptai",Table1[[#This Row],[Income]],0)</f>
        <v>0</v>
      </c>
      <c r="CH293" s="1">
        <f ca="1">IF(Table1[[#This Row],[Field of work]]="Health",Table1[[#This Row],[Income]],0)</f>
        <v>0</v>
      </c>
      <c r="CI293" s="2">
        <f ca="1">IF(Table1[[#This Row],[Field of work]]="Teaching",Table1[[#This Row],[Income]],0)</f>
        <v>0</v>
      </c>
      <c r="CJ293" s="2">
        <f ca="1">IF(Table1[[#This Row],[Field of work]]="Construction",Table1[[#This Row],[Income]],0)</f>
        <v>0</v>
      </c>
      <c r="CK293" s="2">
        <f ca="1">IF(Table1[[#This Row],[Field of work]]="IT",Table1[[#This Row],[Income]],0)</f>
        <v>0</v>
      </c>
      <c r="CL293" s="2">
        <f ca="1">IF(Table1[[#This Row],[Field of work]]="General work",Table1[[#This Row],[Income]],0)</f>
        <v>0</v>
      </c>
      <c r="CM293" s="3">
        <f ca="1">IF(Table1[[#This Row],[Field of work]]="Agriculture",Table1[[#This Row],[Income]],0)</f>
        <v>57990</v>
      </c>
      <c r="CN293" s="1">
        <f t="shared" ca="1" si="143"/>
        <v>1</v>
      </c>
      <c r="CO293" s="3"/>
      <c r="CP293" s="1">
        <f t="shared" ca="1" si="157"/>
        <v>39</v>
      </c>
      <c r="CQ293" s="3"/>
    </row>
    <row r="294" spans="2:95" x14ac:dyDescent="0.25">
      <c r="B294">
        <f t="shared" ca="1" si="158"/>
        <v>1</v>
      </c>
      <c r="C294" t="str">
        <f t="shared" ca="1" si="144"/>
        <v>Men</v>
      </c>
      <c r="D294">
        <f t="shared" ca="1" si="159"/>
        <v>39</v>
      </c>
      <c r="E294">
        <f t="shared" ca="1" si="160"/>
        <v>6</v>
      </c>
      <c r="F294" t="str">
        <f t="shared" ca="1" si="145"/>
        <v>Agriculture</v>
      </c>
      <c r="G294">
        <f t="shared" ca="1" si="161"/>
        <v>2</v>
      </c>
      <c r="H294" t="str">
        <f t="shared" ca="1" si="146"/>
        <v>College</v>
      </c>
      <c r="I294">
        <f t="shared" ca="1" si="162"/>
        <v>3</v>
      </c>
      <c r="J294">
        <f t="shared" ca="1" si="163"/>
        <v>2</v>
      </c>
      <c r="K294">
        <f t="shared" ca="1" si="164"/>
        <v>70804</v>
      </c>
      <c r="L294">
        <f t="shared" ca="1" si="165"/>
        <v>10</v>
      </c>
      <c r="M294" t="str">
        <f t="shared" ca="1" si="147"/>
        <v>Notun para</v>
      </c>
      <c r="N294">
        <f t="shared" ca="1" si="169"/>
        <v>283216</v>
      </c>
      <c r="O294">
        <f t="shared" ca="1" si="166"/>
        <v>231640.76155664228</v>
      </c>
      <c r="P294">
        <f t="shared" ca="1" si="170"/>
        <v>104323.94375724321</v>
      </c>
      <c r="Q294">
        <f t="shared" ca="1" si="167"/>
        <v>56805</v>
      </c>
      <c r="R294">
        <f t="shared" ca="1" si="171"/>
        <v>27145.100748833775</v>
      </c>
      <c r="S294">
        <f t="shared" ca="1" si="172"/>
        <v>87186.605075094645</v>
      </c>
      <c r="T294">
        <f t="shared" ca="1" si="173"/>
        <v>474726.54883233784</v>
      </c>
      <c r="U294">
        <f t="shared" ca="1" si="174"/>
        <v>315590.86230547604</v>
      </c>
      <c r="V294">
        <f t="shared" ca="1" si="175"/>
        <v>159135.6865268618</v>
      </c>
      <c r="AR294" s="1">
        <f ca="1">IF(Table1[[#This Row],[Gender]]="men",1,0)</f>
        <v>1</v>
      </c>
      <c r="AS294" s="2">
        <f ca="1">IF(Table1[[#This Row],[Gender]]="Women",1,0)</f>
        <v>0</v>
      </c>
      <c r="AT294" s="2"/>
      <c r="AU294" s="2"/>
      <c r="AV294" s="3"/>
      <c r="AX294" s="1">
        <f t="shared" ca="1" si="148"/>
        <v>0</v>
      </c>
      <c r="AY294" s="2">
        <f t="shared" ca="1" si="149"/>
        <v>0</v>
      </c>
      <c r="AZ294" s="2">
        <f t="shared" ca="1" si="150"/>
        <v>1</v>
      </c>
      <c r="BA294" s="2">
        <f t="shared" ca="1" si="151"/>
        <v>0</v>
      </c>
      <c r="BB294" s="2">
        <f t="shared" ca="1" si="152"/>
        <v>0</v>
      </c>
      <c r="BC294" s="2">
        <f t="shared" ca="1" si="153"/>
        <v>0</v>
      </c>
      <c r="BD294" s="2"/>
      <c r="BE294" s="2"/>
      <c r="BF294" s="2"/>
      <c r="BG294" s="2"/>
      <c r="BH294" s="2"/>
      <c r="BI294" s="2"/>
      <c r="BJ294" s="3"/>
      <c r="BL294" s="1">
        <f t="shared" ca="1" si="168"/>
        <v>81439.374827435095</v>
      </c>
      <c r="BM294" s="3"/>
      <c r="BN294" s="1">
        <f t="shared" ca="1" si="154"/>
        <v>1</v>
      </c>
      <c r="BO294" s="2"/>
      <c r="BP294" s="2"/>
      <c r="BQ294" s="3"/>
      <c r="BR294" s="15">
        <f t="shared" ca="1" si="155"/>
        <v>0.47292619374957068</v>
      </c>
      <c r="BS294" s="16">
        <f t="shared" ca="1" si="156"/>
        <v>0</v>
      </c>
      <c r="BT294" s="2"/>
      <c r="BU294" s="2"/>
      <c r="BV294" s="1">
        <f ca="1">IF(Table1[[#This Row],[Area]]="Raozan",Table1[[#This Row],[Income]],0)</f>
        <v>0</v>
      </c>
      <c r="BW294" s="2">
        <f ca="1">IF(Table1[[#This Row],[Area]]="Rangunia",Table1[[#This Row],[Income]],0)</f>
        <v>0</v>
      </c>
      <c r="BX294" s="2">
        <f ca="1">IF(Table1[[#This Row],[Area]]="Hathazari",Table1[[#This Row],[Income]],0)</f>
        <v>0</v>
      </c>
      <c r="BY294" s="2">
        <f ca="1">IF(Table1[[#This Row],[Area]]="Nazirhat",Table1[[#This Row],[Income]],0)</f>
        <v>0</v>
      </c>
      <c r="BZ294" s="2">
        <f ca="1">IF(Table1[[#This Row],[Area]]="Rangamati",Table1[[#This Row],[Income]],0)</f>
        <v>0</v>
      </c>
      <c r="CA294" s="2">
        <f ca="1">IF(Table1[[#This Row],[Area]]="Kumilla",Table1[[#This Row],[Income]],0)</f>
        <v>0</v>
      </c>
      <c r="CB294" s="2">
        <f ca="1">IF(Table1[[#This Row],[Area]]="Notun para",Table1[[#This Row],[Income]],0)</f>
        <v>70804</v>
      </c>
      <c r="CC294" s="2">
        <f ca="1">IF(Table1[[#This Row],[Area]]="Fotikchori",Table1[[#This Row],[Income]],0)</f>
        <v>0</v>
      </c>
      <c r="CD294" s="2">
        <f ca="1">IF(Table1[[#This Row],[Area]]="Feni",Table1[[#This Row],[Income]],0)</f>
        <v>0</v>
      </c>
      <c r="CE294" s="2">
        <f ca="1">IF(Table1[[#This Row],[Area]]="Chattogram mohonogori",Table1[[#This Row],[Income]],0)</f>
        <v>0</v>
      </c>
      <c r="CF294" s="2">
        <f ca="1">IF(Table1[[#This Row],[Area]]="Potia",Table1[[#This Row],[Income]],0)</f>
        <v>0</v>
      </c>
      <c r="CG294" s="3">
        <f ca="1">IF(Table1[[#This Row],[Area]]="Kaptai",Table1[[#This Row],[Income]],0)</f>
        <v>0</v>
      </c>
      <c r="CH294" s="1">
        <f ca="1">IF(Table1[[#This Row],[Field of work]]="Health",Table1[[#This Row],[Income]],0)</f>
        <v>0</v>
      </c>
      <c r="CI294" s="2">
        <f ca="1">IF(Table1[[#This Row],[Field of work]]="Teaching",Table1[[#This Row],[Income]],0)</f>
        <v>0</v>
      </c>
      <c r="CJ294" s="2">
        <f ca="1">IF(Table1[[#This Row],[Field of work]]="Construction",Table1[[#This Row],[Income]],0)</f>
        <v>0</v>
      </c>
      <c r="CK294" s="2">
        <f ca="1">IF(Table1[[#This Row],[Field of work]]="IT",Table1[[#This Row],[Income]],0)</f>
        <v>0</v>
      </c>
      <c r="CL294" s="2">
        <f ca="1">IF(Table1[[#This Row],[Field of work]]="General work",Table1[[#This Row],[Income]],0)</f>
        <v>0</v>
      </c>
      <c r="CM294" s="3">
        <f ca="1">IF(Table1[[#This Row],[Field of work]]="Agriculture",Table1[[#This Row],[Income]],0)</f>
        <v>70804</v>
      </c>
      <c r="CN294" s="1">
        <f t="shared" ca="1" si="143"/>
        <v>1</v>
      </c>
      <c r="CO294" s="3"/>
      <c r="CP294" s="1">
        <f t="shared" ca="1" si="157"/>
        <v>40</v>
      </c>
      <c r="CQ294" s="3"/>
    </row>
    <row r="295" spans="2:95" x14ac:dyDescent="0.25">
      <c r="B295">
        <f t="shared" ca="1" si="158"/>
        <v>1</v>
      </c>
      <c r="C295" t="str">
        <f t="shared" ca="1" si="144"/>
        <v>Men</v>
      </c>
      <c r="D295">
        <f t="shared" ca="1" si="159"/>
        <v>40</v>
      </c>
      <c r="E295">
        <f t="shared" ca="1" si="160"/>
        <v>2</v>
      </c>
      <c r="F295" t="str">
        <f t="shared" ca="1" si="145"/>
        <v>Construction</v>
      </c>
      <c r="G295">
        <f t="shared" ca="1" si="161"/>
        <v>5</v>
      </c>
      <c r="H295" t="str">
        <f t="shared" ca="1" si="146"/>
        <v>Other</v>
      </c>
      <c r="I295">
        <f t="shared" ca="1" si="162"/>
        <v>1</v>
      </c>
      <c r="J295">
        <f t="shared" ca="1" si="163"/>
        <v>2</v>
      </c>
      <c r="K295">
        <f t="shared" ca="1" si="164"/>
        <v>75835</v>
      </c>
      <c r="L295">
        <f t="shared" ca="1" si="165"/>
        <v>7</v>
      </c>
      <c r="M295" t="str">
        <f t="shared" ca="1" si="147"/>
        <v>Feni</v>
      </c>
      <c r="N295">
        <f t="shared" ca="1" si="169"/>
        <v>455010</v>
      </c>
      <c r="O295">
        <f t="shared" ca="1" si="166"/>
        <v>215186.14741799215</v>
      </c>
      <c r="P295">
        <f t="shared" ca="1" si="170"/>
        <v>93.740266702391366</v>
      </c>
      <c r="Q295">
        <f t="shared" ca="1" si="167"/>
        <v>11</v>
      </c>
      <c r="R295">
        <f t="shared" ca="1" si="171"/>
        <v>111766.60549347404</v>
      </c>
      <c r="S295">
        <f t="shared" ca="1" si="172"/>
        <v>63613.992677000075</v>
      </c>
      <c r="T295">
        <f t="shared" ca="1" si="173"/>
        <v>518717.73294370243</v>
      </c>
      <c r="U295">
        <f t="shared" ca="1" si="174"/>
        <v>326963.75291146617</v>
      </c>
      <c r="V295">
        <f t="shared" ca="1" si="175"/>
        <v>191753.98003223626</v>
      </c>
      <c r="AR295" s="1">
        <f ca="1">IF(Table1[[#This Row],[Gender]]="men",1,0)</f>
        <v>1</v>
      </c>
      <c r="AS295" s="2">
        <f ca="1">IF(Table1[[#This Row],[Gender]]="Women",1,0)</f>
        <v>0</v>
      </c>
      <c r="AT295" s="2"/>
      <c r="AU295" s="2"/>
      <c r="AV295" s="3"/>
      <c r="AX295" s="1">
        <f t="shared" ca="1" si="148"/>
        <v>0</v>
      </c>
      <c r="AY295" s="2">
        <f t="shared" ca="1" si="149"/>
        <v>0</v>
      </c>
      <c r="AZ295" s="2">
        <f t="shared" ca="1" si="150"/>
        <v>0</v>
      </c>
      <c r="BA295" s="2">
        <f t="shared" ca="1" si="151"/>
        <v>0</v>
      </c>
      <c r="BB295" s="2">
        <f t="shared" ca="1" si="152"/>
        <v>1</v>
      </c>
      <c r="BC295" s="2">
        <f t="shared" ca="1" si="153"/>
        <v>0</v>
      </c>
      <c r="BD295" s="2"/>
      <c r="BE295" s="2"/>
      <c r="BF295" s="2"/>
      <c r="BG295" s="2"/>
      <c r="BH295" s="2"/>
      <c r="BI295" s="2"/>
      <c r="BJ295" s="3"/>
      <c r="BL295" s="1">
        <f t="shared" ca="1" si="168"/>
        <v>7082.2318914355374</v>
      </c>
      <c r="BM295" s="3"/>
      <c r="BN295" s="1">
        <f t="shared" ca="1" si="154"/>
        <v>1</v>
      </c>
      <c r="BO295" s="2"/>
      <c r="BP295" s="2"/>
      <c r="BQ295" s="3"/>
      <c r="BR295" s="15">
        <f t="shared" ca="1" si="155"/>
        <v>0.58656153876408379</v>
      </c>
      <c r="BS295" s="16">
        <f t="shared" ca="1" si="156"/>
        <v>0</v>
      </c>
      <c r="BT295" s="2"/>
      <c r="BU295" s="2"/>
      <c r="BV295" s="1">
        <f ca="1">IF(Table1[[#This Row],[Area]]="Raozan",Table1[[#This Row],[Income]],0)</f>
        <v>0</v>
      </c>
      <c r="BW295" s="2">
        <f ca="1">IF(Table1[[#This Row],[Area]]="Rangunia",Table1[[#This Row],[Income]],0)</f>
        <v>0</v>
      </c>
      <c r="BX295" s="2">
        <f ca="1">IF(Table1[[#This Row],[Area]]="Hathazari",Table1[[#This Row],[Income]],0)</f>
        <v>0</v>
      </c>
      <c r="BY295" s="2">
        <f ca="1">IF(Table1[[#This Row],[Area]]="Nazirhat",Table1[[#This Row],[Income]],0)</f>
        <v>0</v>
      </c>
      <c r="BZ295" s="2">
        <f ca="1">IF(Table1[[#This Row],[Area]]="Rangamati",Table1[[#This Row],[Income]],0)</f>
        <v>0</v>
      </c>
      <c r="CA295" s="2">
        <f ca="1">IF(Table1[[#This Row],[Area]]="Kumilla",Table1[[#This Row],[Income]],0)</f>
        <v>0</v>
      </c>
      <c r="CB295" s="2">
        <f ca="1">IF(Table1[[#This Row],[Area]]="Notun para",Table1[[#This Row],[Income]],0)</f>
        <v>0</v>
      </c>
      <c r="CC295" s="2">
        <f ca="1">IF(Table1[[#This Row],[Area]]="Fotikchori",Table1[[#This Row],[Income]],0)</f>
        <v>0</v>
      </c>
      <c r="CD295" s="2">
        <f ca="1">IF(Table1[[#This Row],[Area]]="Feni",Table1[[#This Row],[Income]],0)</f>
        <v>75835</v>
      </c>
      <c r="CE295" s="2">
        <f ca="1">IF(Table1[[#This Row],[Area]]="Chattogram mohonogori",Table1[[#This Row],[Income]],0)</f>
        <v>0</v>
      </c>
      <c r="CF295" s="2">
        <f ca="1">IF(Table1[[#This Row],[Area]]="Potia",Table1[[#This Row],[Income]],0)</f>
        <v>0</v>
      </c>
      <c r="CG295" s="3">
        <f ca="1">IF(Table1[[#This Row],[Area]]="Kaptai",Table1[[#This Row],[Income]],0)</f>
        <v>0</v>
      </c>
      <c r="CH295" s="1">
        <f ca="1">IF(Table1[[#This Row],[Field of work]]="Health",Table1[[#This Row],[Income]],0)</f>
        <v>0</v>
      </c>
      <c r="CI295" s="2">
        <f ca="1">IF(Table1[[#This Row],[Field of work]]="Teaching",Table1[[#This Row],[Income]],0)</f>
        <v>0</v>
      </c>
      <c r="CJ295" s="2">
        <f ca="1">IF(Table1[[#This Row],[Field of work]]="Construction",Table1[[#This Row],[Income]],0)</f>
        <v>75835</v>
      </c>
      <c r="CK295" s="2">
        <f ca="1">IF(Table1[[#This Row],[Field of work]]="IT",Table1[[#This Row],[Income]],0)</f>
        <v>0</v>
      </c>
      <c r="CL295" s="2">
        <f ca="1">IF(Table1[[#This Row],[Field of work]]="General work",Table1[[#This Row],[Income]],0)</f>
        <v>0</v>
      </c>
      <c r="CM295" s="3">
        <f ca="1">IF(Table1[[#This Row],[Field of work]]="Agriculture",Table1[[#This Row],[Income]],0)</f>
        <v>0</v>
      </c>
      <c r="CN295" s="1">
        <f t="shared" ca="1" si="143"/>
        <v>1</v>
      </c>
      <c r="CO295" s="3"/>
      <c r="CP295" s="1">
        <f t="shared" ca="1" si="157"/>
        <v>43</v>
      </c>
      <c r="CQ295" s="3"/>
    </row>
    <row r="296" spans="2:95" x14ac:dyDescent="0.25">
      <c r="B296">
        <f t="shared" ca="1" si="158"/>
        <v>1</v>
      </c>
      <c r="C296" t="str">
        <f t="shared" ca="1" si="144"/>
        <v>Men</v>
      </c>
      <c r="D296">
        <f t="shared" ca="1" si="159"/>
        <v>43</v>
      </c>
      <c r="E296">
        <f t="shared" ca="1" si="160"/>
        <v>5</v>
      </c>
      <c r="F296" t="str">
        <f t="shared" ca="1" si="145"/>
        <v>General work</v>
      </c>
      <c r="G296">
        <f t="shared" ca="1" si="161"/>
        <v>4</v>
      </c>
      <c r="H296" t="str">
        <f t="shared" ca="1" si="146"/>
        <v>Technical</v>
      </c>
      <c r="I296">
        <f t="shared" ca="1" si="162"/>
        <v>4</v>
      </c>
      <c r="J296">
        <f t="shared" ca="1" si="163"/>
        <v>3</v>
      </c>
      <c r="K296">
        <f t="shared" ca="1" si="164"/>
        <v>85774</v>
      </c>
      <c r="L296">
        <f t="shared" ca="1" si="165"/>
        <v>4</v>
      </c>
      <c r="M296" t="str">
        <f t="shared" ca="1" si="147"/>
        <v>Rangamati</v>
      </c>
      <c r="N296">
        <f t="shared" ca="1" si="169"/>
        <v>257322</v>
      </c>
      <c r="O296">
        <f t="shared" ca="1" si="166"/>
        <v>150935.18827785156</v>
      </c>
      <c r="P296">
        <f t="shared" ca="1" si="170"/>
        <v>244318.12448230528</v>
      </c>
      <c r="Q296">
        <f t="shared" ca="1" si="167"/>
        <v>53215</v>
      </c>
      <c r="R296">
        <f t="shared" ca="1" si="171"/>
        <v>162121.20127265621</v>
      </c>
      <c r="S296">
        <f t="shared" ca="1" si="172"/>
        <v>104592.48127703185</v>
      </c>
      <c r="T296">
        <f t="shared" ca="1" si="173"/>
        <v>606232.60575933708</v>
      </c>
      <c r="U296">
        <f t="shared" ca="1" si="174"/>
        <v>366271.38955050777</v>
      </c>
      <c r="V296">
        <f t="shared" ca="1" si="175"/>
        <v>239961.21620882931</v>
      </c>
      <c r="AR296" s="1">
        <f ca="1">IF(Table1[[#This Row],[Gender]]="men",1,0)</f>
        <v>1</v>
      </c>
      <c r="AS296" s="2">
        <f ca="1">IF(Table1[[#This Row],[Gender]]="Women",1,0)</f>
        <v>0</v>
      </c>
      <c r="AT296" s="2"/>
      <c r="AU296" s="2"/>
      <c r="AV296" s="3"/>
      <c r="AX296" s="1">
        <f t="shared" ca="1" si="148"/>
        <v>0</v>
      </c>
      <c r="AY296" s="2">
        <f t="shared" ca="1" si="149"/>
        <v>1</v>
      </c>
      <c r="AZ296" s="2">
        <f t="shared" ca="1" si="150"/>
        <v>0</v>
      </c>
      <c r="BA296" s="2">
        <f t="shared" ca="1" si="151"/>
        <v>0</v>
      </c>
      <c r="BB296" s="2">
        <f t="shared" ca="1" si="152"/>
        <v>0</v>
      </c>
      <c r="BC296" s="2">
        <f t="shared" ca="1" si="153"/>
        <v>0</v>
      </c>
      <c r="BD296" s="2"/>
      <c r="BE296" s="2"/>
      <c r="BF296" s="2"/>
      <c r="BG296" s="2"/>
      <c r="BH296" s="2"/>
      <c r="BI296" s="2"/>
      <c r="BJ296" s="3"/>
      <c r="BL296" s="1">
        <f t="shared" ca="1" si="168"/>
        <v>13832.860921856942</v>
      </c>
      <c r="BM296" s="3"/>
      <c r="BN296" s="1">
        <f t="shared" ca="1" si="154"/>
        <v>1</v>
      </c>
      <c r="BO296" s="2"/>
      <c r="BP296" s="2"/>
      <c r="BQ296" s="3"/>
      <c r="BR296" s="15">
        <f t="shared" ca="1" si="155"/>
        <v>0.86703159600179447</v>
      </c>
      <c r="BS296" s="16">
        <f t="shared" ca="1" si="156"/>
        <v>0</v>
      </c>
      <c r="BT296" s="2"/>
      <c r="BU296" s="2"/>
      <c r="BV296" s="1">
        <f ca="1">IF(Table1[[#This Row],[Area]]="Raozan",Table1[[#This Row],[Income]],0)</f>
        <v>0</v>
      </c>
      <c r="BW296" s="2">
        <f ca="1">IF(Table1[[#This Row],[Area]]="Rangunia",Table1[[#This Row],[Income]],0)</f>
        <v>0</v>
      </c>
      <c r="BX296" s="2">
        <f ca="1">IF(Table1[[#This Row],[Area]]="Hathazari",Table1[[#This Row],[Income]],0)</f>
        <v>0</v>
      </c>
      <c r="BY296" s="2">
        <f ca="1">IF(Table1[[#This Row],[Area]]="Nazirhat",Table1[[#This Row],[Income]],0)</f>
        <v>0</v>
      </c>
      <c r="BZ296" s="2">
        <f ca="1">IF(Table1[[#This Row],[Area]]="Rangamati",Table1[[#This Row],[Income]],0)</f>
        <v>85774</v>
      </c>
      <c r="CA296" s="2">
        <f ca="1">IF(Table1[[#This Row],[Area]]="Kumilla",Table1[[#This Row],[Income]],0)</f>
        <v>0</v>
      </c>
      <c r="CB296" s="2">
        <f ca="1">IF(Table1[[#This Row],[Area]]="Notun para",Table1[[#This Row],[Income]],0)</f>
        <v>0</v>
      </c>
      <c r="CC296" s="2">
        <f ca="1">IF(Table1[[#This Row],[Area]]="Fotikchori",Table1[[#This Row],[Income]],0)</f>
        <v>0</v>
      </c>
      <c r="CD296" s="2">
        <f ca="1">IF(Table1[[#This Row],[Area]]="Feni",Table1[[#This Row],[Income]],0)</f>
        <v>0</v>
      </c>
      <c r="CE296" s="2">
        <f ca="1">IF(Table1[[#This Row],[Area]]="Chattogram mohonogori",Table1[[#This Row],[Income]],0)</f>
        <v>0</v>
      </c>
      <c r="CF296" s="2">
        <f ca="1">IF(Table1[[#This Row],[Area]]="Potia",Table1[[#This Row],[Income]],0)</f>
        <v>0</v>
      </c>
      <c r="CG296" s="3">
        <f ca="1">IF(Table1[[#This Row],[Area]]="Kaptai",Table1[[#This Row],[Income]],0)</f>
        <v>0</v>
      </c>
      <c r="CH296" s="1">
        <f ca="1">IF(Table1[[#This Row],[Field of work]]="Health",Table1[[#This Row],[Income]],0)</f>
        <v>0</v>
      </c>
      <c r="CI296" s="2">
        <f ca="1">IF(Table1[[#This Row],[Field of work]]="Teaching",Table1[[#This Row],[Income]],0)</f>
        <v>0</v>
      </c>
      <c r="CJ296" s="2">
        <f ca="1">IF(Table1[[#This Row],[Field of work]]="Construction",Table1[[#This Row],[Income]],0)</f>
        <v>0</v>
      </c>
      <c r="CK296" s="2">
        <f ca="1">IF(Table1[[#This Row],[Field of work]]="IT",Table1[[#This Row],[Income]],0)</f>
        <v>0</v>
      </c>
      <c r="CL296" s="2">
        <f ca="1">IF(Table1[[#This Row],[Field of work]]="General work",Table1[[#This Row],[Income]],0)</f>
        <v>85774</v>
      </c>
      <c r="CM296" s="3">
        <f ca="1">IF(Table1[[#This Row],[Field of work]]="Agriculture",Table1[[#This Row],[Income]],0)</f>
        <v>0</v>
      </c>
      <c r="CN296" s="1">
        <f t="shared" ca="1" si="143"/>
        <v>1</v>
      </c>
      <c r="CO296" s="3"/>
      <c r="CP296" s="1">
        <f t="shared" ca="1" si="157"/>
        <v>38</v>
      </c>
      <c r="CQ296" s="3"/>
    </row>
    <row r="297" spans="2:95" x14ac:dyDescent="0.25">
      <c r="B297">
        <f t="shared" ca="1" si="158"/>
        <v>2</v>
      </c>
      <c r="C297" t="str">
        <f t="shared" ca="1" si="144"/>
        <v>Women</v>
      </c>
      <c r="D297">
        <f t="shared" ca="1" si="159"/>
        <v>38</v>
      </c>
      <c r="E297">
        <f t="shared" ca="1" si="160"/>
        <v>3</v>
      </c>
      <c r="F297" t="str">
        <f t="shared" ca="1" si="145"/>
        <v>Teaching</v>
      </c>
      <c r="G297">
        <f t="shared" ca="1" si="161"/>
        <v>5</v>
      </c>
      <c r="H297" t="str">
        <f t="shared" ca="1" si="146"/>
        <v>Other</v>
      </c>
      <c r="I297">
        <f t="shared" ca="1" si="162"/>
        <v>4</v>
      </c>
      <c r="J297">
        <f t="shared" ca="1" si="163"/>
        <v>3</v>
      </c>
      <c r="K297">
        <f t="shared" ca="1" si="164"/>
        <v>67344</v>
      </c>
      <c r="L297">
        <f t="shared" ca="1" si="165"/>
        <v>10</v>
      </c>
      <c r="M297" t="str">
        <f t="shared" ca="1" si="147"/>
        <v>Notun para</v>
      </c>
      <c r="N297">
        <f t="shared" ca="1" si="169"/>
        <v>336720</v>
      </c>
      <c r="O297">
        <f t="shared" ca="1" si="166"/>
        <v>291946.87900572421</v>
      </c>
      <c r="P297">
        <f t="shared" ca="1" si="170"/>
        <v>21246.695674306611</v>
      </c>
      <c r="Q297">
        <f t="shared" ca="1" si="167"/>
        <v>5502</v>
      </c>
      <c r="R297">
        <f t="shared" ca="1" si="171"/>
        <v>1512.1972862660039</v>
      </c>
      <c r="S297">
        <f t="shared" ca="1" si="172"/>
        <v>45942.740286636566</v>
      </c>
      <c r="T297">
        <f t="shared" ca="1" si="173"/>
        <v>403909.43596094317</v>
      </c>
      <c r="U297">
        <f t="shared" ca="1" si="174"/>
        <v>298961.07629199023</v>
      </c>
      <c r="V297">
        <f t="shared" ca="1" si="175"/>
        <v>104948.35966895294</v>
      </c>
      <c r="AR297" s="1">
        <f ca="1">IF(Table1[[#This Row],[Gender]]="men",1,0)</f>
        <v>0</v>
      </c>
      <c r="AS297" s="2">
        <f ca="1">IF(Table1[[#This Row],[Gender]]="Women",1,0)</f>
        <v>1</v>
      </c>
      <c r="AT297" s="2"/>
      <c r="AU297" s="2"/>
      <c r="AV297" s="3"/>
      <c r="AX297" s="1">
        <f t="shared" ca="1" si="148"/>
        <v>0</v>
      </c>
      <c r="AY297" s="2">
        <f t="shared" ca="1" si="149"/>
        <v>0</v>
      </c>
      <c r="AZ297" s="2">
        <f t="shared" ca="1" si="150"/>
        <v>1</v>
      </c>
      <c r="BA297" s="2">
        <f t="shared" ca="1" si="151"/>
        <v>0</v>
      </c>
      <c r="BB297" s="2">
        <f t="shared" ca="1" si="152"/>
        <v>0</v>
      </c>
      <c r="BC297" s="2">
        <f t="shared" ca="1" si="153"/>
        <v>0</v>
      </c>
      <c r="BD297" s="2"/>
      <c r="BE297" s="2"/>
      <c r="BF297" s="2"/>
      <c r="BG297" s="2"/>
      <c r="BH297" s="2"/>
      <c r="BI297" s="2"/>
      <c r="BJ297" s="3"/>
      <c r="BL297" s="1">
        <f t="shared" ca="1" si="168"/>
        <v>33969.267166769307</v>
      </c>
      <c r="BM297" s="3"/>
      <c r="BN297" s="1">
        <f t="shared" ca="1" si="154"/>
        <v>1</v>
      </c>
      <c r="BO297" s="2"/>
      <c r="BP297" s="2"/>
      <c r="BQ297" s="3"/>
      <c r="BR297" s="15">
        <f t="shared" ca="1" si="155"/>
        <v>0.71288856734079808</v>
      </c>
      <c r="BS297" s="16">
        <f t="shared" ca="1" si="156"/>
        <v>0</v>
      </c>
      <c r="BT297" s="2"/>
      <c r="BU297" s="2"/>
      <c r="BV297" s="1">
        <f ca="1">IF(Table1[[#This Row],[Area]]="Raozan",Table1[[#This Row],[Income]],0)</f>
        <v>0</v>
      </c>
      <c r="BW297" s="2">
        <f ca="1">IF(Table1[[#This Row],[Area]]="Rangunia",Table1[[#This Row],[Income]],0)</f>
        <v>0</v>
      </c>
      <c r="BX297" s="2">
        <f ca="1">IF(Table1[[#This Row],[Area]]="Hathazari",Table1[[#This Row],[Income]],0)</f>
        <v>0</v>
      </c>
      <c r="BY297" s="2">
        <f ca="1">IF(Table1[[#This Row],[Area]]="Nazirhat",Table1[[#This Row],[Income]],0)</f>
        <v>0</v>
      </c>
      <c r="BZ297" s="2">
        <f ca="1">IF(Table1[[#This Row],[Area]]="Rangamati",Table1[[#This Row],[Income]],0)</f>
        <v>0</v>
      </c>
      <c r="CA297" s="2">
        <f ca="1">IF(Table1[[#This Row],[Area]]="Kumilla",Table1[[#This Row],[Income]],0)</f>
        <v>0</v>
      </c>
      <c r="CB297" s="2">
        <f ca="1">IF(Table1[[#This Row],[Area]]="Notun para",Table1[[#This Row],[Income]],0)</f>
        <v>67344</v>
      </c>
      <c r="CC297" s="2">
        <f ca="1">IF(Table1[[#This Row],[Area]]="Fotikchori",Table1[[#This Row],[Income]],0)</f>
        <v>0</v>
      </c>
      <c r="CD297" s="2">
        <f ca="1">IF(Table1[[#This Row],[Area]]="Feni",Table1[[#This Row],[Income]],0)</f>
        <v>0</v>
      </c>
      <c r="CE297" s="2">
        <f ca="1">IF(Table1[[#This Row],[Area]]="Chattogram mohonogori",Table1[[#This Row],[Income]],0)</f>
        <v>0</v>
      </c>
      <c r="CF297" s="2">
        <f ca="1">IF(Table1[[#This Row],[Area]]="Potia",Table1[[#This Row],[Income]],0)</f>
        <v>0</v>
      </c>
      <c r="CG297" s="3">
        <f ca="1">IF(Table1[[#This Row],[Area]]="Kaptai",Table1[[#This Row],[Income]],0)</f>
        <v>0</v>
      </c>
      <c r="CH297" s="1">
        <f ca="1">IF(Table1[[#This Row],[Field of work]]="Health",Table1[[#This Row],[Income]],0)</f>
        <v>0</v>
      </c>
      <c r="CI297" s="2">
        <f ca="1">IF(Table1[[#This Row],[Field of work]]="Teaching",Table1[[#This Row],[Income]],0)</f>
        <v>67344</v>
      </c>
      <c r="CJ297" s="2">
        <f ca="1">IF(Table1[[#This Row],[Field of work]]="Construction",Table1[[#This Row],[Income]],0)</f>
        <v>0</v>
      </c>
      <c r="CK297" s="2">
        <f ca="1">IF(Table1[[#This Row],[Field of work]]="IT",Table1[[#This Row],[Income]],0)</f>
        <v>0</v>
      </c>
      <c r="CL297" s="2">
        <f ca="1">IF(Table1[[#This Row],[Field of work]]="General work",Table1[[#This Row],[Income]],0)</f>
        <v>0</v>
      </c>
      <c r="CM297" s="3">
        <f ca="1">IF(Table1[[#This Row],[Field of work]]="Agriculture",Table1[[#This Row],[Income]],0)</f>
        <v>0</v>
      </c>
      <c r="CN297" s="1">
        <f t="shared" ca="1" si="143"/>
        <v>1</v>
      </c>
      <c r="CO297" s="3"/>
      <c r="CP297" s="1">
        <f t="shared" ca="1" si="157"/>
        <v>41</v>
      </c>
      <c r="CQ297" s="3"/>
    </row>
    <row r="298" spans="2:95" x14ac:dyDescent="0.25">
      <c r="B298">
        <f t="shared" ca="1" si="158"/>
        <v>2</v>
      </c>
      <c r="C298" t="str">
        <f t="shared" ca="1" si="144"/>
        <v>Women</v>
      </c>
      <c r="D298">
        <f t="shared" ca="1" si="159"/>
        <v>41</v>
      </c>
      <c r="E298">
        <f t="shared" ca="1" si="160"/>
        <v>2</v>
      </c>
      <c r="F298" t="str">
        <f t="shared" ca="1" si="145"/>
        <v>Construction</v>
      </c>
      <c r="G298">
        <f t="shared" ca="1" si="161"/>
        <v>3</v>
      </c>
      <c r="H298" t="str">
        <f t="shared" ca="1" si="146"/>
        <v>University</v>
      </c>
      <c r="I298">
        <f t="shared" ca="1" si="162"/>
        <v>3</v>
      </c>
      <c r="J298">
        <f t="shared" ca="1" si="163"/>
        <v>2</v>
      </c>
      <c r="K298">
        <f t="shared" ca="1" si="164"/>
        <v>62470</v>
      </c>
      <c r="L298">
        <f t="shared" ca="1" si="165"/>
        <v>10</v>
      </c>
      <c r="M298" t="str">
        <f t="shared" ca="1" si="147"/>
        <v>Notun para</v>
      </c>
      <c r="N298">
        <f t="shared" ca="1" si="169"/>
        <v>374820</v>
      </c>
      <c r="O298">
        <f t="shared" ca="1" si="166"/>
        <v>267204.89281067793</v>
      </c>
      <c r="P298">
        <f t="shared" ca="1" si="170"/>
        <v>27665.721843713884</v>
      </c>
      <c r="Q298">
        <f t="shared" ca="1" si="167"/>
        <v>21681</v>
      </c>
      <c r="R298">
        <f t="shared" ca="1" si="171"/>
        <v>70885.900202322518</v>
      </c>
      <c r="S298">
        <f t="shared" ca="1" si="172"/>
        <v>14473.842799213737</v>
      </c>
      <c r="T298">
        <f t="shared" ca="1" si="173"/>
        <v>416959.56464292761</v>
      </c>
      <c r="U298">
        <f t="shared" ca="1" si="174"/>
        <v>359771.79301300045</v>
      </c>
      <c r="V298">
        <f t="shared" ca="1" si="175"/>
        <v>57187.771629927156</v>
      </c>
      <c r="AR298" s="1">
        <f ca="1">IF(Table1[[#This Row],[Gender]]="men",1,0)</f>
        <v>0</v>
      </c>
      <c r="AS298" s="2">
        <f ca="1">IF(Table1[[#This Row],[Gender]]="Women",1,0)</f>
        <v>1</v>
      </c>
      <c r="AT298" s="2"/>
      <c r="AU298" s="2"/>
      <c r="AV298" s="3"/>
      <c r="AX298" s="1">
        <f t="shared" ca="1" si="148"/>
        <v>0</v>
      </c>
      <c r="AY298" s="2">
        <f t="shared" ca="1" si="149"/>
        <v>0</v>
      </c>
      <c r="AZ298" s="2">
        <f t="shared" ca="1" si="150"/>
        <v>1</v>
      </c>
      <c r="BA298" s="2">
        <f t="shared" ca="1" si="151"/>
        <v>0</v>
      </c>
      <c r="BB298" s="2">
        <f t="shared" ca="1" si="152"/>
        <v>0</v>
      </c>
      <c r="BC298" s="2">
        <f t="shared" ca="1" si="153"/>
        <v>0</v>
      </c>
      <c r="BD298" s="2"/>
      <c r="BE298" s="2"/>
      <c r="BF298" s="2"/>
      <c r="BG298" s="2"/>
      <c r="BH298" s="2"/>
      <c r="BI298" s="2"/>
      <c r="BJ298" s="3"/>
      <c r="BL298" s="1">
        <f t="shared" ca="1" si="168"/>
        <v>33496.331098817638</v>
      </c>
      <c r="BM298" s="3"/>
      <c r="BN298" s="1">
        <f t="shared" ca="1" si="154"/>
        <v>0</v>
      </c>
      <c r="BO298" s="2"/>
      <c r="BP298" s="2"/>
      <c r="BQ298" s="3"/>
      <c r="BR298" s="15">
        <f t="shared" ca="1" si="155"/>
        <v>6.7182904047428771E-2</v>
      </c>
      <c r="BS298" s="16">
        <f t="shared" ca="1" si="156"/>
        <v>1</v>
      </c>
      <c r="BT298" s="2"/>
      <c r="BU298" s="2"/>
      <c r="BV298" s="1">
        <f ca="1">IF(Table1[[#This Row],[Area]]="Raozan",Table1[[#This Row],[Income]],0)</f>
        <v>0</v>
      </c>
      <c r="BW298" s="2">
        <f ca="1">IF(Table1[[#This Row],[Area]]="Rangunia",Table1[[#This Row],[Income]],0)</f>
        <v>0</v>
      </c>
      <c r="BX298" s="2">
        <f ca="1">IF(Table1[[#This Row],[Area]]="Hathazari",Table1[[#This Row],[Income]],0)</f>
        <v>0</v>
      </c>
      <c r="BY298" s="2">
        <f ca="1">IF(Table1[[#This Row],[Area]]="Nazirhat",Table1[[#This Row],[Income]],0)</f>
        <v>0</v>
      </c>
      <c r="BZ298" s="2">
        <f ca="1">IF(Table1[[#This Row],[Area]]="Rangamati",Table1[[#This Row],[Income]],0)</f>
        <v>0</v>
      </c>
      <c r="CA298" s="2">
        <f ca="1">IF(Table1[[#This Row],[Area]]="Kumilla",Table1[[#This Row],[Income]],0)</f>
        <v>0</v>
      </c>
      <c r="CB298" s="2">
        <f ca="1">IF(Table1[[#This Row],[Area]]="Notun para",Table1[[#This Row],[Income]],0)</f>
        <v>62470</v>
      </c>
      <c r="CC298" s="2">
        <f ca="1">IF(Table1[[#This Row],[Area]]="Fotikchori",Table1[[#This Row],[Income]],0)</f>
        <v>0</v>
      </c>
      <c r="CD298" s="2">
        <f ca="1">IF(Table1[[#This Row],[Area]]="Feni",Table1[[#This Row],[Income]],0)</f>
        <v>0</v>
      </c>
      <c r="CE298" s="2">
        <f ca="1">IF(Table1[[#This Row],[Area]]="Chattogram mohonogori",Table1[[#This Row],[Income]],0)</f>
        <v>0</v>
      </c>
      <c r="CF298" s="2">
        <f ca="1">IF(Table1[[#This Row],[Area]]="Potia",Table1[[#This Row],[Income]],0)</f>
        <v>0</v>
      </c>
      <c r="CG298" s="3">
        <f ca="1">IF(Table1[[#This Row],[Area]]="Kaptai",Table1[[#This Row],[Income]],0)</f>
        <v>0</v>
      </c>
      <c r="CH298" s="1">
        <f ca="1">IF(Table1[[#This Row],[Field of work]]="Health",Table1[[#This Row],[Income]],0)</f>
        <v>0</v>
      </c>
      <c r="CI298" s="2">
        <f ca="1">IF(Table1[[#This Row],[Field of work]]="Teaching",Table1[[#This Row],[Income]],0)</f>
        <v>0</v>
      </c>
      <c r="CJ298" s="2">
        <f ca="1">IF(Table1[[#This Row],[Field of work]]="Construction",Table1[[#This Row],[Income]],0)</f>
        <v>62470</v>
      </c>
      <c r="CK298" s="2">
        <f ca="1">IF(Table1[[#This Row],[Field of work]]="IT",Table1[[#This Row],[Income]],0)</f>
        <v>0</v>
      </c>
      <c r="CL298" s="2">
        <f ca="1">IF(Table1[[#This Row],[Field of work]]="General work",Table1[[#This Row],[Income]],0)</f>
        <v>0</v>
      </c>
      <c r="CM298" s="3">
        <f ca="1">IF(Table1[[#This Row],[Field of work]]="Agriculture",Table1[[#This Row],[Income]],0)</f>
        <v>0</v>
      </c>
      <c r="CN298" s="1">
        <f t="shared" ca="1" si="143"/>
        <v>1</v>
      </c>
      <c r="CO298" s="3"/>
      <c r="CP298" s="1">
        <f t="shared" ca="1" si="157"/>
        <v>29</v>
      </c>
      <c r="CQ298" s="3"/>
    </row>
    <row r="299" spans="2:95" x14ac:dyDescent="0.25">
      <c r="B299">
        <f t="shared" ca="1" si="158"/>
        <v>1</v>
      </c>
      <c r="C299" t="str">
        <f t="shared" ca="1" si="144"/>
        <v>Men</v>
      </c>
      <c r="D299">
        <f t="shared" ca="1" si="159"/>
        <v>29</v>
      </c>
      <c r="E299">
        <f t="shared" ca="1" si="160"/>
        <v>2</v>
      </c>
      <c r="F299" t="str">
        <f t="shared" ca="1" si="145"/>
        <v>Construction</v>
      </c>
      <c r="G299">
        <f t="shared" ca="1" si="161"/>
        <v>4</v>
      </c>
      <c r="H299" t="str">
        <f t="shared" ca="1" si="146"/>
        <v>Technical</v>
      </c>
      <c r="I299">
        <f t="shared" ca="1" si="162"/>
        <v>1</v>
      </c>
      <c r="J299">
        <f t="shared" ca="1" si="163"/>
        <v>3</v>
      </c>
      <c r="K299">
        <f t="shared" ca="1" si="164"/>
        <v>79105</v>
      </c>
      <c r="L299">
        <f t="shared" ca="1" si="165"/>
        <v>7</v>
      </c>
      <c r="M299" t="str">
        <f t="shared" ca="1" si="147"/>
        <v>Feni</v>
      </c>
      <c r="N299">
        <f t="shared" ca="1" si="169"/>
        <v>237315</v>
      </c>
      <c r="O299">
        <f t="shared" ca="1" si="166"/>
        <v>15943.510874015559</v>
      </c>
      <c r="P299">
        <f t="shared" ca="1" si="170"/>
        <v>101907.80150030792</v>
      </c>
      <c r="Q299">
        <f t="shared" ca="1" si="167"/>
        <v>3819</v>
      </c>
      <c r="R299">
        <f t="shared" ca="1" si="171"/>
        <v>125987.61836976167</v>
      </c>
      <c r="S299">
        <f t="shared" ca="1" si="172"/>
        <v>6735.2633640159384</v>
      </c>
      <c r="T299">
        <f t="shared" ca="1" si="173"/>
        <v>345958.06486432388</v>
      </c>
      <c r="U299">
        <f t="shared" ca="1" si="174"/>
        <v>145750.12924377722</v>
      </c>
      <c r="V299">
        <f t="shared" ca="1" si="175"/>
        <v>200207.93562054666</v>
      </c>
      <c r="AR299" s="1">
        <f ca="1">IF(Table1[[#This Row],[Gender]]="men",1,0)</f>
        <v>1</v>
      </c>
      <c r="AS299" s="2">
        <f ca="1">IF(Table1[[#This Row],[Gender]]="Women",1,0)</f>
        <v>0</v>
      </c>
      <c r="AT299" s="2"/>
      <c r="AU299" s="2"/>
      <c r="AV299" s="3"/>
      <c r="AX299" s="1">
        <f t="shared" ca="1" si="148"/>
        <v>0</v>
      </c>
      <c r="AY299" s="2">
        <f t="shared" ca="1" si="149"/>
        <v>1</v>
      </c>
      <c r="AZ299" s="2">
        <f t="shared" ca="1" si="150"/>
        <v>0</v>
      </c>
      <c r="BA299" s="2">
        <f t="shared" ca="1" si="151"/>
        <v>0</v>
      </c>
      <c r="BB299" s="2">
        <f t="shared" ca="1" si="152"/>
        <v>0</v>
      </c>
      <c r="BC299" s="2">
        <f t="shared" ca="1" si="153"/>
        <v>0</v>
      </c>
      <c r="BD299" s="2"/>
      <c r="BE299" s="2"/>
      <c r="BF299" s="2"/>
      <c r="BG299" s="2"/>
      <c r="BH299" s="2"/>
      <c r="BI299" s="2"/>
      <c r="BJ299" s="3"/>
      <c r="BL299" s="1">
        <f t="shared" ca="1" si="168"/>
        <v>50548.307973631097</v>
      </c>
      <c r="BM299" s="3"/>
      <c r="BN299" s="1">
        <f t="shared" ca="1" si="154"/>
        <v>0</v>
      </c>
      <c r="BO299" s="2"/>
      <c r="BP299" s="2"/>
      <c r="BQ299" s="3"/>
      <c r="BR299" s="15">
        <f t="shared" ca="1" si="155"/>
        <v>0.20912817500156344</v>
      </c>
      <c r="BS299" s="16">
        <f t="shared" ca="1" si="156"/>
        <v>0</v>
      </c>
      <c r="BT299" s="2"/>
      <c r="BU299" s="2"/>
      <c r="BV299" s="1">
        <f ca="1">IF(Table1[[#This Row],[Area]]="Raozan",Table1[[#This Row],[Income]],0)</f>
        <v>0</v>
      </c>
      <c r="BW299" s="2">
        <f ca="1">IF(Table1[[#This Row],[Area]]="Rangunia",Table1[[#This Row],[Income]],0)</f>
        <v>0</v>
      </c>
      <c r="BX299" s="2">
        <f ca="1">IF(Table1[[#This Row],[Area]]="Hathazari",Table1[[#This Row],[Income]],0)</f>
        <v>0</v>
      </c>
      <c r="BY299" s="2">
        <f ca="1">IF(Table1[[#This Row],[Area]]="Nazirhat",Table1[[#This Row],[Income]],0)</f>
        <v>0</v>
      </c>
      <c r="BZ299" s="2">
        <f ca="1">IF(Table1[[#This Row],[Area]]="Rangamati",Table1[[#This Row],[Income]],0)</f>
        <v>0</v>
      </c>
      <c r="CA299" s="2">
        <f ca="1">IF(Table1[[#This Row],[Area]]="Kumilla",Table1[[#This Row],[Income]],0)</f>
        <v>0</v>
      </c>
      <c r="CB299" s="2">
        <f ca="1">IF(Table1[[#This Row],[Area]]="Notun para",Table1[[#This Row],[Income]],0)</f>
        <v>0</v>
      </c>
      <c r="CC299" s="2">
        <f ca="1">IF(Table1[[#This Row],[Area]]="Fotikchori",Table1[[#This Row],[Income]],0)</f>
        <v>0</v>
      </c>
      <c r="CD299" s="2">
        <f ca="1">IF(Table1[[#This Row],[Area]]="Feni",Table1[[#This Row],[Income]],0)</f>
        <v>79105</v>
      </c>
      <c r="CE299" s="2">
        <f ca="1">IF(Table1[[#This Row],[Area]]="Chattogram mohonogori",Table1[[#This Row],[Income]],0)</f>
        <v>0</v>
      </c>
      <c r="CF299" s="2">
        <f ca="1">IF(Table1[[#This Row],[Area]]="Potia",Table1[[#This Row],[Income]],0)</f>
        <v>0</v>
      </c>
      <c r="CG299" s="3">
        <f ca="1">IF(Table1[[#This Row],[Area]]="Kaptai",Table1[[#This Row],[Income]],0)</f>
        <v>0</v>
      </c>
      <c r="CH299" s="1">
        <f ca="1">IF(Table1[[#This Row],[Field of work]]="Health",Table1[[#This Row],[Income]],0)</f>
        <v>0</v>
      </c>
      <c r="CI299" s="2">
        <f ca="1">IF(Table1[[#This Row],[Field of work]]="Teaching",Table1[[#This Row],[Income]],0)</f>
        <v>0</v>
      </c>
      <c r="CJ299" s="2">
        <f ca="1">IF(Table1[[#This Row],[Field of work]]="Construction",Table1[[#This Row],[Income]],0)</f>
        <v>79105</v>
      </c>
      <c r="CK299" s="2">
        <f ca="1">IF(Table1[[#This Row],[Field of work]]="IT",Table1[[#This Row],[Income]],0)</f>
        <v>0</v>
      </c>
      <c r="CL299" s="2">
        <f ca="1">IF(Table1[[#This Row],[Field of work]]="General work",Table1[[#This Row],[Income]],0)</f>
        <v>0</v>
      </c>
      <c r="CM299" s="3">
        <f ca="1">IF(Table1[[#This Row],[Field of work]]="Agriculture",Table1[[#This Row],[Income]],0)</f>
        <v>0</v>
      </c>
      <c r="CN299" s="1">
        <f t="shared" ca="1" si="143"/>
        <v>1</v>
      </c>
      <c r="CO299" s="3"/>
      <c r="CP299" s="1">
        <f t="shared" ca="1" si="157"/>
        <v>34</v>
      </c>
      <c r="CQ299" s="3"/>
    </row>
    <row r="300" spans="2:95" x14ac:dyDescent="0.25">
      <c r="B300">
        <f t="shared" ca="1" si="158"/>
        <v>2</v>
      </c>
      <c r="C300" t="str">
        <f t="shared" ca="1" si="144"/>
        <v>Women</v>
      </c>
      <c r="D300">
        <f t="shared" ca="1" si="159"/>
        <v>34</v>
      </c>
      <c r="E300">
        <f t="shared" ca="1" si="160"/>
        <v>3</v>
      </c>
      <c r="F300" t="str">
        <f t="shared" ca="1" si="145"/>
        <v>Teaching</v>
      </c>
      <c r="G300">
        <f t="shared" ca="1" si="161"/>
        <v>2</v>
      </c>
      <c r="H300" t="str">
        <f t="shared" ca="1" si="146"/>
        <v>College</v>
      </c>
      <c r="I300">
        <f t="shared" ca="1" si="162"/>
        <v>1</v>
      </c>
      <c r="J300">
        <f t="shared" ca="1" si="163"/>
        <v>3</v>
      </c>
      <c r="K300">
        <f t="shared" ca="1" si="164"/>
        <v>51760</v>
      </c>
      <c r="L300">
        <f t="shared" ca="1" si="165"/>
        <v>4</v>
      </c>
      <c r="M300" t="str">
        <f t="shared" ca="1" si="147"/>
        <v>Rangamati</v>
      </c>
      <c r="N300">
        <f t="shared" ca="1" si="169"/>
        <v>310560</v>
      </c>
      <c r="O300">
        <f t="shared" ca="1" si="166"/>
        <v>64946.846028485546</v>
      </c>
      <c r="P300">
        <f t="shared" ca="1" si="170"/>
        <v>100488.99329645291</v>
      </c>
      <c r="Q300">
        <f t="shared" ca="1" si="167"/>
        <v>3178</v>
      </c>
      <c r="R300">
        <f t="shared" ca="1" si="171"/>
        <v>954.67932707835939</v>
      </c>
      <c r="S300">
        <f t="shared" ca="1" si="172"/>
        <v>26036.489385523742</v>
      </c>
      <c r="T300">
        <f t="shared" ca="1" si="173"/>
        <v>437085.48268197663</v>
      </c>
      <c r="U300">
        <f t="shared" ca="1" si="174"/>
        <v>69079.525355563892</v>
      </c>
      <c r="V300">
        <f t="shared" ca="1" si="175"/>
        <v>368005.95732641272</v>
      </c>
      <c r="AR300" s="1">
        <f ca="1">IF(Table1[[#This Row],[Gender]]="men",1,0)</f>
        <v>0</v>
      </c>
      <c r="AS300" s="2">
        <f ca="1">IF(Table1[[#This Row],[Gender]]="Women",1,0)</f>
        <v>1</v>
      </c>
      <c r="AT300" s="2"/>
      <c r="AU300" s="2"/>
      <c r="AV300" s="3"/>
      <c r="AX300" s="1">
        <f t="shared" ca="1" si="148"/>
        <v>0</v>
      </c>
      <c r="AY300" s="2">
        <f t="shared" ca="1" si="149"/>
        <v>0</v>
      </c>
      <c r="AZ300" s="2">
        <f t="shared" ca="1" si="150"/>
        <v>0</v>
      </c>
      <c r="BA300" s="2">
        <f t="shared" ca="1" si="151"/>
        <v>0</v>
      </c>
      <c r="BB300" s="2">
        <f t="shared" ca="1" si="152"/>
        <v>1</v>
      </c>
      <c r="BC300" s="2">
        <f t="shared" ca="1" si="153"/>
        <v>0</v>
      </c>
      <c r="BD300" s="2"/>
      <c r="BE300" s="2"/>
      <c r="BF300" s="2"/>
      <c r="BG300" s="2"/>
      <c r="BH300" s="2"/>
      <c r="BI300" s="2"/>
      <c r="BJ300" s="3"/>
      <c r="BL300" s="1">
        <f t="shared" ca="1" si="168"/>
        <v>46047.085785936513</v>
      </c>
      <c r="BM300" s="3"/>
      <c r="BN300" s="1">
        <f t="shared" ca="1" si="154"/>
        <v>0</v>
      </c>
      <c r="BO300" s="2"/>
      <c r="BP300" s="2"/>
      <c r="BQ300" s="3"/>
      <c r="BR300" s="15">
        <f t="shared" ca="1" si="155"/>
        <v>0.30761168312728088</v>
      </c>
      <c r="BS300" s="16">
        <f t="shared" ca="1" si="156"/>
        <v>0</v>
      </c>
      <c r="BT300" s="2"/>
      <c r="BU300" s="2"/>
      <c r="BV300" s="1">
        <f ca="1">IF(Table1[[#This Row],[Area]]="Raozan",Table1[[#This Row],[Income]],0)</f>
        <v>0</v>
      </c>
      <c r="BW300" s="2">
        <f ca="1">IF(Table1[[#This Row],[Area]]="Rangunia",Table1[[#This Row],[Income]],0)</f>
        <v>0</v>
      </c>
      <c r="BX300" s="2">
        <f ca="1">IF(Table1[[#This Row],[Area]]="Hathazari",Table1[[#This Row],[Income]],0)</f>
        <v>0</v>
      </c>
      <c r="BY300" s="2">
        <f ca="1">IF(Table1[[#This Row],[Area]]="Nazirhat",Table1[[#This Row],[Income]],0)</f>
        <v>0</v>
      </c>
      <c r="BZ300" s="2">
        <f ca="1">IF(Table1[[#This Row],[Area]]="Rangamati",Table1[[#This Row],[Income]],0)</f>
        <v>51760</v>
      </c>
      <c r="CA300" s="2">
        <f ca="1">IF(Table1[[#This Row],[Area]]="Kumilla",Table1[[#This Row],[Income]],0)</f>
        <v>0</v>
      </c>
      <c r="CB300" s="2">
        <f ca="1">IF(Table1[[#This Row],[Area]]="Notun para",Table1[[#This Row],[Income]],0)</f>
        <v>0</v>
      </c>
      <c r="CC300" s="2">
        <f ca="1">IF(Table1[[#This Row],[Area]]="Fotikchori",Table1[[#This Row],[Income]],0)</f>
        <v>0</v>
      </c>
      <c r="CD300" s="2">
        <f ca="1">IF(Table1[[#This Row],[Area]]="Feni",Table1[[#This Row],[Income]],0)</f>
        <v>0</v>
      </c>
      <c r="CE300" s="2">
        <f ca="1">IF(Table1[[#This Row],[Area]]="Chattogram mohonogori",Table1[[#This Row],[Income]],0)</f>
        <v>0</v>
      </c>
      <c r="CF300" s="2">
        <f ca="1">IF(Table1[[#This Row],[Area]]="Potia",Table1[[#This Row],[Income]],0)</f>
        <v>0</v>
      </c>
      <c r="CG300" s="3">
        <f ca="1">IF(Table1[[#This Row],[Area]]="Kaptai",Table1[[#This Row],[Income]],0)</f>
        <v>0</v>
      </c>
      <c r="CH300" s="1">
        <f ca="1">IF(Table1[[#This Row],[Field of work]]="Health",Table1[[#This Row],[Income]],0)</f>
        <v>0</v>
      </c>
      <c r="CI300" s="2">
        <f ca="1">IF(Table1[[#This Row],[Field of work]]="Teaching",Table1[[#This Row],[Income]],0)</f>
        <v>51760</v>
      </c>
      <c r="CJ300" s="2">
        <f ca="1">IF(Table1[[#This Row],[Field of work]]="Construction",Table1[[#This Row],[Income]],0)</f>
        <v>0</v>
      </c>
      <c r="CK300" s="2">
        <f ca="1">IF(Table1[[#This Row],[Field of work]]="IT",Table1[[#This Row],[Income]],0)</f>
        <v>0</v>
      </c>
      <c r="CL300" s="2">
        <f ca="1">IF(Table1[[#This Row],[Field of work]]="General work",Table1[[#This Row],[Income]],0)</f>
        <v>0</v>
      </c>
      <c r="CM300" s="3">
        <f ca="1">IF(Table1[[#This Row],[Field of work]]="Agriculture",Table1[[#This Row],[Income]],0)</f>
        <v>0</v>
      </c>
      <c r="CN300" s="1">
        <f t="shared" ca="1" si="143"/>
        <v>1</v>
      </c>
      <c r="CO300" s="3"/>
      <c r="CP300" s="1">
        <f t="shared" ca="1" si="157"/>
        <v>37</v>
      </c>
      <c r="CQ300" s="3"/>
    </row>
    <row r="301" spans="2:95" x14ac:dyDescent="0.25">
      <c r="B301">
        <f t="shared" ca="1" si="158"/>
        <v>2</v>
      </c>
      <c r="C301" t="str">
        <f t="shared" ca="1" si="144"/>
        <v>Women</v>
      </c>
      <c r="D301">
        <f t="shared" ca="1" si="159"/>
        <v>37</v>
      </c>
      <c r="E301">
        <f t="shared" ca="1" si="160"/>
        <v>5</v>
      </c>
      <c r="F301" t="str">
        <f t="shared" ca="1" si="145"/>
        <v>General work</v>
      </c>
      <c r="G301">
        <f t="shared" ca="1" si="161"/>
        <v>3</v>
      </c>
      <c r="H301" t="str">
        <f t="shared" ca="1" si="146"/>
        <v>University</v>
      </c>
      <c r="I301">
        <f t="shared" ca="1" si="162"/>
        <v>4</v>
      </c>
      <c r="J301">
        <f t="shared" ca="1" si="163"/>
        <v>2</v>
      </c>
      <c r="K301">
        <f t="shared" ca="1" si="164"/>
        <v>73954</v>
      </c>
      <c r="L301">
        <f t="shared" ca="1" si="165"/>
        <v>10</v>
      </c>
      <c r="M301" t="str">
        <f t="shared" ca="1" si="147"/>
        <v>Notun para</v>
      </c>
      <c r="N301">
        <f t="shared" ca="1" si="169"/>
        <v>221862</v>
      </c>
      <c r="O301">
        <f t="shared" ca="1" si="166"/>
        <v>68247.343241984796</v>
      </c>
      <c r="P301">
        <f t="shared" ca="1" si="170"/>
        <v>101096.61594726219</v>
      </c>
      <c r="Q301">
        <f t="shared" ca="1" si="167"/>
        <v>6557</v>
      </c>
      <c r="R301">
        <f t="shared" ca="1" si="171"/>
        <v>28080.980865354199</v>
      </c>
      <c r="S301">
        <f t="shared" ca="1" si="172"/>
        <v>108544.80500353602</v>
      </c>
      <c r="T301">
        <f t="shared" ca="1" si="173"/>
        <v>431503.4209507982</v>
      </c>
      <c r="U301">
        <f t="shared" ca="1" si="174"/>
        <v>102885.32410733899</v>
      </c>
      <c r="V301">
        <f t="shared" ca="1" si="175"/>
        <v>328618.09684345918</v>
      </c>
      <c r="AR301" s="1">
        <f ca="1">IF(Table1[[#This Row],[Gender]]="men",1,0)</f>
        <v>0</v>
      </c>
      <c r="AS301" s="2">
        <f ca="1">IF(Table1[[#This Row],[Gender]]="Women",1,0)</f>
        <v>1</v>
      </c>
      <c r="AT301" s="2"/>
      <c r="AU301" s="2"/>
      <c r="AV301" s="3"/>
      <c r="AX301" s="1">
        <f t="shared" ca="1" si="148"/>
        <v>0</v>
      </c>
      <c r="AY301" s="2">
        <f t="shared" ca="1" si="149"/>
        <v>0</v>
      </c>
      <c r="AZ301" s="2">
        <f t="shared" ca="1" si="150"/>
        <v>0</v>
      </c>
      <c r="BA301" s="2">
        <f t="shared" ca="1" si="151"/>
        <v>1</v>
      </c>
      <c r="BB301" s="2">
        <f t="shared" ca="1" si="152"/>
        <v>0</v>
      </c>
      <c r="BC301" s="2">
        <f t="shared" ca="1" si="153"/>
        <v>0</v>
      </c>
      <c r="BD301" s="2"/>
      <c r="BE301" s="2"/>
      <c r="BF301" s="2"/>
      <c r="BG301" s="2"/>
      <c r="BH301" s="2"/>
      <c r="BI301" s="2"/>
      <c r="BJ301" s="3"/>
      <c r="BL301" s="1">
        <f t="shared" ca="1" si="168"/>
        <v>8776.8460125326983</v>
      </c>
      <c r="BM301" s="3"/>
      <c r="BN301" s="1">
        <f t="shared" ca="1" si="154"/>
        <v>1</v>
      </c>
      <c r="BO301" s="2"/>
      <c r="BP301" s="2"/>
      <c r="BQ301" s="3"/>
      <c r="BR301" s="15">
        <f t="shared" ca="1" si="155"/>
        <v>0.22400450382480511</v>
      </c>
      <c r="BS301" s="16">
        <f t="shared" ca="1" si="156"/>
        <v>0</v>
      </c>
      <c r="BT301" s="2"/>
      <c r="BU301" s="2"/>
      <c r="BV301" s="1">
        <f ca="1">IF(Table1[[#This Row],[Area]]="Raozan",Table1[[#This Row],[Income]],0)</f>
        <v>0</v>
      </c>
      <c r="BW301" s="2">
        <f ca="1">IF(Table1[[#This Row],[Area]]="Rangunia",Table1[[#This Row],[Income]],0)</f>
        <v>0</v>
      </c>
      <c r="BX301" s="2">
        <f ca="1">IF(Table1[[#This Row],[Area]]="Hathazari",Table1[[#This Row],[Income]],0)</f>
        <v>0</v>
      </c>
      <c r="BY301" s="2">
        <f ca="1">IF(Table1[[#This Row],[Area]]="Nazirhat",Table1[[#This Row],[Income]],0)</f>
        <v>0</v>
      </c>
      <c r="BZ301" s="2">
        <f ca="1">IF(Table1[[#This Row],[Area]]="Rangamati",Table1[[#This Row],[Income]],0)</f>
        <v>0</v>
      </c>
      <c r="CA301" s="2">
        <f ca="1">IF(Table1[[#This Row],[Area]]="Kumilla",Table1[[#This Row],[Income]],0)</f>
        <v>0</v>
      </c>
      <c r="CB301" s="2">
        <f ca="1">IF(Table1[[#This Row],[Area]]="Notun para",Table1[[#This Row],[Income]],0)</f>
        <v>73954</v>
      </c>
      <c r="CC301" s="2">
        <f ca="1">IF(Table1[[#This Row],[Area]]="Fotikchori",Table1[[#This Row],[Income]],0)</f>
        <v>0</v>
      </c>
      <c r="CD301" s="2">
        <f ca="1">IF(Table1[[#This Row],[Area]]="Feni",Table1[[#This Row],[Income]],0)</f>
        <v>0</v>
      </c>
      <c r="CE301" s="2">
        <f ca="1">IF(Table1[[#This Row],[Area]]="Chattogram mohonogori",Table1[[#This Row],[Income]],0)</f>
        <v>0</v>
      </c>
      <c r="CF301" s="2">
        <f ca="1">IF(Table1[[#This Row],[Area]]="Potia",Table1[[#This Row],[Income]],0)</f>
        <v>0</v>
      </c>
      <c r="CG301" s="3">
        <f ca="1">IF(Table1[[#This Row],[Area]]="Kaptai",Table1[[#This Row],[Income]],0)</f>
        <v>0</v>
      </c>
      <c r="CH301" s="1">
        <f ca="1">IF(Table1[[#This Row],[Field of work]]="Health",Table1[[#This Row],[Income]],0)</f>
        <v>0</v>
      </c>
      <c r="CI301" s="2">
        <f ca="1">IF(Table1[[#This Row],[Field of work]]="Teaching",Table1[[#This Row],[Income]],0)</f>
        <v>0</v>
      </c>
      <c r="CJ301" s="2">
        <f ca="1">IF(Table1[[#This Row],[Field of work]]="Construction",Table1[[#This Row],[Income]],0)</f>
        <v>0</v>
      </c>
      <c r="CK301" s="2">
        <f ca="1">IF(Table1[[#This Row],[Field of work]]="IT",Table1[[#This Row],[Income]],0)</f>
        <v>0</v>
      </c>
      <c r="CL301" s="2">
        <f ca="1">IF(Table1[[#This Row],[Field of work]]="General work",Table1[[#This Row],[Income]],0)</f>
        <v>73954</v>
      </c>
      <c r="CM301" s="3">
        <f ca="1">IF(Table1[[#This Row],[Field of work]]="Agriculture",Table1[[#This Row],[Income]],0)</f>
        <v>0</v>
      </c>
      <c r="CN301" s="1">
        <f t="shared" ca="1" si="143"/>
        <v>1</v>
      </c>
      <c r="CO301" s="3"/>
      <c r="CP301" s="1">
        <f t="shared" ca="1" si="157"/>
        <v>40</v>
      </c>
      <c r="CQ301" s="3"/>
    </row>
    <row r="302" spans="2:95" x14ac:dyDescent="0.25">
      <c r="B302">
        <f t="shared" ca="1" si="158"/>
        <v>2</v>
      </c>
      <c r="C302" t="str">
        <f t="shared" ca="1" si="144"/>
        <v>Women</v>
      </c>
      <c r="D302">
        <f t="shared" ca="1" si="159"/>
        <v>40</v>
      </c>
      <c r="E302">
        <f t="shared" ca="1" si="160"/>
        <v>4</v>
      </c>
      <c r="F302" t="str">
        <f t="shared" ca="1" si="145"/>
        <v>IT</v>
      </c>
      <c r="G302">
        <f t="shared" ca="1" si="161"/>
        <v>2</v>
      </c>
      <c r="H302" t="str">
        <f t="shared" ca="1" si="146"/>
        <v>College</v>
      </c>
      <c r="I302">
        <f t="shared" ca="1" si="162"/>
        <v>1</v>
      </c>
      <c r="J302">
        <f t="shared" ca="1" si="163"/>
        <v>1</v>
      </c>
      <c r="K302">
        <f t="shared" ca="1" si="164"/>
        <v>77142</v>
      </c>
      <c r="L302">
        <f t="shared" ca="1" si="165"/>
        <v>4</v>
      </c>
      <c r="M302" t="str">
        <f t="shared" ca="1" si="147"/>
        <v>Rangamati</v>
      </c>
      <c r="N302">
        <f t="shared" ca="1" si="169"/>
        <v>385710</v>
      </c>
      <c r="O302">
        <f t="shared" ca="1" si="166"/>
        <v>86400.777170265574</v>
      </c>
      <c r="P302">
        <f t="shared" ca="1" si="170"/>
        <v>46047.085785936513</v>
      </c>
      <c r="Q302">
        <f t="shared" ca="1" si="167"/>
        <v>32435</v>
      </c>
      <c r="R302">
        <f t="shared" ca="1" si="171"/>
        <v>124240.69695416231</v>
      </c>
      <c r="S302">
        <f t="shared" ca="1" si="172"/>
        <v>62300.641231798174</v>
      </c>
      <c r="T302">
        <f t="shared" ca="1" si="173"/>
        <v>494057.72701773467</v>
      </c>
      <c r="U302">
        <f t="shared" ca="1" si="174"/>
        <v>243076.47412442788</v>
      </c>
      <c r="V302">
        <f t="shared" ca="1" si="175"/>
        <v>250981.25289330678</v>
      </c>
      <c r="AR302" s="1">
        <f ca="1">IF(Table1[[#This Row],[Gender]]="men",1,0)</f>
        <v>0</v>
      </c>
      <c r="AS302" s="2">
        <f ca="1">IF(Table1[[#This Row],[Gender]]="Women",1,0)</f>
        <v>1</v>
      </c>
      <c r="AT302" s="2"/>
      <c r="AU302" s="2"/>
      <c r="AV302" s="3"/>
      <c r="AX302" s="1">
        <f t="shared" ca="1" si="148"/>
        <v>0</v>
      </c>
      <c r="AY302" s="2">
        <f t="shared" ca="1" si="149"/>
        <v>0</v>
      </c>
      <c r="AZ302" s="2">
        <f t="shared" ca="1" si="150"/>
        <v>0</v>
      </c>
      <c r="BA302" s="2">
        <f t="shared" ca="1" si="151"/>
        <v>0</v>
      </c>
      <c r="BB302" s="2">
        <f t="shared" ca="1" si="152"/>
        <v>0</v>
      </c>
      <c r="BC302" s="2">
        <f t="shared" ca="1" si="153"/>
        <v>1</v>
      </c>
      <c r="BD302" s="2"/>
      <c r="BE302" s="2"/>
      <c r="BF302" s="2"/>
      <c r="BG302" s="2"/>
      <c r="BH302" s="2"/>
      <c r="BI302" s="2"/>
      <c r="BJ302" s="3"/>
      <c r="BL302" s="1">
        <f t="shared" ca="1" si="168"/>
        <v>60870.776768601841</v>
      </c>
      <c r="BM302" s="3"/>
      <c r="BN302" s="1">
        <f t="shared" ca="1" si="154"/>
        <v>1</v>
      </c>
      <c r="BO302" s="2"/>
      <c r="BP302" s="2"/>
      <c r="BQ302" s="3"/>
      <c r="BR302" s="15">
        <f t="shared" ca="1" si="155"/>
        <v>0.71499630917787882</v>
      </c>
      <c r="BS302" s="16">
        <f t="shared" ca="1" si="156"/>
        <v>0</v>
      </c>
      <c r="BT302" s="2"/>
      <c r="BU302" s="2"/>
      <c r="BV302" s="1">
        <f ca="1">IF(Table1[[#This Row],[Area]]="Raozan",Table1[[#This Row],[Income]],0)</f>
        <v>0</v>
      </c>
      <c r="BW302" s="2">
        <f ca="1">IF(Table1[[#This Row],[Area]]="Rangunia",Table1[[#This Row],[Income]],0)</f>
        <v>0</v>
      </c>
      <c r="BX302" s="2">
        <f ca="1">IF(Table1[[#This Row],[Area]]="Hathazari",Table1[[#This Row],[Income]],0)</f>
        <v>0</v>
      </c>
      <c r="BY302" s="2">
        <f ca="1">IF(Table1[[#This Row],[Area]]="Nazirhat",Table1[[#This Row],[Income]],0)</f>
        <v>0</v>
      </c>
      <c r="BZ302" s="2">
        <f ca="1">IF(Table1[[#This Row],[Area]]="Rangamati",Table1[[#This Row],[Income]],0)</f>
        <v>77142</v>
      </c>
      <c r="CA302" s="2">
        <f ca="1">IF(Table1[[#This Row],[Area]]="Kumilla",Table1[[#This Row],[Income]],0)</f>
        <v>0</v>
      </c>
      <c r="CB302" s="2">
        <f ca="1">IF(Table1[[#This Row],[Area]]="Notun para",Table1[[#This Row],[Income]],0)</f>
        <v>0</v>
      </c>
      <c r="CC302" s="2">
        <f ca="1">IF(Table1[[#This Row],[Area]]="Fotikchori",Table1[[#This Row],[Income]],0)</f>
        <v>0</v>
      </c>
      <c r="CD302" s="2">
        <f ca="1">IF(Table1[[#This Row],[Area]]="Feni",Table1[[#This Row],[Income]],0)</f>
        <v>0</v>
      </c>
      <c r="CE302" s="2">
        <f ca="1">IF(Table1[[#This Row],[Area]]="Chattogram mohonogori",Table1[[#This Row],[Income]],0)</f>
        <v>0</v>
      </c>
      <c r="CF302" s="2">
        <f ca="1">IF(Table1[[#This Row],[Area]]="Potia",Table1[[#This Row],[Income]],0)</f>
        <v>0</v>
      </c>
      <c r="CG302" s="3">
        <f ca="1">IF(Table1[[#This Row],[Area]]="Kaptai",Table1[[#This Row],[Income]],0)</f>
        <v>0</v>
      </c>
      <c r="CH302" s="1">
        <f ca="1">IF(Table1[[#This Row],[Field of work]]="Health",Table1[[#This Row],[Income]],0)</f>
        <v>0</v>
      </c>
      <c r="CI302" s="2">
        <f ca="1">IF(Table1[[#This Row],[Field of work]]="Teaching",Table1[[#This Row],[Income]],0)</f>
        <v>0</v>
      </c>
      <c r="CJ302" s="2">
        <f ca="1">IF(Table1[[#This Row],[Field of work]]="Construction",Table1[[#This Row],[Income]],0)</f>
        <v>0</v>
      </c>
      <c r="CK302" s="2">
        <f ca="1">IF(Table1[[#This Row],[Field of work]]="IT",Table1[[#This Row],[Income]],0)</f>
        <v>77142</v>
      </c>
      <c r="CL302" s="2">
        <f ca="1">IF(Table1[[#This Row],[Field of work]]="General work",Table1[[#This Row],[Income]],0)</f>
        <v>0</v>
      </c>
      <c r="CM302" s="3">
        <f ca="1">IF(Table1[[#This Row],[Field of work]]="Agriculture",Table1[[#This Row],[Income]],0)</f>
        <v>0</v>
      </c>
      <c r="CN302" s="1">
        <f t="shared" ca="1" si="143"/>
        <v>1</v>
      </c>
      <c r="CO302" s="3"/>
      <c r="CP302" s="1">
        <f t="shared" ca="1" si="157"/>
        <v>33</v>
      </c>
      <c r="CQ302" s="3"/>
    </row>
    <row r="303" spans="2:95" x14ac:dyDescent="0.25">
      <c r="B303">
        <f t="shared" ca="1" si="158"/>
        <v>1</v>
      </c>
      <c r="C303" t="str">
        <f t="shared" ca="1" si="144"/>
        <v>Men</v>
      </c>
      <c r="D303">
        <f t="shared" ca="1" si="159"/>
        <v>33</v>
      </c>
      <c r="E303">
        <f t="shared" ca="1" si="160"/>
        <v>6</v>
      </c>
      <c r="F303" t="str">
        <f t="shared" ca="1" si="145"/>
        <v>Agriculture</v>
      </c>
      <c r="G303">
        <f t="shared" ca="1" si="161"/>
        <v>4</v>
      </c>
      <c r="H303" t="str">
        <f t="shared" ca="1" si="146"/>
        <v>Technical</v>
      </c>
      <c r="I303">
        <f t="shared" ca="1" si="162"/>
        <v>0</v>
      </c>
      <c r="J303">
        <f t="shared" ca="1" si="163"/>
        <v>2</v>
      </c>
      <c r="K303">
        <f t="shared" ca="1" si="164"/>
        <v>82750</v>
      </c>
      <c r="L303">
        <f t="shared" ca="1" si="165"/>
        <v>8</v>
      </c>
      <c r="M303" t="str">
        <f t="shared" ca="1" si="147"/>
        <v>Potia</v>
      </c>
      <c r="N303">
        <f t="shared" ca="1" si="169"/>
        <v>413750</v>
      </c>
      <c r="O303">
        <f t="shared" ca="1" si="166"/>
        <v>295829.72292234737</v>
      </c>
      <c r="P303">
        <f t="shared" ca="1" si="170"/>
        <v>17553.692025065397</v>
      </c>
      <c r="Q303">
        <f t="shared" ca="1" si="167"/>
        <v>10470</v>
      </c>
      <c r="R303">
        <f t="shared" ca="1" si="171"/>
        <v>132688.06874114412</v>
      </c>
      <c r="S303">
        <f t="shared" ca="1" si="172"/>
        <v>13892.634537048287</v>
      </c>
      <c r="T303">
        <f t="shared" ca="1" si="173"/>
        <v>445196.32656211371</v>
      </c>
      <c r="U303">
        <f t="shared" ca="1" si="174"/>
        <v>438987.79166349152</v>
      </c>
      <c r="V303">
        <f t="shared" ca="1" si="175"/>
        <v>6208.5348986221943</v>
      </c>
      <c r="AR303" s="1">
        <f ca="1">IF(Table1[[#This Row],[Gender]]="men",1,0)</f>
        <v>1</v>
      </c>
      <c r="AS303" s="2">
        <f ca="1">IF(Table1[[#This Row],[Gender]]="Women",1,0)</f>
        <v>0</v>
      </c>
      <c r="AT303" s="2"/>
      <c r="AU303" s="2"/>
      <c r="AV303" s="3"/>
      <c r="AX303" s="1">
        <f t="shared" ca="1" si="148"/>
        <v>0</v>
      </c>
      <c r="AY303" s="2">
        <f t="shared" ca="1" si="149"/>
        <v>0</v>
      </c>
      <c r="AZ303" s="2">
        <f t="shared" ca="1" si="150"/>
        <v>0</v>
      </c>
      <c r="BA303" s="2">
        <f t="shared" ca="1" si="151"/>
        <v>0</v>
      </c>
      <c r="BB303" s="2">
        <f t="shared" ca="1" si="152"/>
        <v>1</v>
      </c>
      <c r="BC303" s="2">
        <f t="shared" ca="1" si="153"/>
        <v>0</v>
      </c>
      <c r="BD303" s="2"/>
      <c r="BE303" s="2"/>
      <c r="BF303" s="2"/>
      <c r="BG303" s="2"/>
      <c r="BH303" s="2"/>
      <c r="BI303" s="2"/>
      <c r="BJ303" s="3"/>
      <c r="BL303" s="1">
        <f t="shared" ca="1" si="168"/>
        <v>78844.889412716671</v>
      </c>
      <c r="BM303" s="3"/>
      <c r="BN303" s="1">
        <f t="shared" ca="1" si="154"/>
        <v>1</v>
      </c>
      <c r="BO303" s="2"/>
      <c r="BP303" s="2"/>
      <c r="BQ303" s="3"/>
      <c r="BR303" s="15">
        <f t="shared" ca="1" si="155"/>
        <v>0.47357251625957641</v>
      </c>
      <c r="BS303" s="16">
        <f t="shared" ca="1" si="156"/>
        <v>0</v>
      </c>
      <c r="BT303" s="2"/>
      <c r="BU303" s="2"/>
      <c r="BV303" s="1">
        <f ca="1">IF(Table1[[#This Row],[Area]]="Raozan",Table1[[#This Row],[Income]],0)</f>
        <v>0</v>
      </c>
      <c r="BW303" s="2">
        <f ca="1">IF(Table1[[#This Row],[Area]]="Rangunia",Table1[[#This Row],[Income]],0)</f>
        <v>0</v>
      </c>
      <c r="BX303" s="2">
        <f ca="1">IF(Table1[[#This Row],[Area]]="Hathazari",Table1[[#This Row],[Income]],0)</f>
        <v>0</v>
      </c>
      <c r="BY303" s="2">
        <f ca="1">IF(Table1[[#This Row],[Area]]="Nazirhat",Table1[[#This Row],[Income]],0)</f>
        <v>0</v>
      </c>
      <c r="BZ303" s="2">
        <f ca="1">IF(Table1[[#This Row],[Area]]="Rangamati",Table1[[#This Row],[Income]],0)</f>
        <v>0</v>
      </c>
      <c r="CA303" s="2">
        <f ca="1">IF(Table1[[#This Row],[Area]]="Kumilla",Table1[[#This Row],[Income]],0)</f>
        <v>0</v>
      </c>
      <c r="CB303" s="2">
        <f ca="1">IF(Table1[[#This Row],[Area]]="Notun para",Table1[[#This Row],[Income]],0)</f>
        <v>0</v>
      </c>
      <c r="CC303" s="2">
        <f ca="1">IF(Table1[[#This Row],[Area]]="Fotikchori",Table1[[#This Row],[Income]],0)</f>
        <v>0</v>
      </c>
      <c r="CD303" s="2">
        <f ca="1">IF(Table1[[#This Row],[Area]]="Feni",Table1[[#This Row],[Income]],0)</f>
        <v>0</v>
      </c>
      <c r="CE303" s="2">
        <f ca="1">IF(Table1[[#This Row],[Area]]="Chattogram mohonogori",Table1[[#This Row],[Income]],0)</f>
        <v>0</v>
      </c>
      <c r="CF303" s="2">
        <f ca="1">IF(Table1[[#This Row],[Area]]="Potia",Table1[[#This Row],[Income]],0)</f>
        <v>82750</v>
      </c>
      <c r="CG303" s="3">
        <f ca="1">IF(Table1[[#This Row],[Area]]="Kaptai",Table1[[#This Row],[Income]],0)</f>
        <v>0</v>
      </c>
      <c r="CH303" s="1">
        <f ca="1">IF(Table1[[#This Row],[Field of work]]="Health",Table1[[#This Row],[Income]],0)</f>
        <v>0</v>
      </c>
      <c r="CI303" s="2">
        <f ca="1">IF(Table1[[#This Row],[Field of work]]="Teaching",Table1[[#This Row],[Income]],0)</f>
        <v>0</v>
      </c>
      <c r="CJ303" s="2">
        <f ca="1">IF(Table1[[#This Row],[Field of work]]="Construction",Table1[[#This Row],[Income]],0)</f>
        <v>0</v>
      </c>
      <c r="CK303" s="2">
        <f ca="1">IF(Table1[[#This Row],[Field of work]]="IT",Table1[[#This Row],[Income]],0)</f>
        <v>0</v>
      </c>
      <c r="CL303" s="2">
        <f ca="1">IF(Table1[[#This Row],[Field of work]]="General work",Table1[[#This Row],[Income]],0)</f>
        <v>0</v>
      </c>
      <c r="CM303" s="3">
        <f ca="1">IF(Table1[[#This Row],[Field of work]]="Agriculture",Table1[[#This Row],[Income]],0)</f>
        <v>82750</v>
      </c>
      <c r="CN303" s="1">
        <f t="shared" ca="1" si="143"/>
        <v>1</v>
      </c>
      <c r="CO303" s="3"/>
      <c r="CP303" s="1">
        <f t="shared" ca="1" si="157"/>
        <v>39</v>
      </c>
      <c r="CQ303" s="3"/>
    </row>
    <row r="304" spans="2:95" x14ac:dyDescent="0.25">
      <c r="B304">
        <f t="shared" ca="1" si="158"/>
        <v>1</v>
      </c>
      <c r="C304" t="str">
        <f t="shared" ca="1" si="144"/>
        <v>Men</v>
      </c>
      <c r="D304">
        <f t="shared" ca="1" si="159"/>
        <v>39</v>
      </c>
      <c r="E304">
        <f t="shared" ca="1" si="160"/>
        <v>5</v>
      </c>
      <c r="F304" t="str">
        <f t="shared" ca="1" si="145"/>
        <v>General work</v>
      </c>
      <c r="G304">
        <f t="shared" ca="1" si="161"/>
        <v>3</v>
      </c>
      <c r="H304" t="str">
        <f t="shared" ca="1" si="146"/>
        <v>University</v>
      </c>
      <c r="I304">
        <f t="shared" ca="1" si="162"/>
        <v>0</v>
      </c>
      <c r="J304">
        <f t="shared" ca="1" si="163"/>
        <v>2</v>
      </c>
      <c r="K304">
        <f t="shared" ca="1" si="164"/>
        <v>67152</v>
      </c>
      <c r="L304">
        <f t="shared" ca="1" si="165"/>
        <v>8</v>
      </c>
      <c r="M304" t="str">
        <f t="shared" ca="1" si="147"/>
        <v>Potia</v>
      </c>
      <c r="N304">
        <f t="shared" ca="1" si="169"/>
        <v>402912</v>
      </c>
      <c r="O304">
        <f t="shared" ca="1" si="166"/>
        <v>190808.04967117845</v>
      </c>
      <c r="P304">
        <f t="shared" ca="1" si="170"/>
        <v>121741.55353720368</v>
      </c>
      <c r="Q304">
        <f t="shared" ca="1" si="167"/>
        <v>13271</v>
      </c>
      <c r="R304">
        <f t="shared" ca="1" si="171"/>
        <v>91023.098623195328</v>
      </c>
      <c r="S304">
        <f t="shared" ca="1" si="172"/>
        <v>27432.17224814315</v>
      </c>
      <c r="T304">
        <f t="shared" ca="1" si="173"/>
        <v>552085.72578534682</v>
      </c>
      <c r="U304">
        <f t="shared" ca="1" si="174"/>
        <v>295102.14829437376</v>
      </c>
      <c r="V304">
        <f t="shared" ca="1" si="175"/>
        <v>256983.57749097305</v>
      </c>
      <c r="AR304" s="1">
        <f ca="1">IF(Table1[[#This Row],[Gender]]="men",1,0)</f>
        <v>1</v>
      </c>
      <c r="AS304" s="2">
        <f ca="1">IF(Table1[[#This Row],[Gender]]="Women",1,0)</f>
        <v>0</v>
      </c>
      <c r="AT304" s="2"/>
      <c r="AU304" s="2"/>
      <c r="AV304" s="3"/>
      <c r="AX304" s="1">
        <f t="shared" ca="1" si="148"/>
        <v>0</v>
      </c>
      <c r="AY304" s="2">
        <f t="shared" ca="1" si="149"/>
        <v>0</v>
      </c>
      <c r="AZ304" s="2">
        <f t="shared" ca="1" si="150"/>
        <v>0</v>
      </c>
      <c r="BA304" s="2">
        <f t="shared" ca="1" si="151"/>
        <v>1</v>
      </c>
      <c r="BB304" s="2">
        <f t="shared" ca="1" si="152"/>
        <v>0</v>
      </c>
      <c r="BC304" s="2">
        <f t="shared" ca="1" si="153"/>
        <v>0</v>
      </c>
      <c r="BD304" s="2"/>
      <c r="BE304" s="2"/>
      <c r="BF304" s="2"/>
      <c r="BG304" s="2"/>
      <c r="BH304" s="2"/>
      <c r="BI304" s="2"/>
      <c r="BJ304" s="3"/>
      <c r="BL304" s="1">
        <f t="shared" ca="1" si="168"/>
        <v>44235.938676315447</v>
      </c>
      <c r="BM304" s="3"/>
      <c r="BN304" s="1">
        <f t="shared" ca="1" si="154"/>
        <v>1</v>
      </c>
      <c r="BO304" s="2"/>
      <c r="BP304" s="2"/>
      <c r="BQ304" s="3"/>
      <c r="BR304" s="15">
        <f t="shared" ca="1" si="155"/>
        <v>0.4067529990077573</v>
      </c>
      <c r="BS304" s="16">
        <f t="shared" ca="1" si="156"/>
        <v>0</v>
      </c>
      <c r="BT304" s="2"/>
      <c r="BU304" s="2"/>
      <c r="BV304" s="1">
        <f ca="1">IF(Table1[[#This Row],[Area]]="Raozan",Table1[[#This Row],[Income]],0)</f>
        <v>0</v>
      </c>
      <c r="BW304" s="2">
        <f ca="1">IF(Table1[[#This Row],[Area]]="Rangunia",Table1[[#This Row],[Income]],0)</f>
        <v>0</v>
      </c>
      <c r="BX304" s="2">
        <f ca="1">IF(Table1[[#This Row],[Area]]="Hathazari",Table1[[#This Row],[Income]],0)</f>
        <v>0</v>
      </c>
      <c r="BY304" s="2">
        <f ca="1">IF(Table1[[#This Row],[Area]]="Nazirhat",Table1[[#This Row],[Income]],0)</f>
        <v>0</v>
      </c>
      <c r="BZ304" s="2">
        <f ca="1">IF(Table1[[#This Row],[Area]]="Rangamati",Table1[[#This Row],[Income]],0)</f>
        <v>0</v>
      </c>
      <c r="CA304" s="2">
        <f ca="1">IF(Table1[[#This Row],[Area]]="Kumilla",Table1[[#This Row],[Income]],0)</f>
        <v>0</v>
      </c>
      <c r="CB304" s="2">
        <f ca="1">IF(Table1[[#This Row],[Area]]="Notun para",Table1[[#This Row],[Income]],0)</f>
        <v>0</v>
      </c>
      <c r="CC304" s="2">
        <f ca="1">IF(Table1[[#This Row],[Area]]="Fotikchori",Table1[[#This Row],[Income]],0)</f>
        <v>0</v>
      </c>
      <c r="CD304" s="2">
        <f ca="1">IF(Table1[[#This Row],[Area]]="Feni",Table1[[#This Row],[Income]],0)</f>
        <v>0</v>
      </c>
      <c r="CE304" s="2">
        <f ca="1">IF(Table1[[#This Row],[Area]]="Chattogram mohonogori",Table1[[#This Row],[Income]],0)</f>
        <v>0</v>
      </c>
      <c r="CF304" s="2">
        <f ca="1">IF(Table1[[#This Row],[Area]]="Potia",Table1[[#This Row],[Income]],0)</f>
        <v>67152</v>
      </c>
      <c r="CG304" s="3">
        <f ca="1">IF(Table1[[#This Row],[Area]]="Kaptai",Table1[[#This Row],[Income]],0)</f>
        <v>0</v>
      </c>
      <c r="CH304" s="1">
        <f ca="1">IF(Table1[[#This Row],[Field of work]]="Health",Table1[[#This Row],[Income]],0)</f>
        <v>0</v>
      </c>
      <c r="CI304" s="2">
        <f ca="1">IF(Table1[[#This Row],[Field of work]]="Teaching",Table1[[#This Row],[Income]],0)</f>
        <v>0</v>
      </c>
      <c r="CJ304" s="2">
        <f ca="1">IF(Table1[[#This Row],[Field of work]]="Construction",Table1[[#This Row],[Income]],0)</f>
        <v>0</v>
      </c>
      <c r="CK304" s="2">
        <f ca="1">IF(Table1[[#This Row],[Field of work]]="IT",Table1[[#This Row],[Income]],0)</f>
        <v>0</v>
      </c>
      <c r="CL304" s="2">
        <f ca="1">IF(Table1[[#This Row],[Field of work]]="General work",Table1[[#This Row],[Income]],0)</f>
        <v>67152</v>
      </c>
      <c r="CM304" s="3">
        <f ca="1">IF(Table1[[#This Row],[Field of work]]="Agriculture",Table1[[#This Row],[Income]],0)</f>
        <v>0</v>
      </c>
      <c r="CN304" s="1">
        <f t="shared" ca="1" si="143"/>
        <v>1</v>
      </c>
      <c r="CO304" s="3"/>
      <c r="CP304" s="1">
        <f t="shared" ca="1" si="157"/>
        <v>35</v>
      </c>
      <c r="CQ304" s="3"/>
    </row>
    <row r="305" spans="2:95" x14ac:dyDescent="0.25">
      <c r="B305">
        <f t="shared" ca="1" si="158"/>
        <v>2</v>
      </c>
      <c r="C305" t="str">
        <f t="shared" ca="1" si="144"/>
        <v>Women</v>
      </c>
      <c r="D305">
        <f t="shared" ca="1" si="159"/>
        <v>35</v>
      </c>
      <c r="E305">
        <f t="shared" ca="1" si="160"/>
        <v>4</v>
      </c>
      <c r="F305" t="str">
        <f t="shared" ca="1" si="145"/>
        <v>IT</v>
      </c>
      <c r="G305">
        <f t="shared" ca="1" si="161"/>
        <v>4</v>
      </c>
      <c r="H305" t="str">
        <f t="shared" ca="1" si="146"/>
        <v>Technical</v>
      </c>
      <c r="I305">
        <f t="shared" ca="1" si="162"/>
        <v>1</v>
      </c>
      <c r="J305">
        <f t="shared" ca="1" si="163"/>
        <v>3</v>
      </c>
      <c r="K305">
        <f t="shared" ca="1" si="164"/>
        <v>83799</v>
      </c>
      <c r="L305">
        <f t="shared" ca="1" si="165"/>
        <v>12</v>
      </c>
      <c r="M305" t="str">
        <f t="shared" ca="1" si="147"/>
        <v>Kaptai</v>
      </c>
      <c r="N305">
        <f t="shared" ca="1" si="169"/>
        <v>502794</v>
      </c>
      <c r="O305">
        <f t="shared" ca="1" si="166"/>
        <v>204512.96738310633</v>
      </c>
      <c r="P305">
        <f t="shared" ca="1" si="170"/>
        <v>236534.66823815001</v>
      </c>
      <c r="Q305">
        <f t="shared" ca="1" si="167"/>
        <v>116841</v>
      </c>
      <c r="R305">
        <f t="shared" ca="1" si="171"/>
        <v>140817.44610772567</v>
      </c>
      <c r="S305">
        <f t="shared" ca="1" si="172"/>
        <v>85833.40286673329</v>
      </c>
      <c r="T305">
        <f t="shared" ca="1" si="173"/>
        <v>825162.07110488322</v>
      </c>
      <c r="U305">
        <f t="shared" ca="1" si="174"/>
        <v>462171.41349083203</v>
      </c>
      <c r="V305">
        <f t="shared" ca="1" si="175"/>
        <v>362990.65761405119</v>
      </c>
      <c r="AR305" s="1">
        <f ca="1">IF(Table1[[#This Row],[Gender]]="men",1,0)</f>
        <v>0</v>
      </c>
      <c r="AS305" s="2">
        <f ca="1">IF(Table1[[#This Row],[Gender]]="Women",1,0)</f>
        <v>1</v>
      </c>
      <c r="AT305" s="2"/>
      <c r="AU305" s="2"/>
      <c r="AV305" s="3"/>
      <c r="AX305" s="1">
        <f t="shared" ca="1" si="148"/>
        <v>0</v>
      </c>
      <c r="AY305" s="2">
        <f t="shared" ca="1" si="149"/>
        <v>0</v>
      </c>
      <c r="AZ305" s="2">
        <f t="shared" ca="1" si="150"/>
        <v>1</v>
      </c>
      <c r="BA305" s="2">
        <f t="shared" ca="1" si="151"/>
        <v>0</v>
      </c>
      <c r="BB305" s="2">
        <f t="shared" ca="1" si="152"/>
        <v>0</v>
      </c>
      <c r="BC305" s="2">
        <f t="shared" ca="1" si="153"/>
        <v>0</v>
      </c>
      <c r="BD305" s="2"/>
      <c r="BE305" s="2"/>
      <c r="BF305" s="2"/>
      <c r="BG305" s="2"/>
      <c r="BH305" s="2"/>
      <c r="BI305" s="2"/>
      <c r="BJ305" s="3"/>
      <c r="BL305" s="1">
        <f t="shared" ca="1" si="168"/>
        <v>19378.727446572917</v>
      </c>
      <c r="BM305" s="3"/>
      <c r="BN305" s="1">
        <f t="shared" ca="1" si="154"/>
        <v>0</v>
      </c>
      <c r="BO305" s="2"/>
      <c r="BP305" s="2"/>
      <c r="BQ305" s="3"/>
      <c r="BR305" s="15">
        <f t="shared" ca="1" si="155"/>
        <v>0.23456383764378841</v>
      </c>
      <c r="BS305" s="16">
        <f t="shared" ca="1" si="156"/>
        <v>0</v>
      </c>
      <c r="BT305" s="2"/>
      <c r="BU305" s="2"/>
      <c r="BV305" s="1">
        <f ca="1">IF(Table1[[#This Row],[Area]]="Raozan",Table1[[#This Row],[Income]],0)</f>
        <v>0</v>
      </c>
      <c r="BW305" s="2">
        <f ca="1">IF(Table1[[#This Row],[Area]]="Rangunia",Table1[[#This Row],[Income]],0)</f>
        <v>0</v>
      </c>
      <c r="BX305" s="2">
        <f ca="1">IF(Table1[[#This Row],[Area]]="Hathazari",Table1[[#This Row],[Income]],0)</f>
        <v>0</v>
      </c>
      <c r="BY305" s="2">
        <f ca="1">IF(Table1[[#This Row],[Area]]="Nazirhat",Table1[[#This Row],[Income]],0)</f>
        <v>0</v>
      </c>
      <c r="BZ305" s="2">
        <f ca="1">IF(Table1[[#This Row],[Area]]="Rangamati",Table1[[#This Row],[Income]],0)</f>
        <v>0</v>
      </c>
      <c r="CA305" s="2">
        <f ca="1">IF(Table1[[#This Row],[Area]]="Kumilla",Table1[[#This Row],[Income]],0)</f>
        <v>0</v>
      </c>
      <c r="CB305" s="2">
        <f ca="1">IF(Table1[[#This Row],[Area]]="Notun para",Table1[[#This Row],[Income]],0)</f>
        <v>0</v>
      </c>
      <c r="CC305" s="2">
        <f ca="1">IF(Table1[[#This Row],[Area]]="Fotikchori",Table1[[#This Row],[Income]],0)</f>
        <v>0</v>
      </c>
      <c r="CD305" s="2">
        <f ca="1">IF(Table1[[#This Row],[Area]]="Feni",Table1[[#This Row],[Income]],0)</f>
        <v>0</v>
      </c>
      <c r="CE305" s="2">
        <f ca="1">IF(Table1[[#This Row],[Area]]="Chattogram mohonogori",Table1[[#This Row],[Income]],0)</f>
        <v>0</v>
      </c>
      <c r="CF305" s="2">
        <f ca="1">IF(Table1[[#This Row],[Area]]="Potia",Table1[[#This Row],[Income]],0)</f>
        <v>0</v>
      </c>
      <c r="CG305" s="3">
        <f ca="1">IF(Table1[[#This Row],[Area]]="Kaptai",Table1[[#This Row],[Income]],0)</f>
        <v>83799</v>
      </c>
      <c r="CH305" s="1">
        <f ca="1">IF(Table1[[#This Row],[Field of work]]="Health",Table1[[#This Row],[Income]],0)</f>
        <v>0</v>
      </c>
      <c r="CI305" s="2">
        <f ca="1">IF(Table1[[#This Row],[Field of work]]="Teaching",Table1[[#This Row],[Income]],0)</f>
        <v>0</v>
      </c>
      <c r="CJ305" s="2">
        <f ca="1">IF(Table1[[#This Row],[Field of work]]="Construction",Table1[[#This Row],[Income]],0)</f>
        <v>0</v>
      </c>
      <c r="CK305" s="2">
        <f ca="1">IF(Table1[[#This Row],[Field of work]]="IT",Table1[[#This Row],[Income]],0)</f>
        <v>83799</v>
      </c>
      <c r="CL305" s="2">
        <f ca="1">IF(Table1[[#This Row],[Field of work]]="General work",Table1[[#This Row],[Income]],0)</f>
        <v>0</v>
      </c>
      <c r="CM305" s="3">
        <f ca="1">IF(Table1[[#This Row],[Field of work]]="Agriculture",Table1[[#This Row],[Income]],0)</f>
        <v>0</v>
      </c>
      <c r="CN305" s="1">
        <f t="shared" ca="1" si="143"/>
        <v>1</v>
      </c>
      <c r="CO305" s="3"/>
      <c r="CP305" s="1">
        <f t="shared" ca="1" si="157"/>
        <v>29</v>
      </c>
      <c r="CQ305" s="3"/>
    </row>
    <row r="306" spans="2:95" x14ac:dyDescent="0.25">
      <c r="B306">
        <f t="shared" ca="1" si="158"/>
        <v>2</v>
      </c>
      <c r="C306" t="str">
        <f t="shared" ca="1" si="144"/>
        <v>Women</v>
      </c>
      <c r="D306">
        <f t="shared" ca="1" si="159"/>
        <v>29</v>
      </c>
      <c r="E306">
        <f t="shared" ca="1" si="160"/>
        <v>2</v>
      </c>
      <c r="F306" t="str">
        <f t="shared" ca="1" si="145"/>
        <v>Construction</v>
      </c>
      <c r="G306">
        <f t="shared" ca="1" si="161"/>
        <v>5</v>
      </c>
      <c r="H306" t="str">
        <f t="shared" ca="1" si="146"/>
        <v>Other</v>
      </c>
      <c r="I306">
        <f t="shared" ca="1" si="162"/>
        <v>0</v>
      </c>
      <c r="J306">
        <f t="shared" ca="1" si="163"/>
        <v>3</v>
      </c>
      <c r="K306">
        <f t="shared" ca="1" si="164"/>
        <v>53075</v>
      </c>
      <c r="L306">
        <f t="shared" ca="1" si="165"/>
        <v>5</v>
      </c>
      <c r="M306" t="str">
        <f t="shared" ca="1" si="147"/>
        <v>Chattogram mohonogori</v>
      </c>
      <c r="N306">
        <f t="shared" ca="1" si="169"/>
        <v>159225</v>
      </c>
      <c r="O306">
        <f t="shared" ca="1" si="166"/>
        <v>37348.427048832207</v>
      </c>
      <c r="P306">
        <f t="shared" ca="1" si="170"/>
        <v>132707.81602894634</v>
      </c>
      <c r="Q306">
        <f t="shared" ca="1" si="167"/>
        <v>96642</v>
      </c>
      <c r="R306">
        <f t="shared" ca="1" si="171"/>
        <v>43658.696931358943</v>
      </c>
      <c r="S306">
        <f t="shared" ca="1" si="172"/>
        <v>41138.832162512743</v>
      </c>
      <c r="T306">
        <f t="shared" ca="1" si="173"/>
        <v>333071.64819145907</v>
      </c>
      <c r="U306">
        <f t="shared" ca="1" si="174"/>
        <v>177649.12398019116</v>
      </c>
      <c r="V306">
        <f t="shared" ca="1" si="175"/>
        <v>155422.52421126791</v>
      </c>
      <c r="AR306" s="1">
        <f ca="1">IF(Table1[[#This Row],[Gender]]="men",1,0)</f>
        <v>0</v>
      </c>
      <c r="AS306" s="2">
        <f ca="1">IF(Table1[[#This Row],[Gender]]="Women",1,0)</f>
        <v>1</v>
      </c>
      <c r="AT306" s="2"/>
      <c r="AU306" s="2"/>
      <c r="AV306" s="3"/>
      <c r="AX306" s="1">
        <f t="shared" ca="1" si="148"/>
        <v>0</v>
      </c>
      <c r="AY306" s="2">
        <f t="shared" ca="1" si="149"/>
        <v>0</v>
      </c>
      <c r="AZ306" s="2">
        <f t="shared" ca="1" si="150"/>
        <v>0</v>
      </c>
      <c r="BA306" s="2">
        <f t="shared" ca="1" si="151"/>
        <v>1</v>
      </c>
      <c r="BB306" s="2">
        <f t="shared" ca="1" si="152"/>
        <v>0</v>
      </c>
      <c r="BC306" s="2">
        <f t="shared" ca="1" si="153"/>
        <v>0</v>
      </c>
      <c r="BD306" s="2"/>
      <c r="BE306" s="2"/>
      <c r="BF306" s="2"/>
      <c r="BG306" s="2"/>
      <c r="BH306" s="2"/>
      <c r="BI306" s="2"/>
      <c r="BJ306" s="3"/>
      <c r="BL306" s="1">
        <f t="shared" ca="1" si="168"/>
        <v>27476.842003617363</v>
      </c>
      <c r="BM306" s="3"/>
      <c r="BN306" s="1">
        <f t="shared" ca="1" si="154"/>
        <v>1</v>
      </c>
      <c r="BO306" s="2"/>
      <c r="BP306" s="2"/>
      <c r="BQ306" s="3"/>
      <c r="BR306" s="15">
        <f t="shared" ca="1" si="155"/>
        <v>0.32397065132663017</v>
      </c>
      <c r="BS306" s="16">
        <f t="shared" ca="1" si="156"/>
        <v>0</v>
      </c>
      <c r="BT306" s="2"/>
      <c r="BU306" s="2"/>
      <c r="BV306" s="1">
        <f ca="1">IF(Table1[[#This Row],[Area]]="Raozan",Table1[[#This Row],[Income]],0)</f>
        <v>0</v>
      </c>
      <c r="BW306" s="2">
        <f ca="1">IF(Table1[[#This Row],[Area]]="Rangunia",Table1[[#This Row],[Income]],0)</f>
        <v>0</v>
      </c>
      <c r="BX306" s="2">
        <f ca="1">IF(Table1[[#This Row],[Area]]="Hathazari",Table1[[#This Row],[Income]],0)</f>
        <v>0</v>
      </c>
      <c r="BY306" s="2">
        <f ca="1">IF(Table1[[#This Row],[Area]]="Nazirhat",Table1[[#This Row],[Income]],0)</f>
        <v>0</v>
      </c>
      <c r="BZ306" s="2">
        <f ca="1">IF(Table1[[#This Row],[Area]]="Rangamati",Table1[[#This Row],[Income]],0)</f>
        <v>0</v>
      </c>
      <c r="CA306" s="2">
        <f ca="1">IF(Table1[[#This Row],[Area]]="Kumilla",Table1[[#This Row],[Income]],0)</f>
        <v>0</v>
      </c>
      <c r="CB306" s="2">
        <f ca="1">IF(Table1[[#This Row],[Area]]="Notun para",Table1[[#This Row],[Income]],0)</f>
        <v>0</v>
      </c>
      <c r="CC306" s="2">
        <f ca="1">IF(Table1[[#This Row],[Area]]="Fotikchori",Table1[[#This Row],[Income]],0)</f>
        <v>0</v>
      </c>
      <c r="CD306" s="2">
        <f ca="1">IF(Table1[[#This Row],[Area]]="Feni",Table1[[#This Row],[Income]],0)</f>
        <v>0</v>
      </c>
      <c r="CE306" s="2">
        <f ca="1">IF(Table1[[#This Row],[Area]]="Chattogram mohonogori",Table1[[#This Row],[Income]],0)</f>
        <v>53075</v>
      </c>
      <c r="CF306" s="2">
        <f ca="1">IF(Table1[[#This Row],[Area]]="Potia",Table1[[#This Row],[Income]],0)</f>
        <v>0</v>
      </c>
      <c r="CG306" s="3">
        <f ca="1">IF(Table1[[#This Row],[Area]]="Kaptai",Table1[[#This Row],[Income]],0)</f>
        <v>0</v>
      </c>
      <c r="CH306" s="1">
        <f ca="1">IF(Table1[[#This Row],[Field of work]]="Health",Table1[[#This Row],[Income]],0)</f>
        <v>0</v>
      </c>
      <c r="CI306" s="2">
        <f ca="1">IF(Table1[[#This Row],[Field of work]]="Teaching",Table1[[#This Row],[Income]],0)</f>
        <v>0</v>
      </c>
      <c r="CJ306" s="2">
        <f ca="1">IF(Table1[[#This Row],[Field of work]]="Construction",Table1[[#This Row],[Income]],0)</f>
        <v>53075</v>
      </c>
      <c r="CK306" s="2">
        <f ca="1">IF(Table1[[#This Row],[Field of work]]="IT",Table1[[#This Row],[Income]],0)</f>
        <v>0</v>
      </c>
      <c r="CL306" s="2">
        <f ca="1">IF(Table1[[#This Row],[Field of work]]="General work",Table1[[#This Row],[Income]],0)</f>
        <v>0</v>
      </c>
      <c r="CM306" s="3">
        <f ca="1">IF(Table1[[#This Row],[Field of work]]="Agriculture",Table1[[#This Row],[Income]],0)</f>
        <v>0</v>
      </c>
      <c r="CN306" s="1">
        <f t="shared" ca="1" si="143"/>
        <v>1</v>
      </c>
      <c r="CO306" s="3"/>
      <c r="CP306" s="1">
        <f t="shared" ca="1" si="157"/>
        <v>45</v>
      </c>
      <c r="CQ306" s="3"/>
    </row>
    <row r="307" spans="2:95" x14ac:dyDescent="0.25">
      <c r="B307">
        <f t="shared" ca="1" si="158"/>
        <v>1</v>
      </c>
      <c r="C307" t="str">
        <f t="shared" ca="1" si="144"/>
        <v>Men</v>
      </c>
      <c r="D307">
        <f t="shared" ca="1" si="159"/>
        <v>45</v>
      </c>
      <c r="E307">
        <f t="shared" ca="1" si="160"/>
        <v>4</v>
      </c>
      <c r="F307" t="str">
        <f t="shared" ca="1" si="145"/>
        <v>IT</v>
      </c>
      <c r="G307">
        <f t="shared" ca="1" si="161"/>
        <v>2</v>
      </c>
      <c r="H307" t="str">
        <f t="shared" ca="1" si="146"/>
        <v>College</v>
      </c>
      <c r="I307">
        <f t="shared" ca="1" si="162"/>
        <v>1</v>
      </c>
      <c r="J307">
        <f t="shared" ca="1" si="163"/>
        <v>3</v>
      </c>
      <c r="K307">
        <f t="shared" ca="1" si="164"/>
        <v>84205</v>
      </c>
      <c r="L307">
        <f t="shared" ca="1" si="165"/>
        <v>9</v>
      </c>
      <c r="M307" t="str">
        <f t="shared" ca="1" si="147"/>
        <v>Rangunia</v>
      </c>
      <c r="N307">
        <f t="shared" ca="1" si="169"/>
        <v>421025</v>
      </c>
      <c r="O307">
        <f t="shared" ca="1" si="166"/>
        <v>136399.74347479446</v>
      </c>
      <c r="P307">
        <f t="shared" ca="1" si="170"/>
        <v>58136.182339718747</v>
      </c>
      <c r="Q307">
        <f t="shared" ca="1" si="167"/>
        <v>49347</v>
      </c>
      <c r="R307">
        <f t="shared" ca="1" si="171"/>
        <v>26888.356712816985</v>
      </c>
      <c r="S307">
        <f t="shared" ca="1" si="172"/>
        <v>65261.952982626186</v>
      </c>
      <c r="T307">
        <f t="shared" ca="1" si="173"/>
        <v>544423.13532234496</v>
      </c>
      <c r="U307">
        <f t="shared" ca="1" si="174"/>
        <v>212635.10018761145</v>
      </c>
      <c r="V307">
        <f t="shared" ca="1" si="175"/>
        <v>331788.03513473354</v>
      </c>
      <c r="AR307" s="1">
        <f ca="1">IF(Table1[[#This Row],[Gender]]="men",1,0)</f>
        <v>1</v>
      </c>
      <c r="AS307" s="2">
        <f ca="1">IF(Table1[[#This Row],[Gender]]="Women",1,0)</f>
        <v>0</v>
      </c>
      <c r="AT307" s="2"/>
      <c r="AU307" s="2"/>
      <c r="AV307" s="3"/>
      <c r="AX307" s="1">
        <f t="shared" ca="1" si="148"/>
        <v>1</v>
      </c>
      <c r="AY307" s="2">
        <f t="shared" ca="1" si="149"/>
        <v>0</v>
      </c>
      <c r="AZ307" s="2">
        <f t="shared" ca="1" si="150"/>
        <v>0</v>
      </c>
      <c r="BA307" s="2">
        <f t="shared" ca="1" si="151"/>
        <v>0</v>
      </c>
      <c r="BB307" s="2">
        <f t="shared" ca="1" si="152"/>
        <v>0</v>
      </c>
      <c r="BC307" s="2">
        <f t="shared" ca="1" si="153"/>
        <v>0</v>
      </c>
      <c r="BD307" s="2"/>
      <c r="BE307" s="2"/>
      <c r="BF307" s="2"/>
      <c r="BG307" s="2"/>
      <c r="BH307" s="2"/>
      <c r="BI307" s="2"/>
      <c r="BJ307" s="3"/>
      <c r="BL307" s="1">
        <f t="shared" ca="1" si="168"/>
        <v>29731.669371806089</v>
      </c>
      <c r="BM307" s="3"/>
      <c r="BN307" s="1">
        <f t="shared" ca="1" si="154"/>
        <v>1</v>
      </c>
      <c r="BO307" s="2"/>
      <c r="BP307" s="2"/>
      <c r="BQ307" s="3"/>
      <c r="BR307" s="15">
        <f t="shared" ca="1" si="155"/>
        <v>0.99152617931567333</v>
      </c>
      <c r="BS307" s="16">
        <f t="shared" ca="1" si="156"/>
        <v>0</v>
      </c>
      <c r="BT307" s="2"/>
      <c r="BU307" s="2"/>
      <c r="BV307" s="1">
        <f ca="1">IF(Table1[[#This Row],[Area]]="Raozan",Table1[[#This Row],[Income]],0)</f>
        <v>0</v>
      </c>
      <c r="BW307" s="2">
        <f ca="1">IF(Table1[[#This Row],[Area]]="Rangunia",Table1[[#This Row],[Income]],0)</f>
        <v>84205</v>
      </c>
      <c r="BX307" s="2">
        <f ca="1">IF(Table1[[#This Row],[Area]]="Hathazari",Table1[[#This Row],[Income]],0)</f>
        <v>0</v>
      </c>
      <c r="BY307" s="2">
        <f ca="1">IF(Table1[[#This Row],[Area]]="Nazirhat",Table1[[#This Row],[Income]],0)</f>
        <v>0</v>
      </c>
      <c r="BZ307" s="2">
        <f ca="1">IF(Table1[[#This Row],[Area]]="Rangamati",Table1[[#This Row],[Income]],0)</f>
        <v>0</v>
      </c>
      <c r="CA307" s="2">
        <f ca="1">IF(Table1[[#This Row],[Area]]="Kumilla",Table1[[#This Row],[Income]],0)</f>
        <v>0</v>
      </c>
      <c r="CB307" s="2">
        <f ca="1">IF(Table1[[#This Row],[Area]]="Notun para",Table1[[#This Row],[Income]],0)</f>
        <v>0</v>
      </c>
      <c r="CC307" s="2">
        <f ca="1">IF(Table1[[#This Row],[Area]]="Fotikchori",Table1[[#This Row],[Income]],0)</f>
        <v>0</v>
      </c>
      <c r="CD307" s="2">
        <f ca="1">IF(Table1[[#This Row],[Area]]="Feni",Table1[[#This Row],[Income]],0)</f>
        <v>0</v>
      </c>
      <c r="CE307" s="2">
        <f ca="1">IF(Table1[[#This Row],[Area]]="Chattogram mohonogori",Table1[[#This Row],[Income]],0)</f>
        <v>0</v>
      </c>
      <c r="CF307" s="2">
        <f ca="1">IF(Table1[[#This Row],[Area]]="Potia",Table1[[#This Row],[Income]],0)</f>
        <v>0</v>
      </c>
      <c r="CG307" s="3">
        <f ca="1">IF(Table1[[#This Row],[Area]]="Kaptai",Table1[[#This Row],[Income]],0)</f>
        <v>0</v>
      </c>
      <c r="CH307" s="1">
        <f ca="1">IF(Table1[[#This Row],[Field of work]]="Health",Table1[[#This Row],[Income]],0)</f>
        <v>0</v>
      </c>
      <c r="CI307" s="2">
        <f ca="1">IF(Table1[[#This Row],[Field of work]]="Teaching",Table1[[#This Row],[Income]],0)</f>
        <v>0</v>
      </c>
      <c r="CJ307" s="2">
        <f ca="1">IF(Table1[[#This Row],[Field of work]]="Construction",Table1[[#This Row],[Income]],0)</f>
        <v>0</v>
      </c>
      <c r="CK307" s="2">
        <f ca="1">IF(Table1[[#This Row],[Field of work]]="IT",Table1[[#This Row],[Income]],0)</f>
        <v>84205</v>
      </c>
      <c r="CL307" s="2">
        <f ca="1">IF(Table1[[#This Row],[Field of work]]="General work",Table1[[#This Row],[Income]],0)</f>
        <v>0</v>
      </c>
      <c r="CM307" s="3">
        <f ca="1">IF(Table1[[#This Row],[Field of work]]="Agriculture",Table1[[#This Row],[Income]],0)</f>
        <v>0</v>
      </c>
      <c r="CN307" s="1">
        <f t="shared" ca="1" si="143"/>
        <v>1</v>
      </c>
      <c r="CO307" s="3"/>
      <c r="CP307" s="1">
        <f t="shared" ca="1" si="157"/>
        <v>43</v>
      </c>
      <c r="CQ307" s="3"/>
    </row>
    <row r="308" spans="2:95" x14ac:dyDescent="0.25">
      <c r="B308">
        <f t="shared" ca="1" si="158"/>
        <v>1</v>
      </c>
      <c r="C308" t="str">
        <f t="shared" ca="1" si="144"/>
        <v>Men</v>
      </c>
      <c r="D308">
        <f t="shared" ca="1" si="159"/>
        <v>43</v>
      </c>
      <c r="E308">
        <f t="shared" ca="1" si="160"/>
        <v>1</v>
      </c>
      <c r="F308" t="str">
        <f t="shared" ca="1" si="145"/>
        <v>Health</v>
      </c>
      <c r="G308">
        <f t="shared" ca="1" si="161"/>
        <v>2</v>
      </c>
      <c r="H308" t="str">
        <f t="shared" ca="1" si="146"/>
        <v>College</v>
      </c>
      <c r="I308">
        <f t="shared" ca="1" si="162"/>
        <v>0</v>
      </c>
      <c r="J308">
        <f t="shared" ca="1" si="163"/>
        <v>3</v>
      </c>
      <c r="K308">
        <f t="shared" ca="1" si="164"/>
        <v>82959</v>
      </c>
      <c r="L308">
        <f t="shared" ca="1" si="165"/>
        <v>5</v>
      </c>
      <c r="M308" t="str">
        <f t="shared" ca="1" si="147"/>
        <v>Chattogram mohonogori</v>
      </c>
      <c r="N308">
        <f t="shared" ca="1" si="169"/>
        <v>331836</v>
      </c>
      <c r="O308">
        <f t="shared" ca="1" si="166"/>
        <v>329024.08123939577</v>
      </c>
      <c r="P308">
        <f t="shared" ca="1" si="170"/>
        <v>82430.526010852089</v>
      </c>
      <c r="Q308">
        <f t="shared" ca="1" si="167"/>
        <v>52293</v>
      </c>
      <c r="R308">
        <f t="shared" ca="1" si="171"/>
        <v>37831.078822306641</v>
      </c>
      <c r="S308">
        <f t="shared" ca="1" si="172"/>
        <v>73371.053188055172</v>
      </c>
      <c r="T308">
        <f t="shared" ca="1" si="173"/>
        <v>487637.57919890725</v>
      </c>
      <c r="U308">
        <f t="shared" ca="1" si="174"/>
        <v>419148.16006170242</v>
      </c>
      <c r="V308">
        <f t="shared" ca="1" si="175"/>
        <v>68489.419137204823</v>
      </c>
      <c r="AR308" s="1">
        <f ca="1">IF(Table1[[#This Row],[Gender]]="men",1,0)</f>
        <v>1</v>
      </c>
      <c r="AS308" s="2">
        <f ca="1">IF(Table1[[#This Row],[Gender]]="Women",1,0)</f>
        <v>0</v>
      </c>
      <c r="AT308" s="2"/>
      <c r="AU308" s="2"/>
      <c r="AV308" s="3"/>
      <c r="AX308" s="1">
        <f t="shared" ca="1" si="148"/>
        <v>0</v>
      </c>
      <c r="AY308" s="2">
        <f t="shared" ca="1" si="149"/>
        <v>1</v>
      </c>
      <c r="AZ308" s="2">
        <f t="shared" ca="1" si="150"/>
        <v>0</v>
      </c>
      <c r="BA308" s="2">
        <f t="shared" ca="1" si="151"/>
        <v>0</v>
      </c>
      <c r="BB308" s="2">
        <f t="shared" ca="1" si="152"/>
        <v>0</v>
      </c>
      <c r="BC308" s="2">
        <f t="shared" ca="1" si="153"/>
        <v>0</v>
      </c>
      <c r="BD308" s="2"/>
      <c r="BE308" s="2"/>
      <c r="BF308" s="2"/>
      <c r="BG308" s="2"/>
      <c r="BH308" s="2"/>
      <c r="BI308" s="2"/>
      <c r="BJ308" s="3"/>
      <c r="BL308" s="1">
        <f t="shared" ca="1" si="168"/>
        <v>21596.94884575289</v>
      </c>
      <c r="BM308" s="3"/>
      <c r="BN308" s="1">
        <f t="shared" ca="1" si="154"/>
        <v>0</v>
      </c>
      <c r="BO308" s="2"/>
      <c r="BP308" s="2"/>
      <c r="BQ308" s="3"/>
      <c r="BR308" s="15">
        <f t="shared" ca="1" si="155"/>
        <v>0.14171330665985538</v>
      </c>
      <c r="BS308" s="16">
        <f t="shared" ca="1" si="156"/>
        <v>1</v>
      </c>
      <c r="BT308" s="2"/>
      <c r="BU308" s="2"/>
      <c r="BV308" s="1">
        <f ca="1">IF(Table1[[#This Row],[Area]]="Raozan",Table1[[#This Row],[Income]],0)</f>
        <v>0</v>
      </c>
      <c r="BW308" s="2">
        <f ca="1">IF(Table1[[#This Row],[Area]]="Rangunia",Table1[[#This Row],[Income]],0)</f>
        <v>0</v>
      </c>
      <c r="BX308" s="2">
        <f ca="1">IF(Table1[[#This Row],[Area]]="Hathazari",Table1[[#This Row],[Income]],0)</f>
        <v>0</v>
      </c>
      <c r="BY308" s="2">
        <f ca="1">IF(Table1[[#This Row],[Area]]="Nazirhat",Table1[[#This Row],[Income]],0)</f>
        <v>0</v>
      </c>
      <c r="BZ308" s="2">
        <f ca="1">IF(Table1[[#This Row],[Area]]="Rangamati",Table1[[#This Row],[Income]],0)</f>
        <v>0</v>
      </c>
      <c r="CA308" s="2">
        <f ca="1">IF(Table1[[#This Row],[Area]]="Kumilla",Table1[[#This Row],[Income]],0)</f>
        <v>0</v>
      </c>
      <c r="CB308" s="2">
        <f ca="1">IF(Table1[[#This Row],[Area]]="Notun para",Table1[[#This Row],[Income]],0)</f>
        <v>0</v>
      </c>
      <c r="CC308" s="2">
        <f ca="1">IF(Table1[[#This Row],[Area]]="Fotikchori",Table1[[#This Row],[Income]],0)</f>
        <v>0</v>
      </c>
      <c r="CD308" s="2">
        <f ca="1">IF(Table1[[#This Row],[Area]]="Feni",Table1[[#This Row],[Income]],0)</f>
        <v>0</v>
      </c>
      <c r="CE308" s="2">
        <f ca="1">IF(Table1[[#This Row],[Area]]="Chattogram mohonogori",Table1[[#This Row],[Income]],0)</f>
        <v>82959</v>
      </c>
      <c r="CF308" s="2">
        <f ca="1">IF(Table1[[#This Row],[Area]]="Potia",Table1[[#This Row],[Income]],0)</f>
        <v>0</v>
      </c>
      <c r="CG308" s="3">
        <f ca="1">IF(Table1[[#This Row],[Area]]="Kaptai",Table1[[#This Row],[Income]],0)</f>
        <v>0</v>
      </c>
      <c r="CH308" s="1">
        <f ca="1">IF(Table1[[#This Row],[Field of work]]="Health",Table1[[#This Row],[Income]],0)</f>
        <v>82959</v>
      </c>
      <c r="CI308" s="2">
        <f ca="1">IF(Table1[[#This Row],[Field of work]]="Teaching",Table1[[#This Row],[Income]],0)</f>
        <v>0</v>
      </c>
      <c r="CJ308" s="2">
        <f ca="1">IF(Table1[[#This Row],[Field of work]]="Construction",Table1[[#This Row],[Income]],0)</f>
        <v>0</v>
      </c>
      <c r="CK308" s="2">
        <f ca="1">IF(Table1[[#This Row],[Field of work]]="IT",Table1[[#This Row],[Income]],0)</f>
        <v>0</v>
      </c>
      <c r="CL308" s="2">
        <f ca="1">IF(Table1[[#This Row],[Field of work]]="General work",Table1[[#This Row],[Income]],0)</f>
        <v>0</v>
      </c>
      <c r="CM308" s="3">
        <f ca="1">IF(Table1[[#This Row],[Field of work]]="Agriculture",Table1[[#This Row],[Income]],0)</f>
        <v>0</v>
      </c>
      <c r="CN308" s="1">
        <f t="shared" ca="1" si="143"/>
        <v>1</v>
      </c>
      <c r="CO308" s="3"/>
      <c r="CP308" s="1">
        <f t="shared" ca="1" si="157"/>
        <v>41</v>
      </c>
      <c r="CQ308" s="3"/>
    </row>
    <row r="309" spans="2:95" x14ac:dyDescent="0.25">
      <c r="B309">
        <f t="shared" ca="1" si="158"/>
        <v>1</v>
      </c>
      <c r="C309" t="str">
        <f t="shared" ca="1" si="144"/>
        <v>Men</v>
      </c>
      <c r="D309">
        <f t="shared" ca="1" si="159"/>
        <v>41</v>
      </c>
      <c r="E309">
        <f t="shared" ca="1" si="160"/>
        <v>3</v>
      </c>
      <c r="F309" t="str">
        <f t="shared" ca="1" si="145"/>
        <v>Teaching</v>
      </c>
      <c r="G309">
        <f t="shared" ca="1" si="161"/>
        <v>4</v>
      </c>
      <c r="H309" t="str">
        <f t="shared" ca="1" si="146"/>
        <v>Technical</v>
      </c>
      <c r="I309">
        <f t="shared" ca="1" si="162"/>
        <v>0</v>
      </c>
      <c r="J309">
        <f t="shared" ca="1" si="163"/>
        <v>3</v>
      </c>
      <c r="K309">
        <f t="shared" ca="1" si="164"/>
        <v>66632</v>
      </c>
      <c r="L309">
        <f t="shared" ca="1" si="165"/>
        <v>5</v>
      </c>
      <c r="M309" t="str">
        <f t="shared" ca="1" si="147"/>
        <v>Chattogram mohonogori</v>
      </c>
      <c r="N309">
        <f t="shared" ca="1" si="169"/>
        <v>266528</v>
      </c>
      <c r="O309">
        <f t="shared" ca="1" si="166"/>
        <v>37770.564197437932</v>
      </c>
      <c r="P309">
        <f t="shared" ca="1" si="170"/>
        <v>89195.00811541827</v>
      </c>
      <c r="Q309">
        <f t="shared" ca="1" si="167"/>
        <v>50117</v>
      </c>
      <c r="R309">
        <f t="shared" ca="1" si="171"/>
        <v>50289.407555747093</v>
      </c>
      <c r="S309">
        <f t="shared" ca="1" si="172"/>
        <v>82439.91735157129</v>
      </c>
      <c r="T309">
        <f t="shared" ca="1" si="173"/>
        <v>438162.92546698952</v>
      </c>
      <c r="U309">
        <f t="shared" ca="1" si="174"/>
        <v>138176.97175318503</v>
      </c>
      <c r="V309">
        <f t="shared" ca="1" si="175"/>
        <v>299985.95371380448</v>
      </c>
      <c r="AR309" s="1">
        <f ca="1">IF(Table1[[#This Row],[Gender]]="men",1,0)</f>
        <v>1</v>
      </c>
      <c r="AS309" s="2">
        <f ca="1">IF(Table1[[#This Row],[Gender]]="Women",1,0)</f>
        <v>0</v>
      </c>
      <c r="AT309" s="2"/>
      <c r="AU309" s="2"/>
      <c r="AV309" s="3"/>
      <c r="AX309" s="1">
        <f t="shared" ca="1" si="148"/>
        <v>0</v>
      </c>
      <c r="AY309" s="2">
        <f t="shared" ca="1" si="149"/>
        <v>0</v>
      </c>
      <c r="AZ309" s="2">
        <f t="shared" ca="1" si="150"/>
        <v>0</v>
      </c>
      <c r="BA309" s="2">
        <f t="shared" ca="1" si="151"/>
        <v>1</v>
      </c>
      <c r="BB309" s="2">
        <f t="shared" ca="1" si="152"/>
        <v>0</v>
      </c>
      <c r="BC309" s="2">
        <f t="shared" ca="1" si="153"/>
        <v>0</v>
      </c>
      <c r="BD309" s="2"/>
      <c r="BE309" s="2"/>
      <c r="BF309" s="2"/>
      <c r="BG309" s="2"/>
      <c r="BH309" s="2"/>
      <c r="BI309" s="2"/>
      <c r="BJ309" s="3"/>
      <c r="BL309" s="1">
        <f t="shared" ca="1" si="168"/>
        <v>54785.015324520362</v>
      </c>
      <c r="BM309" s="3"/>
      <c r="BN309" s="1">
        <f t="shared" ca="1" si="154"/>
        <v>0</v>
      </c>
      <c r="BO309" s="2"/>
      <c r="BP309" s="2"/>
      <c r="BQ309" s="3"/>
      <c r="BR309" s="15">
        <f t="shared" ca="1" si="155"/>
        <v>3.2000296199190537E-3</v>
      </c>
      <c r="BS309" s="16">
        <f t="shared" ca="1" si="156"/>
        <v>1</v>
      </c>
      <c r="BT309" s="2"/>
      <c r="BU309" s="2"/>
      <c r="BV309" s="1">
        <f ca="1">IF(Table1[[#This Row],[Area]]="Raozan",Table1[[#This Row],[Income]],0)</f>
        <v>0</v>
      </c>
      <c r="BW309" s="2">
        <f ca="1">IF(Table1[[#This Row],[Area]]="Rangunia",Table1[[#This Row],[Income]],0)</f>
        <v>0</v>
      </c>
      <c r="BX309" s="2">
        <f ca="1">IF(Table1[[#This Row],[Area]]="Hathazari",Table1[[#This Row],[Income]],0)</f>
        <v>0</v>
      </c>
      <c r="BY309" s="2">
        <f ca="1">IF(Table1[[#This Row],[Area]]="Nazirhat",Table1[[#This Row],[Income]],0)</f>
        <v>0</v>
      </c>
      <c r="BZ309" s="2">
        <f ca="1">IF(Table1[[#This Row],[Area]]="Rangamati",Table1[[#This Row],[Income]],0)</f>
        <v>0</v>
      </c>
      <c r="CA309" s="2">
        <f ca="1">IF(Table1[[#This Row],[Area]]="Kumilla",Table1[[#This Row],[Income]],0)</f>
        <v>0</v>
      </c>
      <c r="CB309" s="2">
        <f ca="1">IF(Table1[[#This Row],[Area]]="Notun para",Table1[[#This Row],[Income]],0)</f>
        <v>0</v>
      </c>
      <c r="CC309" s="2">
        <f ca="1">IF(Table1[[#This Row],[Area]]="Fotikchori",Table1[[#This Row],[Income]],0)</f>
        <v>0</v>
      </c>
      <c r="CD309" s="2">
        <f ca="1">IF(Table1[[#This Row],[Area]]="Feni",Table1[[#This Row],[Income]],0)</f>
        <v>0</v>
      </c>
      <c r="CE309" s="2">
        <f ca="1">IF(Table1[[#This Row],[Area]]="Chattogram mohonogori",Table1[[#This Row],[Income]],0)</f>
        <v>66632</v>
      </c>
      <c r="CF309" s="2">
        <f ca="1">IF(Table1[[#This Row],[Area]]="Potia",Table1[[#This Row],[Income]],0)</f>
        <v>0</v>
      </c>
      <c r="CG309" s="3">
        <f ca="1">IF(Table1[[#This Row],[Area]]="Kaptai",Table1[[#This Row],[Income]],0)</f>
        <v>0</v>
      </c>
      <c r="CH309" s="1">
        <f ca="1">IF(Table1[[#This Row],[Field of work]]="Health",Table1[[#This Row],[Income]],0)</f>
        <v>0</v>
      </c>
      <c r="CI309" s="2">
        <f ca="1">IF(Table1[[#This Row],[Field of work]]="Teaching",Table1[[#This Row],[Income]],0)</f>
        <v>66632</v>
      </c>
      <c r="CJ309" s="2">
        <f ca="1">IF(Table1[[#This Row],[Field of work]]="Construction",Table1[[#This Row],[Income]],0)</f>
        <v>0</v>
      </c>
      <c r="CK309" s="2">
        <f ca="1">IF(Table1[[#This Row],[Field of work]]="IT",Table1[[#This Row],[Income]],0)</f>
        <v>0</v>
      </c>
      <c r="CL309" s="2">
        <f ca="1">IF(Table1[[#This Row],[Field of work]]="General work",Table1[[#This Row],[Income]],0)</f>
        <v>0</v>
      </c>
      <c r="CM309" s="3">
        <f ca="1">IF(Table1[[#This Row],[Field of work]]="Agriculture",Table1[[#This Row],[Income]],0)</f>
        <v>0</v>
      </c>
      <c r="CN309" s="1">
        <f t="shared" ca="1" si="143"/>
        <v>0</v>
      </c>
      <c r="CO309" s="3"/>
      <c r="CP309" s="1">
        <f t="shared" ca="1" si="157"/>
        <v>33</v>
      </c>
      <c r="CQ309" s="3"/>
    </row>
    <row r="310" spans="2:95" x14ac:dyDescent="0.25">
      <c r="B310">
        <f t="shared" ca="1" si="158"/>
        <v>2</v>
      </c>
      <c r="C310" t="str">
        <f t="shared" ca="1" si="144"/>
        <v>Women</v>
      </c>
      <c r="D310">
        <f t="shared" ca="1" si="159"/>
        <v>33</v>
      </c>
      <c r="E310">
        <f t="shared" ca="1" si="160"/>
        <v>4</v>
      </c>
      <c r="F310" t="str">
        <f t="shared" ca="1" si="145"/>
        <v>IT</v>
      </c>
      <c r="G310">
        <f t="shared" ca="1" si="161"/>
        <v>4</v>
      </c>
      <c r="H310" t="str">
        <f t="shared" ca="1" si="146"/>
        <v>Technical</v>
      </c>
      <c r="I310">
        <f t="shared" ca="1" si="162"/>
        <v>2</v>
      </c>
      <c r="J310">
        <f t="shared" ca="1" si="163"/>
        <v>1</v>
      </c>
      <c r="K310">
        <f t="shared" ca="1" si="164"/>
        <v>68533</v>
      </c>
      <c r="L310">
        <f t="shared" ca="1" si="165"/>
        <v>10</v>
      </c>
      <c r="M310" t="str">
        <f t="shared" ca="1" si="147"/>
        <v>Notun para</v>
      </c>
      <c r="N310">
        <f t="shared" ca="1" si="169"/>
        <v>342665</v>
      </c>
      <c r="O310">
        <f t="shared" ca="1" si="166"/>
        <v>1096.5381497095625</v>
      </c>
      <c r="P310">
        <f t="shared" ca="1" si="170"/>
        <v>21596.94884575289</v>
      </c>
      <c r="Q310">
        <f t="shared" ca="1" si="167"/>
        <v>6166</v>
      </c>
      <c r="R310">
        <f t="shared" ca="1" si="171"/>
        <v>48791.784401507066</v>
      </c>
      <c r="S310">
        <f t="shared" ca="1" si="172"/>
        <v>49134.276166758442</v>
      </c>
      <c r="T310">
        <f t="shared" ca="1" si="173"/>
        <v>413396.22501251131</v>
      </c>
      <c r="U310">
        <f t="shared" ca="1" si="174"/>
        <v>56054.322551216625</v>
      </c>
      <c r="V310">
        <f t="shared" ca="1" si="175"/>
        <v>357341.90246129467</v>
      </c>
      <c r="AR310" s="1">
        <f ca="1">IF(Table1[[#This Row],[Gender]]="men",1,0)</f>
        <v>0</v>
      </c>
      <c r="AS310" s="2">
        <f ca="1">IF(Table1[[#This Row],[Gender]]="Women",1,0)</f>
        <v>1</v>
      </c>
      <c r="AT310" s="2"/>
      <c r="AU310" s="2"/>
      <c r="AV310" s="3"/>
      <c r="AX310" s="1">
        <f t="shared" ca="1" si="148"/>
        <v>0</v>
      </c>
      <c r="AY310" s="2">
        <f t="shared" ca="1" si="149"/>
        <v>0</v>
      </c>
      <c r="AZ310" s="2">
        <f t="shared" ca="1" si="150"/>
        <v>1</v>
      </c>
      <c r="BA310" s="2">
        <f t="shared" ca="1" si="151"/>
        <v>0</v>
      </c>
      <c r="BB310" s="2">
        <f t="shared" ca="1" si="152"/>
        <v>0</v>
      </c>
      <c r="BC310" s="2">
        <f t="shared" ca="1" si="153"/>
        <v>0</v>
      </c>
      <c r="BD310" s="2"/>
      <c r="BE310" s="2"/>
      <c r="BF310" s="2"/>
      <c r="BG310" s="2"/>
      <c r="BH310" s="2"/>
      <c r="BI310" s="2"/>
      <c r="BJ310" s="3"/>
      <c r="BL310" s="1">
        <f t="shared" ca="1" si="168"/>
        <v>969.00598135603957</v>
      </c>
      <c r="BM310" s="3"/>
      <c r="BN310" s="1">
        <f t="shared" ca="1" si="154"/>
        <v>0</v>
      </c>
      <c r="BO310" s="2"/>
      <c r="BP310" s="2"/>
      <c r="BQ310" s="3"/>
      <c r="BR310" s="15">
        <f t="shared" ca="1" si="155"/>
        <v>2.8175134556503001E-2</v>
      </c>
      <c r="BS310" s="16">
        <f t="shared" ca="1" si="156"/>
        <v>1</v>
      </c>
      <c r="BT310" s="2"/>
      <c r="BU310" s="2"/>
      <c r="BV310" s="1">
        <f ca="1">IF(Table1[[#This Row],[Area]]="Raozan",Table1[[#This Row],[Income]],0)</f>
        <v>0</v>
      </c>
      <c r="BW310" s="2">
        <f ca="1">IF(Table1[[#This Row],[Area]]="Rangunia",Table1[[#This Row],[Income]],0)</f>
        <v>0</v>
      </c>
      <c r="BX310" s="2">
        <f ca="1">IF(Table1[[#This Row],[Area]]="Hathazari",Table1[[#This Row],[Income]],0)</f>
        <v>0</v>
      </c>
      <c r="BY310" s="2">
        <f ca="1">IF(Table1[[#This Row],[Area]]="Nazirhat",Table1[[#This Row],[Income]],0)</f>
        <v>0</v>
      </c>
      <c r="BZ310" s="2">
        <f ca="1">IF(Table1[[#This Row],[Area]]="Rangamati",Table1[[#This Row],[Income]],0)</f>
        <v>0</v>
      </c>
      <c r="CA310" s="2">
        <f ca="1">IF(Table1[[#This Row],[Area]]="Kumilla",Table1[[#This Row],[Income]],0)</f>
        <v>0</v>
      </c>
      <c r="CB310" s="2">
        <f ca="1">IF(Table1[[#This Row],[Area]]="Notun para",Table1[[#This Row],[Income]],0)</f>
        <v>68533</v>
      </c>
      <c r="CC310" s="2">
        <f ca="1">IF(Table1[[#This Row],[Area]]="Fotikchori",Table1[[#This Row],[Income]],0)</f>
        <v>0</v>
      </c>
      <c r="CD310" s="2">
        <f ca="1">IF(Table1[[#This Row],[Area]]="Feni",Table1[[#This Row],[Income]],0)</f>
        <v>0</v>
      </c>
      <c r="CE310" s="2">
        <f ca="1">IF(Table1[[#This Row],[Area]]="Chattogram mohonogori",Table1[[#This Row],[Income]],0)</f>
        <v>0</v>
      </c>
      <c r="CF310" s="2">
        <f ca="1">IF(Table1[[#This Row],[Area]]="Potia",Table1[[#This Row],[Income]],0)</f>
        <v>0</v>
      </c>
      <c r="CG310" s="3">
        <f ca="1">IF(Table1[[#This Row],[Area]]="Kaptai",Table1[[#This Row],[Income]],0)</f>
        <v>0</v>
      </c>
      <c r="CH310" s="1">
        <f ca="1">IF(Table1[[#This Row],[Field of work]]="Health",Table1[[#This Row],[Income]],0)</f>
        <v>0</v>
      </c>
      <c r="CI310" s="2">
        <f ca="1">IF(Table1[[#This Row],[Field of work]]="Teaching",Table1[[#This Row],[Income]],0)</f>
        <v>0</v>
      </c>
      <c r="CJ310" s="2">
        <f ca="1">IF(Table1[[#This Row],[Field of work]]="Construction",Table1[[#This Row],[Income]],0)</f>
        <v>0</v>
      </c>
      <c r="CK310" s="2">
        <f ca="1">IF(Table1[[#This Row],[Field of work]]="IT",Table1[[#This Row],[Income]],0)</f>
        <v>68533</v>
      </c>
      <c r="CL310" s="2">
        <f ca="1">IF(Table1[[#This Row],[Field of work]]="General work",Table1[[#This Row],[Income]],0)</f>
        <v>0</v>
      </c>
      <c r="CM310" s="3">
        <f ca="1">IF(Table1[[#This Row],[Field of work]]="Agriculture",Table1[[#This Row],[Income]],0)</f>
        <v>0</v>
      </c>
      <c r="CN310" s="1">
        <f t="shared" ca="1" si="143"/>
        <v>1</v>
      </c>
      <c r="CO310" s="3"/>
      <c r="CP310" s="1">
        <f t="shared" ca="1" si="157"/>
        <v>27</v>
      </c>
      <c r="CQ310" s="3"/>
    </row>
    <row r="311" spans="2:95" x14ac:dyDescent="0.25">
      <c r="B311">
        <f t="shared" ca="1" si="158"/>
        <v>2</v>
      </c>
      <c r="C311" t="str">
        <f t="shared" ca="1" si="144"/>
        <v>Women</v>
      </c>
      <c r="D311">
        <f t="shared" ca="1" si="159"/>
        <v>27</v>
      </c>
      <c r="E311">
        <f t="shared" ca="1" si="160"/>
        <v>2</v>
      </c>
      <c r="F311" t="str">
        <f t="shared" ca="1" si="145"/>
        <v>Construction</v>
      </c>
      <c r="G311">
        <f t="shared" ca="1" si="161"/>
        <v>2</v>
      </c>
      <c r="H311" t="str">
        <f t="shared" ca="1" si="146"/>
        <v>College</v>
      </c>
      <c r="I311">
        <f t="shared" ca="1" si="162"/>
        <v>4</v>
      </c>
      <c r="J311">
        <f t="shared" ca="1" si="163"/>
        <v>2</v>
      </c>
      <c r="K311">
        <f t="shared" ca="1" si="164"/>
        <v>62313</v>
      </c>
      <c r="L311">
        <f t="shared" ca="1" si="165"/>
        <v>10</v>
      </c>
      <c r="M311" t="str">
        <f t="shared" ca="1" si="147"/>
        <v>Notun para</v>
      </c>
      <c r="N311">
        <f t="shared" ca="1" si="169"/>
        <v>186939</v>
      </c>
      <c r="O311">
        <f t="shared" ca="1" si="166"/>
        <v>5267.0314788581145</v>
      </c>
      <c r="P311">
        <f t="shared" ca="1" si="170"/>
        <v>109570.03064904072</v>
      </c>
      <c r="Q311">
        <f t="shared" ca="1" si="167"/>
        <v>36927</v>
      </c>
      <c r="R311">
        <f t="shared" ca="1" si="171"/>
        <v>116587.72237397591</v>
      </c>
      <c r="S311">
        <f t="shared" ca="1" si="172"/>
        <v>45107.239303576658</v>
      </c>
      <c r="T311">
        <f t="shared" ca="1" si="173"/>
        <v>341616.26995261735</v>
      </c>
      <c r="U311">
        <f t="shared" ca="1" si="174"/>
        <v>158781.75385283402</v>
      </c>
      <c r="V311">
        <f t="shared" ca="1" si="175"/>
        <v>182834.51609978333</v>
      </c>
      <c r="AR311" s="1">
        <f ca="1">IF(Table1[[#This Row],[Gender]]="men",1,0)</f>
        <v>0</v>
      </c>
      <c r="AS311" s="2">
        <f ca="1">IF(Table1[[#This Row],[Gender]]="Women",1,0)</f>
        <v>1</v>
      </c>
      <c r="AT311" s="2"/>
      <c r="AU311" s="2"/>
      <c r="AV311" s="3"/>
      <c r="AX311" s="1">
        <f t="shared" ca="1" si="148"/>
        <v>0</v>
      </c>
      <c r="AY311" s="2">
        <f t="shared" ca="1" si="149"/>
        <v>0</v>
      </c>
      <c r="AZ311" s="2">
        <f t="shared" ca="1" si="150"/>
        <v>0</v>
      </c>
      <c r="BA311" s="2">
        <f t="shared" ca="1" si="151"/>
        <v>1</v>
      </c>
      <c r="BB311" s="2">
        <f t="shared" ca="1" si="152"/>
        <v>0</v>
      </c>
      <c r="BC311" s="2">
        <f t="shared" ca="1" si="153"/>
        <v>0</v>
      </c>
      <c r="BD311" s="2"/>
      <c r="BE311" s="2"/>
      <c r="BF311" s="2"/>
      <c r="BG311" s="2"/>
      <c r="BH311" s="2"/>
      <c r="BI311" s="2"/>
      <c r="BJ311" s="3"/>
      <c r="BL311" s="1">
        <f t="shared" ca="1" si="168"/>
        <v>56784.24115954632</v>
      </c>
      <c r="BM311" s="3"/>
      <c r="BN311" s="1">
        <f t="shared" ca="1" si="154"/>
        <v>1</v>
      </c>
      <c r="BO311" s="2"/>
      <c r="BP311" s="2"/>
      <c r="BQ311" s="3"/>
      <c r="BR311" s="15">
        <f t="shared" ca="1" si="155"/>
        <v>0.30595642228062658</v>
      </c>
      <c r="BS311" s="16">
        <f t="shared" ca="1" si="156"/>
        <v>0</v>
      </c>
      <c r="BT311" s="2"/>
      <c r="BU311" s="2"/>
      <c r="BV311" s="1">
        <f ca="1">IF(Table1[[#This Row],[Area]]="Raozan",Table1[[#This Row],[Income]],0)</f>
        <v>0</v>
      </c>
      <c r="BW311" s="2">
        <f ca="1">IF(Table1[[#This Row],[Area]]="Rangunia",Table1[[#This Row],[Income]],0)</f>
        <v>0</v>
      </c>
      <c r="BX311" s="2">
        <f ca="1">IF(Table1[[#This Row],[Area]]="Hathazari",Table1[[#This Row],[Income]],0)</f>
        <v>0</v>
      </c>
      <c r="BY311" s="2">
        <f ca="1">IF(Table1[[#This Row],[Area]]="Nazirhat",Table1[[#This Row],[Income]],0)</f>
        <v>0</v>
      </c>
      <c r="BZ311" s="2">
        <f ca="1">IF(Table1[[#This Row],[Area]]="Rangamati",Table1[[#This Row],[Income]],0)</f>
        <v>0</v>
      </c>
      <c r="CA311" s="2">
        <f ca="1">IF(Table1[[#This Row],[Area]]="Kumilla",Table1[[#This Row],[Income]],0)</f>
        <v>0</v>
      </c>
      <c r="CB311" s="2">
        <f ca="1">IF(Table1[[#This Row],[Area]]="Notun para",Table1[[#This Row],[Income]],0)</f>
        <v>62313</v>
      </c>
      <c r="CC311" s="2">
        <f ca="1">IF(Table1[[#This Row],[Area]]="Fotikchori",Table1[[#This Row],[Income]],0)</f>
        <v>0</v>
      </c>
      <c r="CD311" s="2">
        <f ca="1">IF(Table1[[#This Row],[Area]]="Feni",Table1[[#This Row],[Income]],0)</f>
        <v>0</v>
      </c>
      <c r="CE311" s="2">
        <f ca="1">IF(Table1[[#This Row],[Area]]="Chattogram mohonogori",Table1[[#This Row],[Income]],0)</f>
        <v>0</v>
      </c>
      <c r="CF311" s="2">
        <f ca="1">IF(Table1[[#This Row],[Area]]="Potia",Table1[[#This Row],[Income]],0)</f>
        <v>0</v>
      </c>
      <c r="CG311" s="3">
        <f ca="1">IF(Table1[[#This Row],[Area]]="Kaptai",Table1[[#This Row],[Income]],0)</f>
        <v>0</v>
      </c>
      <c r="CH311" s="1">
        <f ca="1">IF(Table1[[#This Row],[Field of work]]="Health",Table1[[#This Row],[Income]],0)</f>
        <v>0</v>
      </c>
      <c r="CI311" s="2">
        <f ca="1">IF(Table1[[#This Row],[Field of work]]="Teaching",Table1[[#This Row],[Income]],0)</f>
        <v>0</v>
      </c>
      <c r="CJ311" s="2">
        <f ca="1">IF(Table1[[#This Row],[Field of work]]="Construction",Table1[[#This Row],[Income]],0)</f>
        <v>62313</v>
      </c>
      <c r="CK311" s="2">
        <f ca="1">IF(Table1[[#This Row],[Field of work]]="IT",Table1[[#This Row],[Income]],0)</f>
        <v>0</v>
      </c>
      <c r="CL311" s="2">
        <f ca="1">IF(Table1[[#This Row],[Field of work]]="General work",Table1[[#This Row],[Income]],0)</f>
        <v>0</v>
      </c>
      <c r="CM311" s="3">
        <f ca="1">IF(Table1[[#This Row],[Field of work]]="Agriculture",Table1[[#This Row],[Income]],0)</f>
        <v>0</v>
      </c>
      <c r="CN311" s="1">
        <f t="shared" ca="1" si="143"/>
        <v>1</v>
      </c>
      <c r="CO311" s="3"/>
      <c r="CP311" s="1">
        <f t="shared" ca="1" si="157"/>
        <v>41</v>
      </c>
      <c r="CQ311" s="3"/>
    </row>
    <row r="312" spans="2:95" x14ac:dyDescent="0.25">
      <c r="B312">
        <f t="shared" ca="1" si="158"/>
        <v>1</v>
      </c>
      <c r="C312" t="str">
        <f t="shared" ca="1" si="144"/>
        <v>Men</v>
      </c>
      <c r="D312">
        <f t="shared" ca="1" si="159"/>
        <v>41</v>
      </c>
      <c r="E312">
        <f t="shared" ca="1" si="160"/>
        <v>4</v>
      </c>
      <c r="F312" t="str">
        <f t="shared" ca="1" si="145"/>
        <v>IT</v>
      </c>
      <c r="G312">
        <f t="shared" ca="1" si="161"/>
        <v>2</v>
      </c>
      <c r="H312" t="str">
        <f t="shared" ca="1" si="146"/>
        <v>College</v>
      </c>
      <c r="I312">
        <f t="shared" ca="1" si="162"/>
        <v>3</v>
      </c>
      <c r="J312">
        <f t="shared" ca="1" si="163"/>
        <v>3</v>
      </c>
      <c r="K312">
        <f t="shared" ca="1" si="164"/>
        <v>85076</v>
      </c>
      <c r="L312">
        <f t="shared" ca="1" si="165"/>
        <v>4</v>
      </c>
      <c r="M312" t="str">
        <f t="shared" ca="1" si="147"/>
        <v>Rangamati</v>
      </c>
      <c r="N312">
        <f t="shared" ca="1" si="169"/>
        <v>510456</v>
      </c>
      <c r="O312">
        <f t="shared" ca="1" si="166"/>
        <v>156177.29149167953</v>
      </c>
      <c r="P312">
        <f t="shared" ca="1" si="170"/>
        <v>2907.0179440681186</v>
      </c>
      <c r="Q312">
        <f t="shared" ca="1" si="167"/>
        <v>1314</v>
      </c>
      <c r="R312">
        <f t="shared" ca="1" si="171"/>
        <v>116774.97612977146</v>
      </c>
      <c r="S312">
        <f t="shared" ca="1" si="172"/>
        <v>52827.068901475766</v>
      </c>
      <c r="T312">
        <f t="shared" ca="1" si="173"/>
        <v>566190.08684554393</v>
      </c>
      <c r="U312">
        <f t="shared" ca="1" si="174"/>
        <v>274266.267621451</v>
      </c>
      <c r="V312">
        <f t="shared" ca="1" si="175"/>
        <v>291923.81922409293</v>
      </c>
      <c r="AR312" s="1">
        <f ca="1">IF(Table1[[#This Row],[Gender]]="men",1,0)</f>
        <v>1</v>
      </c>
      <c r="AS312" s="2">
        <f ca="1">IF(Table1[[#This Row],[Gender]]="Women",1,0)</f>
        <v>0</v>
      </c>
      <c r="AT312" s="2"/>
      <c r="AU312" s="2"/>
      <c r="AV312" s="3"/>
      <c r="AX312" s="1">
        <f t="shared" ca="1" si="148"/>
        <v>0</v>
      </c>
      <c r="AY312" s="2">
        <f t="shared" ca="1" si="149"/>
        <v>0</v>
      </c>
      <c r="AZ312" s="2">
        <f t="shared" ca="1" si="150"/>
        <v>0</v>
      </c>
      <c r="BA312" s="2">
        <f t="shared" ca="1" si="151"/>
        <v>0</v>
      </c>
      <c r="BB312" s="2">
        <f t="shared" ca="1" si="152"/>
        <v>1</v>
      </c>
      <c r="BC312" s="2">
        <f t="shared" ca="1" si="153"/>
        <v>0</v>
      </c>
      <c r="BD312" s="2"/>
      <c r="BE312" s="2"/>
      <c r="BF312" s="2"/>
      <c r="BG312" s="2"/>
      <c r="BH312" s="2"/>
      <c r="BI312" s="2"/>
      <c r="BJ312" s="3"/>
      <c r="BL312" s="1">
        <f t="shared" ca="1" si="168"/>
        <v>12308.129505883331</v>
      </c>
      <c r="BM312" s="3"/>
      <c r="BN312" s="1">
        <f t="shared" ca="1" si="154"/>
        <v>0</v>
      </c>
      <c r="BO312" s="2"/>
      <c r="BP312" s="2"/>
      <c r="BQ312" s="3"/>
      <c r="BR312" s="15">
        <f t="shared" ca="1" si="155"/>
        <v>0.26155584102190199</v>
      </c>
      <c r="BS312" s="16">
        <f t="shared" ca="1" si="156"/>
        <v>0</v>
      </c>
      <c r="BT312" s="2"/>
      <c r="BU312" s="2"/>
      <c r="BV312" s="1">
        <f ca="1">IF(Table1[[#This Row],[Area]]="Raozan",Table1[[#This Row],[Income]],0)</f>
        <v>0</v>
      </c>
      <c r="BW312" s="2">
        <f ca="1">IF(Table1[[#This Row],[Area]]="Rangunia",Table1[[#This Row],[Income]],0)</f>
        <v>0</v>
      </c>
      <c r="BX312" s="2">
        <f ca="1">IF(Table1[[#This Row],[Area]]="Hathazari",Table1[[#This Row],[Income]],0)</f>
        <v>0</v>
      </c>
      <c r="BY312" s="2">
        <f ca="1">IF(Table1[[#This Row],[Area]]="Nazirhat",Table1[[#This Row],[Income]],0)</f>
        <v>0</v>
      </c>
      <c r="BZ312" s="2">
        <f ca="1">IF(Table1[[#This Row],[Area]]="Rangamati",Table1[[#This Row],[Income]],0)</f>
        <v>85076</v>
      </c>
      <c r="CA312" s="2">
        <f ca="1">IF(Table1[[#This Row],[Area]]="Kumilla",Table1[[#This Row],[Income]],0)</f>
        <v>0</v>
      </c>
      <c r="CB312" s="2">
        <f ca="1">IF(Table1[[#This Row],[Area]]="Notun para",Table1[[#This Row],[Income]],0)</f>
        <v>0</v>
      </c>
      <c r="CC312" s="2">
        <f ca="1">IF(Table1[[#This Row],[Area]]="Fotikchori",Table1[[#This Row],[Income]],0)</f>
        <v>0</v>
      </c>
      <c r="CD312" s="2">
        <f ca="1">IF(Table1[[#This Row],[Area]]="Feni",Table1[[#This Row],[Income]],0)</f>
        <v>0</v>
      </c>
      <c r="CE312" s="2">
        <f ca="1">IF(Table1[[#This Row],[Area]]="Chattogram mohonogori",Table1[[#This Row],[Income]],0)</f>
        <v>0</v>
      </c>
      <c r="CF312" s="2">
        <f ca="1">IF(Table1[[#This Row],[Area]]="Potia",Table1[[#This Row],[Income]],0)</f>
        <v>0</v>
      </c>
      <c r="CG312" s="3">
        <f ca="1">IF(Table1[[#This Row],[Area]]="Kaptai",Table1[[#This Row],[Income]],0)</f>
        <v>0</v>
      </c>
      <c r="CH312" s="1">
        <f ca="1">IF(Table1[[#This Row],[Field of work]]="Health",Table1[[#This Row],[Income]],0)</f>
        <v>0</v>
      </c>
      <c r="CI312" s="2">
        <f ca="1">IF(Table1[[#This Row],[Field of work]]="Teaching",Table1[[#This Row],[Income]],0)</f>
        <v>0</v>
      </c>
      <c r="CJ312" s="2">
        <f ca="1">IF(Table1[[#This Row],[Field of work]]="Construction",Table1[[#This Row],[Income]],0)</f>
        <v>0</v>
      </c>
      <c r="CK312" s="2">
        <f ca="1">IF(Table1[[#This Row],[Field of work]]="IT",Table1[[#This Row],[Income]],0)</f>
        <v>85076</v>
      </c>
      <c r="CL312" s="2">
        <f ca="1">IF(Table1[[#This Row],[Field of work]]="General work",Table1[[#This Row],[Income]],0)</f>
        <v>0</v>
      </c>
      <c r="CM312" s="3">
        <f ca="1">IF(Table1[[#This Row],[Field of work]]="Agriculture",Table1[[#This Row],[Income]],0)</f>
        <v>0</v>
      </c>
      <c r="CN312" s="1">
        <f t="shared" ca="1" si="143"/>
        <v>1</v>
      </c>
      <c r="CO312" s="3"/>
      <c r="CP312" s="1">
        <f t="shared" ca="1" si="157"/>
        <v>35</v>
      </c>
      <c r="CQ312" s="3"/>
    </row>
    <row r="313" spans="2:95" x14ac:dyDescent="0.25">
      <c r="B313">
        <f t="shared" ca="1" si="158"/>
        <v>1</v>
      </c>
      <c r="C313" t="str">
        <f t="shared" ca="1" si="144"/>
        <v>Men</v>
      </c>
      <c r="D313">
        <f t="shared" ca="1" si="159"/>
        <v>35</v>
      </c>
      <c r="E313">
        <f t="shared" ca="1" si="160"/>
        <v>5</v>
      </c>
      <c r="F313" t="str">
        <f t="shared" ca="1" si="145"/>
        <v>General work</v>
      </c>
      <c r="G313">
        <f t="shared" ca="1" si="161"/>
        <v>2</v>
      </c>
      <c r="H313" t="str">
        <f t="shared" ca="1" si="146"/>
        <v>College</v>
      </c>
      <c r="I313">
        <f t="shared" ca="1" si="162"/>
        <v>4</v>
      </c>
      <c r="J313">
        <f t="shared" ca="1" si="163"/>
        <v>1</v>
      </c>
      <c r="K313">
        <f t="shared" ca="1" si="164"/>
        <v>73959</v>
      </c>
      <c r="L313">
        <f t="shared" ca="1" si="165"/>
        <v>7</v>
      </c>
      <c r="M313" t="str">
        <f t="shared" ca="1" si="147"/>
        <v>Feni</v>
      </c>
      <c r="N313">
        <f t="shared" ca="1" si="169"/>
        <v>443754</v>
      </c>
      <c r="O313">
        <f t="shared" ca="1" si="166"/>
        <v>116066.45067683309</v>
      </c>
      <c r="P313">
        <f t="shared" ca="1" si="170"/>
        <v>56784.24115954632</v>
      </c>
      <c r="Q313">
        <f t="shared" ca="1" si="167"/>
        <v>18406</v>
      </c>
      <c r="R313">
        <f t="shared" ca="1" si="171"/>
        <v>5173.5691602687011</v>
      </c>
      <c r="S313">
        <f t="shared" ca="1" si="172"/>
        <v>29102.79355500215</v>
      </c>
      <c r="T313">
        <f t="shared" ca="1" si="173"/>
        <v>529641.0347145485</v>
      </c>
      <c r="U313">
        <f t="shared" ca="1" si="174"/>
        <v>139646.01983710181</v>
      </c>
      <c r="V313">
        <f t="shared" ca="1" si="175"/>
        <v>389995.01487744669</v>
      </c>
      <c r="AR313" s="1">
        <f ca="1">IF(Table1[[#This Row],[Gender]]="men",1,0)</f>
        <v>1</v>
      </c>
      <c r="AS313" s="2">
        <f ca="1">IF(Table1[[#This Row],[Gender]]="Women",1,0)</f>
        <v>0</v>
      </c>
      <c r="AT313" s="2"/>
      <c r="AU313" s="2"/>
      <c r="AV313" s="3"/>
      <c r="AX313" s="1">
        <f t="shared" ca="1" si="148"/>
        <v>1</v>
      </c>
      <c r="AY313" s="2">
        <f t="shared" ca="1" si="149"/>
        <v>0</v>
      </c>
      <c r="AZ313" s="2">
        <f t="shared" ca="1" si="150"/>
        <v>0</v>
      </c>
      <c r="BA313" s="2">
        <f t="shared" ca="1" si="151"/>
        <v>0</v>
      </c>
      <c r="BB313" s="2">
        <f t="shared" ca="1" si="152"/>
        <v>0</v>
      </c>
      <c r="BC313" s="2">
        <f t="shared" ca="1" si="153"/>
        <v>0</v>
      </c>
      <c r="BD313" s="2"/>
      <c r="BE313" s="2"/>
      <c r="BF313" s="2"/>
      <c r="BG313" s="2"/>
      <c r="BH313" s="2"/>
      <c r="BI313" s="2"/>
      <c r="BJ313" s="3"/>
      <c r="BL313" s="1">
        <f t="shared" ca="1" si="168"/>
        <v>48488.074691220107</v>
      </c>
      <c r="BM313" s="3"/>
      <c r="BN313" s="1">
        <f t="shared" ca="1" si="154"/>
        <v>0</v>
      </c>
      <c r="BO313" s="2"/>
      <c r="BP313" s="2"/>
      <c r="BQ313" s="3"/>
      <c r="BR313" s="15">
        <f t="shared" ca="1" si="155"/>
        <v>0.25391393194436951</v>
      </c>
      <c r="BS313" s="16">
        <f t="shared" ca="1" si="156"/>
        <v>0</v>
      </c>
      <c r="BT313" s="2"/>
      <c r="BU313" s="2"/>
      <c r="BV313" s="1">
        <f ca="1">IF(Table1[[#This Row],[Area]]="Raozan",Table1[[#This Row],[Income]],0)</f>
        <v>0</v>
      </c>
      <c r="BW313" s="2">
        <f ca="1">IF(Table1[[#This Row],[Area]]="Rangunia",Table1[[#This Row],[Income]],0)</f>
        <v>0</v>
      </c>
      <c r="BX313" s="2">
        <f ca="1">IF(Table1[[#This Row],[Area]]="Hathazari",Table1[[#This Row],[Income]],0)</f>
        <v>0</v>
      </c>
      <c r="BY313" s="2">
        <f ca="1">IF(Table1[[#This Row],[Area]]="Nazirhat",Table1[[#This Row],[Income]],0)</f>
        <v>0</v>
      </c>
      <c r="BZ313" s="2">
        <f ca="1">IF(Table1[[#This Row],[Area]]="Rangamati",Table1[[#This Row],[Income]],0)</f>
        <v>0</v>
      </c>
      <c r="CA313" s="2">
        <f ca="1">IF(Table1[[#This Row],[Area]]="Kumilla",Table1[[#This Row],[Income]],0)</f>
        <v>0</v>
      </c>
      <c r="CB313" s="2">
        <f ca="1">IF(Table1[[#This Row],[Area]]="Notun para",Table1[[#This Row],[Income]],0)</f>
        <v>0</v>
      </c>
      <c r="CC313" s="2">
        <f ca="1">IF(Table1[[#This Row],[Area]]="Fotikchori",Table1[[#This Row],[Income]],0)</f>
        <v>0</v>
      </c>
      <c r="CD313" s="2">
        <f ca="1">IF(Table1[[#This Row],[Area]]="Feni",Table1[[#This Row],[Income]],0)</f>
        <v>73959</v>
      </c>
      <c r="CE313" s="2">
        <f ca="1">IF(Table1[[#This Row],[Area]]="Chattogram mohonogori",Table1[[#This Row],[Income]],0)</f>
        <v>0</v>
      </c>
      <c r="CF313" s="2">
        <f ca="1">IF(Table1[[#This Row],[Area]]="Potia",Table1[[#This Row],[Income]],0)</f>
        <v>0</v>
      </c>
      <c r="CG313" s="3">
        <f ca="1">IF(Table1[[#This Row],[Area]]="Kaptai",Table1[[#This Row],[Income]],0)</f>
        <v>0</v>
      </c>
      <c r="CH313" s="1">
        <f ca="1">IF(Table1[[#This Row],[Field of work]]="Health",Table1[[#This Row],[Income]],0)</f>
        <v>0</v>
      </c>
      <c r="CI313" s="2">
        <f ca="1">IF(Table1[[#This Row],[Field of work]]="Teaching",Table1[[#This Row],[Income]],0)</f>
        <v>0</v>
      </c>
      <c r="CJ313" s="2">
        <f ca="1">IF(Table1[[#This Row],[Field of work]]="Construction",Table1[[#This Row],[Income]],0)</f>
        <v>0</v>
      </c>
      <c r="CK313" s="2">
        <f ca="1">IF(Table1[[#This Row],[Field of work]]="IT",Table1[[#This Row],[Income]],0)</f>
        <v>0</v>
      </c>
      <c r="CL313" s="2">
        <f ca="1">IF(Table1[[#This Row],[Field of work]]="General work",Table1[[#This Row],[Income]],0)</f>
        <v>73959</v>
      </c>
      <c r="CM313" s="3">
        <f ca="1">IF(Table1[[#This Row],[Field of work]]="Agriculture",Table1[[#This Row],[Income]],0)</f>
        <v>0</v>
      </c>
      <c r="CN313" s="1">
        <f t="shared" ca="1" si="143"/>
        <v>1</v>
      </c>
      <c r="CO313" s="3"/>
      <c r="CP313" s="1">
        <f t="shared" ca="1" si="157"/>
        <v>30</v>
      </c>
      <c r="CQ313" s="3"/>
    </row>
    <row r="314" spans="2:95" x14ac:dyDescent="0.25">
      <c r="B314">
        <f t="shared" ca="1" si="158"/>
        <v>2</v>
      </c>
      <c r="C314" t="str">
        <f t="shared" ca="1" si="144"/>
        <v>Women</v>
      </c>
      <c r="D314">
        <f t="shared" ca="1" si="159"/>
        <v>30</v>
      </c>
      <c r="E314">
        <f t="shared" ca="1" si="160"/>
        <v>1</v>
      </c>
      <c r="F314" t="str">
        <f t="shared" ca="1" si="145"/>
        <v>Health</v>
      </c>
      <c r="G314">
        <f t="shared" ca="1" si="161"/>
        <v>4</v>
      </c>
      <c r="H314" t="str">
        <f t="shared" ca="1" si="146"/>
        <v>Technical</v>
      </c>
      <c r="I314">
        <f t="shared" ca="1" si="162"/>
        <v>4</v>
      </c>
      <c r="J314">
        <f t="shared" ca="1" si="163"/>
        <v>1</v>
      </c>
      <c r="K314">
        <f t="shared" ca="1" si="164"/>
        <v>61818</v>
      </c>
      <c r="L314">
        <f t="shared" ca="1" si="165"/>
        <v>1</v>
      </c>
      <c r="M314" t="str">
        <f t="shared" ca="1" si="147"/>
        <v>Raozan</v>
      </c>
      <c r="N314">
        <f t="shared" ca="1" si="169"/>
        <v>185454</v>
      </c>
      <c r="O314">
        <f t="shared" ca="1" si="166"/>
        <v>47089.354334811105</v>
      </c>
      <c r="P314">
        <f t="shared" ca="1" si="170"/>
        <v>12308.129505883331</v>
      </c>
      <c r="Q314">
        <f t="shared" ca="1" si="167"/>
        <v>2584</v>
      </c>
      <c r="R314">
        <f t="shared" ca="1" si="171"/>
        <v>86356.911207844998</v>
      </c>
      <c r="S314">
        <f t="shared" ca="1" si="172"/>
        <v>3080.8604830914992</v>
      </c>
      <c r="T314">
        <f t="shared" ca="1" si="173"/>
        <v>200842.98998897482</v>
      </c>
      <c r="U314">
        <f t="shared" ca="1" si="174"/>
        <v>136030.2655426561</v>
      </c>
      <c r="V314">
        <f t="shared" ca="1" si="175"/>
        <v>64812.724446318723</v>
      </c>
      <c r="AR314" s="1">
        <f ca="1">IF(Table1[[#This Row],[Gender]]="men",1,0)</f>
        <v>0</v>
      </c>
      <c r="AS314" s="2">
        <f ca="1">IF(Table1[[#This Row],[Gender]]="Women",1,0)</f>
        <v>1</v>
      </c>
      <c r="AT314" s="2"/>
      <c r="AU314" s="2"/>
      <c r="AV314" s="3"/>
      <c r="AX314" s="1">
        <f t="shared" ca="1" si="148"/>
        <v>0</v>
      </c>
      <c r="AY314" s="2">
        <f t="shared" ca="1" si="149"/>
        <v>0</v>
      </c>
      <c r="AZ314" s="2">
        <f t="shared" ca="1" si="150"/>
        <v>0</v>
      </c>
      <c r="BA314" s="2">
        <f t="shared" ca="1" si="151"/>
        <v>1</v>
      </c>
      <c r="BB314" s="2">
        <f t="shared" ca="1" si="152"/>
        <v>0</v>
      </c>
      <c r="BC314" s="2">
        <f t="shared" ca="1" si="153"/>
        <v>0</v>
      </c>
      <c r="BD314" s="2"/>
      <c r="BE314" s="2"/>
      <c r="BF314" s="2"/>
      <c r="BG314" s="2"/>
      <c r="BH314" s="2"/>
      <c r="BI314" s="2"/>
      <c r="BJ314" s="3"/>
      <c r="BL314" s="1">
        <f t="shared" ca="1" si="168"/>
        <v>39204.172056581141</v>
      </c>
      <c r="BM314" s="3"/>
      <c r="BN314" s="1">
        <f t="shared" ca="1" si="154"/>
        <v>0</v>
      </c>
      <c r="BO314" s="2"/>
      <c r="BP314" s="2"/>
      <c r="BQ314" s="3"/>
      <c r="BR314" s="15">
        <f t="shared" ca="1" si="155"/>
        <v>0.20003763677197195</v>
      </c>
      <c r="BS314" s="16">
        <f t="shared" ca="1" si="156"/>
        <v>0</v>
      </c>
      <c r="BT314" s="2"/>
      <c r="BU314" s="2"/>
      <c r="BV314" s="1">
        <f ca="1">IF(Table1[[#This Row],[Area]]="Raozan",Table1[[#This Row],[Income]],0)</f>
        <v>61818</v>
      </c>
      <c r="BW314" s="2">
        <f ca="1">IF(Table1[[#This Row],[Area]]="Rangunia",Table1[[#This Row],[Income]],0)</f>
        <v>0</v>
      </c>
      <c r="BX314" s="2">
        <f ca="1">IF(Table1[[#This Row],[Area]]="Hathazari",Table1[[#This Row],[Income]],0)</f>
        <v>0</v>
      </c>
      <c r="BY314" s="2">
        <f ca="1">IF(Table1[[#This Row],[Area]]="Nazirhat",Table1[[#This Row],[Income]],0)</f>
        <v>0</v>
      </c>
      <c r="BZ314" s="2">
        <f ca="1">IF(Table1[[#This Row],[Area]]="Rangamati",Table1[[#This Row],[Income]],0)</f>
        <v>0</v>
      </c>
      <c r="CA314" s="2">
        <f ca="1">IF(Table1[[#This Row],[Area]]="Kumilla",Table1[[#This Row],[Income]],0)</f>
        <v>0</v>
      </c>
      <c r="CB314" s="2">
        <f ca="1">IF(Table1[[#This Row],[Area]]="Notun para",Table1[[#This Row],[Income]],0)</f>
        <v>0</v>
      </c>
      <c r="CC314" s="2">
        <f ca="1">IF(Table1[[#This Row],[Area]]="Fotikchori",Table1[[#This Row],[Income]],0)</f>
        <v>0</v>
      </c>
      <c r="CD314" s="2">
        <f ca="1">IF(Table1[[#This Row],[Area]]="Feni",Table1[[#This Row],[Income]],0)</f>
        <v>0</v>
      </c>
      <c r="CE314" s="2">
        <f ca="1">IF(Table1[[#This Row],[Area]]="Chattogram mohonogori",Table1[[#This Row],[Income]],0)</f>
        <v>0</v>
      </c>
      <c r="CF314" s="2">
        <f ca="1">IF(Table1[[#This Row],[Area]]="Potia",Table1[[#This Row],[Income]],0)</f>
        <v>0</v>
      </c>
      <c r="CG314" s="3">
        <f ca="1">IF(Table1[[#This Row],[Area]]="Kaptai",Table1[[#This Row],[Income]],0)</f>
        <v>0</v>
      </c>
      <c r="CH314" s="1">
        <f ca="1">IF(Table1[[#This Row],[Field of work]]="Health",Table1[[#This Row],[Income]],0)</f>
        <v>61818</v>
      </c>
      <c r="CI314" s="2">
        <f ca="1">IF(Table1[[#This Row],[Field of work]]="Teaching",Table1[[#This Row],[Income]],0)</f>
        <v>0</v>
      </c>
      <c r="CJ314" s="2">
        <f ca="1">IF(Table1[[#This Row],[Field of work]]="Construction",Table1[[#This Row],[Income]],0)</f>
        <v>0</v>
      </c>
      <c r="CK314" s="2">
        <f ca="1">IF(Table1[[#This Row],[Field of work]]="IT",Table1[[#This Row],[Income]],0)</f>
        <v>0</v>
      </c>
      <c r="CL314" s="2">
        <f ca="1">IF(Table1[[#This Row],[Field of work]]="General work",Table1[[#This Row],[Income]],0)</f>
        <v>0</v>
      </c>
      <c r="CM314" s="3">
        <f ca="1">IF(Table1[[#This Row],[Field of work]]="Agriculture",Table1[[#This Row],[Income]],0)</f>
        <v>0</v>
      </c>
      <c r="CN314" s="1">
        <f t="shared" ca="1" si="143"/>
        <v>1</v>
      </c>
      <c r="CO314" s="3"/>
      <c r="CP314" s="1">
        <f t="shared" ca="1" si="157"/>
        <v>27</v>
      </c>
      <c r="CQ314" s="3"/>
    </row>
    <row r="315" spans="2:95" x14ac:dyDescent="0.25">
      <c r="B315">
        <f t="shared" ca="1" si="158"/>
        <v>1</v>
      </c>
      <c r="C315" t="str">
        <f t="shared" ca="1" si="144"/>
        <v>Men</v>
      </c>
      <c r="D315">
        <f t="shared" ca="1" si="159"/>
        <v>27</v>
      </c>
      <c r="E315">
        <f t="shared" ca="1" si="160"/>
        <v>4</v>
      </c>
      <c r="F315" t="str">
        <f t="shared" ca="1" si="145"/>
        <v>IT</v>
      </c>
      <c r="G315">
        <f t="shared" ca="1" si="161"/>
        <v>2</v>
      </c>
      <c r="H315" t="str">
        <f t="shared" ca="1" si="146"/>
        <v>College</v>
      </c>
      <c r="I315">
        <f t="shared" ca="1" si="162"/>
        <v>4</v>
      </c>
      <c r="J315">
        <f t="shared" ca="1" si="163"/>
        <v>1</v>
      </c>
      <c r="K315">
        <f t="shared" ca="1" si="164"/>
        <v>72627</v>
      </c>
      <c r="L315">
        <f t="shared" ca="1" si="165"/>
        <v>12</v>
      </c>
      <c r="M315" t="str">
        <f t="shared" ca="1" si="147"/>
        <v>Kaptai</v>
      </c>
      <c r="N315">
        <f t="shared" ca="1" si="169"/>
        <v>290508</v>
      </c>
      <c r="O315">
        <f t="shared" ca="1" si="166"/>
        <v>58112.533783352024</v>
      </c>
      <c r="P315">
        <f t="shared" ca="1" si="170"/>
        <v>48488.074691220107</v>
      </c>
      <c r="Q315">
        <f t="shared" ca="1" si="167"/>
        <v>15228</v>
      </c>
      <c r="R315">
        <f t="shared" ca="1" si="171"/>
        <v>54633.550526670748</v>
      </c>
      <c r="S315">
        <f t="shared" ca="1" si="172"/>
        <v>63417.873452072898</v>
      </c>
      <c r="T315">
        <f t="shared" ca="1" si="173"/>
        <v>402413.94814329303</v>
      </c>
      <c r="U315">
        <f t="shared" ca="1" si="174"/>
        <v>127974.08431002278</v>
      </c>
      <c r="V315">
        <f t="shared" ca="1" si="175"/>
        <v>274439.86383327027</v>
      </c>
      <c r="AR315" s="1">
        <f ca="1">IF(Table1[[#This Row],[Gender]]="men",1,0)</f>
        <v>1</v>
      </c>
      <c r="AS315" s="2">
        <f ca="1">IF(Table1[[#This Row],[Gender]]="Women",1,0)</f>
        <v>0</v>
      </c>
      <c r="AT315" s="2"/>
      <c r="AU315" s="2"/>
      <c r="AV315" s="3"/>
      <c r="AX315" s="1">
        <f t="shared" ca="1" si="148"/>
        <v>1</v>
      </c>
      <c r="AY315" s="2">
        <f t="shared" ca="1" si="149"/>
        <v>0</v>
      </c>
      <c r="AZ315" s="2">
        <f t="shared" ca="1" si="150"/>
        <v>0</v>
      </c>
      <c r="BA315" s="2">
        <f t="shared" ca="1" si="151"/>
        <v>0</v>
      </c>
      <c r="BB315" s="2">
        <f t="shared" ca="1" si="152"/>
        <v>0</v>
      </c>
      <c r="BC315" s="2">
        <f t="shared" ca="1" si="153"/>
        <v>0</v>
      </c>
      <c r="BD315" s="2"/>
      <c r="BE315" s="2"/>
      <c r="BF315" s="2"/>
      <c r="BG315" s="2"/>
      <c r="BH315" s="2"/>
      <c r="BI315" s="2"/>
      <c r="BJ315" s="3"/>
      <c r="BL315" s="1">
        <f t="shared" ca="1" si="168"/>
        <v>33426.008585877767</v>
      </c>
      <c r="BM315" s="3"/>
      <c r="BN315" s="1">
        <f t="shared" ca="1" si="154"/>
        <v>1</v>
      </c>
      <c r="BO315" s="2"/>
      <c r="BP315" s="2"/>
      <c r="BQ315" s="3"/>
      <c r="BR315" s="15">
        <f t="shared" ca="1" si="155"/>
        <v>0.66989965365545057</v>
      </c>
      <c r="BS315" s="16">
        <f t="shared" ca="1" si="156"/>
        <v>0</v>
      </c>
      <c r="BT315" s="2"/>
      <c r="BU315" s="2"/>
      <c r="BV315" s="1">
        <f ca="1">IF(Table1[[#This Row],[Area]]="Raozan",Table1[[#This Row],[Income]],0)</f>
        <v>0</v>
      </c>
      <c r="BW315" s="2">
        <f ca="1">IF(Table1[[#This Row],[Area]]="Rangunia",Table1[[#This Row],[Income]],0)</f>
        <v>0</v>
      </c>
      <c r="BX315" s="2">
        <f ca="1">IF(Table1[[#This Row],[Area]]="Hathazari",Table1[[#This Row],[Income]],0)</f>
        <v>0</v>
      </c>
      <c r="BY315" s="2">
        <f ca="1">IF(Table1[[#This Row],[Area]]="Nazirhat",Table1[[#This Row],[Income]],0)</f>
        <v>0</v>
      </c>
      <c r="BZ315" s="2">
        <f ca="1">IF(Table1[[#This Row],[Area]]="Rangamati",Table1[[#This Row],[Income]],0)</f>
        <v>0</v>
      </c>
      <c r="CA315" s="2">
        <f ca="1">IF(Table1[[#This Row],[Area]]="Kumilla",Table1[[#This Row],[Income]],0)</f>
        <v>0</v>
      </c>
      <c r="CB315" s="2">
        <f ca="1">IF(Table1[[#This Row],[Area]]="Notun para",Table1[[#This Row],[Income]],0)</f>
        <v>0</v>
      </c>
      <c r="CC315" s="2">
        <f ca="1">IF(Table1[[#This Row],[Area]]="Fotikchori",Table1[[#This Row],[Income]],0)</f>
        <v>0</v>
      </c>
      <c r="CD315" s="2">
        <f ca="1">IF(Table1[[#This Row],[Area]]="Feni",Table1[[#This Row],[Income]],0)</f>
        <v>0</v>
      </c>
      <c r="CE315" s="2">
        <f ca="1">IF(Table1[[#This Row],[Area]]="Chattogram mohonogori",Table1[[#This Row],[Income]],0)</f>
        <v>0</v>
      </c>
      <c r="CF315" s="2">
        <f ca="1">IF(Table1[[#This Row],[Area]]="Potia",Table1[[#This Row],[Income]],0)</f>
        <v>0</v>
      </c>
      <c r="CG315" s="3">
        <f ca="1">IF(Table1[[#This Row],[Area]]="Kaptai",Table1[[#This Row],[Income]],0)</f>
        <v>72627</v>
      </c>
      <c r="CH315" s="1">
        <f ca="1">IF(Table1[[#This Row],[Field of work]]="Health",Table1[[#This Row],[Income]],0)</f>
        <v>0</v>
      </c>
      <c r="CI315" s="2">
        <f ca="1">IF(Table1[[#This Row],[Field of work]]="Teaching",Table1[[#This Row],[Income]],0)</f>
        <v>0</v>
      </c>
      <c r="CJ315" s="2">
        <f ca="1">IF(Table1[[#This Row],[Field of work]]="Construction",Table1[[#This Row],[Income]],0)</f>
        <v>0</v>
      </c>
      <c r="CK315" s="2">
        <f ca="1">IF(Table1[[#This Row],[Field of work]]="IT",Table1[[#This Row],[Income]],0)</f>
        <v>72627</v>
      </c>
      <c r="CL315" s="2">
        <f ca="1">IF(Table1[[#This Row],[Field of work]]="General work",Table1[[#This Row],[Income]],0)</f>
        <v>0</v>
      </c>
      <c r="CM315" s="3">
        <f ca="1">IF(Table1[[#This Row],[Field of work]]="Agriculture",Table1[[#This Row],[Income]],0)</f>
        <v>0</v>
      </c>
      <c r="CN315" s="1">
        <f t="shared" ca="1" si="143"/>
        <v>1</v>
      </c>
      <c r="CO315" s="3"/>
      <c r="CP315" s="1">
        <f t="shared" ca="1" si="157"/>
        <v>37</v>
      </c>
      <c r="CQ315" s="3"/>
    </row>
    <row r="316" spans="2:95" x14ac:dyDescent="0.25">
      <c r="B316">
        <f t="shared" ca="1" si="158"/>
        <v>1</v>
      </c>
      <c r="C316" t="str">
        <f t="shared" ca="1" si="144"/>
        <v>Men</v>
      </c>
      <c r="D316">
        <f t="shared" ca="1" si="159"/>
        <v>37</v>
      </c>
      <c r="E316">
        <f t="shared" ca="1" si="160"/>
        <v>1</v>
      </c>
      <c r="F316" t="str">
        <f t="shared" ca="1" si="145"/>
        <v>Health</v>
      </c>
      <c r="G316">
        <f t="shared" ca="1" si="161"/>
        <v>2</v>
      </c>
      <c r="H316" t="str">
        <f t="shared" ca="1" si="146"/>
        <v>College</v>
      </c>
      <c r="I316">
        <f t="shared" ca="1" si="162"/>
        <v>1</v>
      </c>
      <c r="J316">
        <f t="shared" ca="1" si="163"/>
        <v>2</v>
      </c>
      <c r="K316">
        <f t="shared" ca="1" si="164"/>
        <v>70379</v>
      </c>
      <c r="L316">
        <f t="shared" ca="1" si="165"/>
        <v>8</v>
      </c>
      <c r="M316" t="str">
        <f t="shared" ca="1" si="147"/>
        <v>Potia</v>
      </c>
      <c r="N316">
        <f t="shared" ca="1" si="169"/>
        <v>211137</v>
      </c>
      <c r="O316">
        <f t="shared" ca="1" si="166"/>
        <v>141440.60317385086</v>
      </c>
      <c r="P316">
        <f t="shared" ca="1" si="170"/>
        <v>78408.344113162282</v>
      </c>
      <c r="Q316">
        <f t="shared" ca="1" si="167"/>
        <v>13194</v>
      </c>
      <c r="R316">
        <f t="shared" ca="1" si="171"/>
        <v>104093.22283946107</v>
      </c>
      <c r="S316">
        <f t="shared" ca="1" si="172"/>
        <v>91691.055745796737</v>
      </c>
      <c r="T316">
        <f t="shared" ca="1" si="173"/>
        <v>381236.39985895902</v>
      </c>
      <c r="U316">
        <f t="shared" ca="1" si="174"/>
        <v>258727.82601331192</v>
      </c>
      <c r="V316">
        <f t="shared" ca="1" si="175"/>
        <v>122508.5738456471</v>
      </c>
      <c r="AR316" s="1">
        <f ca="1">IF(Table1[[#This Row],[Gender]]="men",1,0)</f>
        <v>1</v>
      </c>
      <c r="AS316" s="2">
        <f ca="1">IF(Table1[[#This Row],[Gender]]="Women",1,0)</f>
        <v>0</v>
      </c>
      <c r="AT316" s="2"/>
      <c r="AU316" s="2"/>
      <c r="AV316" s="3"/>
      <c r="AX316" s="1">
        <f t="shared" ca="1" si="148"/>
        <v>0</v>
      </c>
      <c r="AY316" s="2">
        <f t="shared" ca="1" si="149"/>
        <v>0</v>
      </c>
      <c r="AZ316" s="2">
        <f t="shared" ca="1" si="150"/>
        <v>0</v>
      </c>
      <c r="BA316" s="2">
        <f t="shared" ca="1" si="151"/>
        <v>1</v>
      </c>
      <c r="BB316" s="2">
        <f t="shared" ca="1" si="152"/>
        <v>0</v>
      </c>
      <c r="BC316" s="2">
        <f t="shared" ca="1" si="153"/>
        <v>0</v>
      </c>
      <c r="BD316" s="2"/>
      <c r="BE316" s="2"/>
      <c r="BF316" s="2"/>
      <c r="BG316" s="2"/>
      <c r="BH316" s="2"/>
      <c r="BI316" s="2"/>
      <c r="BJ316" s="3"/>
      <c r="BL316" s="1">
        <f t="shared" ca="1" si="168"/>
        <v>40462.832796395087</v>
      </c>
      <c r="BM316" s="3"/>
      <c r="BN316" s="1">
        <f t="shared" ca="1" si="154"/>
        <v>0</v>
      </c>
      <c r="BO316" s="2"/>
      <c r="BP316" s="2"/>
      <c r="BQ316" s="3"/>
      <c r="BR316" s="15">
        <f t="shared" ca="1" si="155"/>
        <v>1.3250741023296264E-4</v>
      </c>
      <c r="BS316" s="16">
        <f t="shared" ca="1" si="156"/>
        <v>1</v>
      </c>
      <c r="BT316" s="2"/>
      <c r="BU316" s="2"/>
      <c r="BV316" s="1">
        <f ca="1">IF(Table1[[#This Row],[Area]]="Raozan",Table1[[#This Row],[Income]],0)</f>
        <v>0</v>
      </c>
      <c r="BW316" s="2">
        <f ca="1">IF(Table1[[#This Row],[Area]]="Rangunia",Table1[[#This Row],[Income]],0)</f>
        <v>0</v>
      </c>
      <c r="BX316" s="2">
        <f ca="1">IF(Table1[[#This Row],[Area]]="Hathazari",Table1[[#This Row],[Income]],0)</f>
        <v>0</v>
      </c>
      <c r="BY316" s="2">
        <f ca="1">IF(Table1[[#This Row],[Area]]="Nazirhat",Table1[[#This Row],[Income]],0)</f>
        <v>0</v>
      </c>
      <c r="BZ316" s="2">
        <f ca="1">IF(Table1[[#This Row],[Area]]="Rangamati",Table1[[#This Row],[Income]],0)</f>
        <v>0</v>
      </c>
      <c r="CA316" s="2">
        <f ca="1">IF(Table1[[#This Row],[Area]]="Kumilla",Table1[[#This Row],[Income]],0)</f>
        <v>0</v>
      </c>
      <c r="CB316" s="2">
        <f ca="1">IF(Table1[[#This Row],[Area]]="Notun para",Table1[[#This Row],[Income]],0)</f>
        <v>0</v>
      </c>
      <c r="CC316" s="2">
        <f ca="1">IF(Table1[[#This Row],[Area]]="Fotikchori",Table1[[#This Row],[Income]],0)</f>
        <v>0</v>
      </c>
      <c r="CD316" s="2">
        <f ca="1">IF(Table1[[#This Row],[Area]]="Feni",Table1[[#This Row],[Income]],0)</f>
        <v>0</v>
      </c>
      <c r="CE316" s="2">
        <f ca="1">IF(Table1[[#This Row],[Area]]="Chattogram mohonogori",Table1[[#This Row],[Income]],0)</f>
        <v>0</v>
      </c>
      <c r="CF316" s="2">
        <f ca="1">IF(Table1[[#This Row],[Area]]="Potia",Table1[[#This Row],[Income]],0)</f>
        <v>70379</v>
      </c>
      <c r="CG316" s="3">
        <f ca="1">IF(Table1[[#This Row],[Area]]="Kaptai",Table1[[#This Row],[Income]],0)</f>
        <v>0</v>
      </c>
      <c r="CH316" s="1">
        <f ca="1">IF(Table1[[#This Row],[Field of work]]="Health",Table1[[#This Row],[Income]],0)</f>
        <v>70379</v>
      </c>
      <c r="CI316" s="2">
        <f ca="1">IF(Table1[[#This Row],[Field of work]]="Teaching",Table1[[#This Row],[Income]],0)</f>
        <v>0</v>
      </c>
      <c r="CJ316" s="2">
        <f ca="1">IF(Table1[[#This Row],[Field of work]]="Construction",Table1[[#This Row],[Income]],0)</f>
        <v>0</v>
      </c>
      <c r="CK316" s="2">
        <f ca="1">IF(Table1[[#This Row],[Field of work]]="IT",Table1[[#This Row],[Income]],0)</f>
        <v>0</v>
      </c>
      <c r="CL316" s="2">
        <f ca="1">IF(Table1[[#This Row],[Field of work]]="General work",Table1[[#This Row],[Income]],0)</f>
        <v>0</v>
      </c>
      <c r="CM316" s="3">
        <f ca="1">IF(Table1[[#This Row],[Field of work]]="Agriculture",Table1[[#This Row],[Income]],0)</f>
        <v>0</v>
      </c>
      <c r="CN316" s="1">
        <f t="shared" ca="1" si="143"/>
        <v>1</v>
      </c>
      <c r="CO316" s="3"/>
      <c r="CP316" s="1">
        <f t="shared" ca="1" si="157"/>
        <v>42</v>
      </c>
      <c r="CQ316" s="3"/>
    </row>
    <row r="317" spans="2:95" x14ac:dyDescent="0.25">
      <c r="B317">
        <f t="shared" ca="1" si="158"/>
        <v>2</v>
      </c>
      <c r="C317" t="str">
        <f t="shared" ca="1" si="144"/>
        <v>Women</v>
      </c>
      <c r="D317">
        <f t="shared" ca="1" si="159"/>
        <v>42</v>
      </c>
      <c r="E317">
        <f t="shared" ca="1" si="160"/>
        <v>4</v>
      </c>
      <c r="F317" t="str">
        <f t="shared" ca="1" si="145"/>
        <v>IT</v>
      </c>
      <c r="G317">
        <f t="shared" ca="1" si="161"/>
        <v>2</v>
      </c>
      <c r="H317" t="str">
        <f t="shared" ca="1" si="146"/>
        <v>College</v>
      </c>
      <c r="I317">
        <f t="shared" ca="1" si="162"/>
        <v>2</v>
      </c>
      <c r="J317">
        <f t="shared" ca="1" si="163"/>
        <v>1</v>
      </c>
      <c r="K317">
        <f t="shared" ca="1" si="164"/>
        <v>70268</v>
      </c>
      <c r="L317">
        <f t="shared" ca="1" si="165"/>
        <v>4</v>
      </c>
      <c r="M317" t="str">
        <f t="shared" ca="1" si="147"/>
        <v>Rangamati</v>
      </c>
      <c r="N317">
        <f t="shared" ca="1" si="169"/>
        <v>210804</v>
      </c>
      <c r="O317">
        <f t="shared" ca="1" si="166"/>
        <v>27.933092106749456</v>
      </c>
      <c r="P317">
        <f t="shared" ca="1" si="170"/>
        <v>33426.008585877767</v>
      </c>
      <c r="Q317">
        <f t="shared" ca="1" si="167"/>
        <v>4713</v>
      </c>
      <c r="R317">
        <f t="shared" ca="1" si="171"/>
        <v>103264.67787264635</v>
      </c>
      <c r="S317">
        <f t="shared" ca="1" si="172"/>
        <v>103508.73657227625</v>
      </c>
      <c r="T317">
        <f t="shared" ca="1" si="173"/>
        <v>347738.74515815405</v>
      </c>
      <c r="U317">
        <f t="shared" ca="1" si="174"/>
        <v>108005.6109647531</v>
      </c>
      <c r="V317">
        <f t="shared" ca="1" si="175"/>
        <v>239733.13419340097</v>
      </c>
      <c r="AR317" s="1">
        <f ca="1">IF(Table1[[#This Row],[Gender]]="men",1,0)</f>
        <v>0</v>
      </c>
      <c r="AS317" s="2">
        <f ca="1">IF(Table1[[#This Row],[Gender]]="Women",1,0)</f>
        <v>1</v>
      </c>
      <c r="AT317" s="2"/>
      <c r="AU317" s="2"/>
      <c r="AV317" s="3"/>
      <c r="AX317" s="1">
        <f t="shared" ca="1" si="148"/>
        <v>1</v>
      </c>
      <c r="AY317" s="2">
        <f t="shared" ca="1" si="149"/>
        <v>0</v>
      </c>
      <c r="AZ317" s="2">
        <f t="shared" ca="1" si="150"/>
        <v>0</v>
      </c>
      <c r="BA317" s="2">
        <f t="shared" ca="1" si="151"/>
        <v>0</v>
      </c>
      <c r="BB317" s="2">
        <f t="shared" ca="1" si="152"/>
        <v>0</v>
      </c>
      <c r="BC317" s="2">
        <f t="shared" ca="1" si="153"/>
        <v>0</v>
      </c>
      <c r="BD317" s="2"/>
      <c r="BE317" s="2"/>
      <c r="BF317" s="2"/>
      <c r="BG317" s="2"/>
      <c r="BH317" s="2"/>
      <c r="BI317" s="2"/>
      <c r="BJ317" s="3"/>
      <c r="BL317" s="1">
        <f t="shared" ca="1" si="168"/>
        <v>50827.964897081409</v>
      </c>
      <c r="BM317" s="3"/>
      <c r="BN317" s="1">
        <f t="shared" ca="1" si="154"/>
        <v>0</v>
      </c>
      <c r="BO317" s="2"/>
      <c r="BP317" s="2"/>
      <c r="BQ317" s="3"/>
      <c r="BR317" s="15">
        <f t="shared" ca="1" si="155"/>
        <v>0.19037638220711661</v>
      </c>
      <c r="BS317" s="16">
        <f t="shared" ca="1" si="156"/>
        <v>1</v>
      </c>
      <c r="BT317" s="2"/>
      <c r="BU317" s="2"/>
      <c r="BV317" s="1">
        <f ca="1">IF(Table1[[#This Row],[Area]]="Raozan",Table1[[#This Row],[Income]],0)</f>
        <v>0</v>
      </c>
      <c r="BW317" s="2">
        <f ca="1">IF(Table1[[#This Row],[Area]]="Rangunia",Table1[[#This Row],[Income]],0)</f>
        <v>0</v>
      </c>
      <c r="BX317" s="2">
        <f ca="1">IF(Table1[[#This Row],[Area]]="Hathazari",Table1[[#This Row],[Income]],0)</f>
        <v>0</v>
      </c>
      <c r="BY317" s="2">
        <f ca="1">IF(Table1[[#This Row],[Area]]="Nazirhat",Table1[[#This Row],[Income]],0)</f>
        <v>0</v>
      </c>
      <c r="BZ317" s="2">
        <f ca="1">IF(Table1[[#This Row],[Area]]="Rangamati",Table1[[#This Row],[Income]],0)</f>
        <v>70268</v>
      </c>
      <c r="CA317" s="2">
        <f ca="1">IF(Table1[[#This Row],[Area]]="Kumilla",Table1[[#This Row],[Income]],0)</f>
        <v>0</v>
      </c>
      <c r="CB317" s="2">
        <f ca="1">IF(Table1[[#This Row],[Area]]="Notun para",Table1[[#This Row],[Income]],0)</f>
        <v>0</v>
      </c>
      <c r="CC317" s="2">
        <f ca="1">IF(Table1[[#This Row],[Area]]="Fotikchori",Table1[[#This Row],[Income]],0)</f>
        <v>0</v>
      </c>
      <c r="CD317" s="2">
        <f ca="1">IF(Table1[[#This Row],[Area]]="Feni",Table1[[#This Row],[Income]],0)</f>
        <v>0</v>
      </c>
      <c r="CE317" s="2">
        <f ca="1">IF(Table1[[#This Row],[Area]]="Chattogram mohonogori",Table1[[#This Row],[Income]],0)</f>
        <v>0</v>
      </c>
      <c r="CF317" s="2">
        <f ca="1">IF(Table1[[#This Row],[Area]]="Potia",Table1[[#This Row],[Income]],0)</f>
        <v>0</v>
      </c>
      <c r="CG317" s="3">
        <f ca="1">IF(Table1[[#This Row],[Area]]="Kaptai",Table1[[#This Row],[Income]],0)</f>
        <v>0</v>
      </c>
      <c r="CH317" s="1">
        <f ca="1">IF(Table1[[#This Row],[Field of work]]="Health",Table1[[#This Row],[Income]],0)</f>
        <v>0</v>
      </c>
      <c r="CI317" s="2">
        <f ca="1">IF(Table1[[#This Row],[Field of work]]="Teaching",Table1[[#This Row],[Income]],0)</f>
        <v>0</v>
      </c>
      <c r="CJ317" s="2">
        <f ca="1">IF(Table1[[#This Row],[Field of work]]="Construction",Table1[[#This Row],[Income]],0)</f>
        <v>0</v>
      </c>
      <c r="CK317" s="2">
        <f ca="1">IF(Table1[[#This Row],[Field of work]]="IT",Table1[[#This Row],[Income]],0)</f>
        <v>70268</v>
      </c>
      <c r="CL317" s="2">
        <f ca="1">IF(Table1[[#This Row],[Field of work]]="General work",Table1[[#This Row],[Income]],0)</f>
        <v>0</v>
      </c>
      <c r="CM317" s="3">
        <f ca="1">IF(Table1[[#This Row],[Field of work]]="Agriculture",Table1[[#This Row],[Income]],0)</f>
        <v>0</v>
      </c>
      <c r="CN317" s="1">
        <f t="shared" ca="1" si="143"/>
        <v>1</v>
      </c>
      <c r="CO317" s="3"/>
      <c r="CP317" s="1">
        <f t="shared" ca="1" si="157"/>
        <v>37</v>
      </c>
      <c r="CQ317" s="3"/>
    </row>
    <row r="318" spans="2:95" x14ac:dyDescent="0.25">
      <c r="B318">
        <f t="shared" ca="1" si="158"/>
        <v>1</v>
      </c>
      <c r="C318" t="str">
        <f t="shared" ca="1" si="144"/>
        <v>Men</v>
      </c>
      <c r="D318">
        <f t="shared" ca="1" si="159"/>
        <v>37</v>
      </c>
      <c r="E318">
        <f t="shared" ca="1" si="160"/>
        <v>1</v>
      </c>
      <c r="F318" t="str">
        <f t="shared" ca="1" si="145"/>
        <v>Health</v>
      </c>
      <c r="G318">
        <f t="shared" ca="1" si="161"/>
        <v>5</v>
      </c>
      <c r="H318" t="str">
        <f t="shared" ca="1" si="146"/>
        <v>Other</v>
      </c>
      <c r="I318">
        <f t="shared" ca="1" si="162"/>
        <v>3</v>
      </c>
      <c r="J318">
        <f t="shared" ca="1" si="163"/>
        <v>1</v>
      </c>
      <c r="K318">
        <f t="shared" ca="1" si="164"/>
        <v>53951</v>
      </c>
      <c r="L318">
        <f t="shared" ca="1" si="165"/>
        <v>1</v>
      </c>
      <c r="M318" t="str">
        <f t="shared" ca="1" si="147"/>
        <v>Raozan</v>
      </c>
      <c r="N318">
        <f t="shared" ca="1" si="169"/>
        <v>161853</v>
      </c>
      <c r="O318">
        <f t="shared" ca="1" si="166"/>
        <v>30812.988589368444</v>
      </c>
      <c r="P318">
        <f t="shared" ca="1" si="170"/>
        <v>40462.832796395087</v>
      </c>
      <c r="Q318">
        <f t="shared" ca="1" si="167"/>
        <v>24101</v>
      </c>
      <c r="R318">
        <f t="shared" ca="1" si="171"/>
        <v>57766.747816731979</v>
      </c>
      <c r="S318">
        <f t="shared" ca="1" si="172"/>
        <v>61972.218320059736</v>
      </c>
      <c r="T318">
        <f t="shared" ca="1" si="173"/>
        <v>264288.05111645482</v>
      </c>
      <c r="U318">
        <f t="shared" ca="1" si="174"/>
        <v>112680.73640610042</v>
      </c>
      <c r="V318">
        <f t="shared" ca="1" si="175"/>
        <v>151607.3147103544</v>
      </c>
      <c r="AR318" s="1">
        <f ca="1">IF(Table1[[#This Row],[Gender]]="men",1,0)</f>
        <v>1</v>
      </c>
      <c r="AS318" s="2">
        <f ca="1">IF(Table1[[#This Row],[Gender]]="Women",1,0)</f>
        <v>0</v>
      </c>
      <c r="AT318" s="2"/>
      <c r="AU318" s="2"/>
      <c r="AV318" s="3"/>
      <c r="AX318" s="1">
        <f t="shared" ca="1" si="148"/>
        <v>0</v>
      </c>
      <c r="AY318" s="2">
        <f t="shared" ca="1" si="149"/>
        <v>1</v>
      </c>
      <c r="AZ318" s="2">
        <f t="shared" ca="1" si="150"/>
        <v>0</v>
      </c>
      <c r="BA318" s="2">
        <f t="shared" ca="1" si="151"/>
        <v>0</v>
      </c>
      <c r="BB318" s="2">
        <f t="shared" ca="1" si="152"/>
        <v>0</v>
      </c>
      <c r="BC318" s="2">
        <f t="shared" ca="1" si="153"/>
        <v>0</v>
      </c>
      <c r="BD318" s="2"/>
      <c r="BE318" s="2"/>
      <c r="BF318" s="2"/>
      <c r="BG318" s="2"/>
      <c r="BH318" s="2"/>
      <c r="BI318" s="2"/>
      <c r="BJ318" s="3"/>
      <c r="BL318" s="1">
        <f t="shared" ca="1" si="168"/>
        <v>77587.516599719107</v>
      </c>
      <c r="BM318" s="3"/>
      <c r="BN318" s="1">
        <f t="shared" ca="1" si="154"/>
        <v>1</v>
      </c>
      <c r="BO318" s="2"/>
      <c r="BP318" s="2"/>
      <c r="BQ318" s="3"/>
      <c r="BR318" s="15">
        <f t="shared" ca="1" si="155"/>
        <v>0.78607902789331341</v>
      </c>
      <c r="BS318" s="16">
        <f t="shared" ca="1" si="156"/>
        <v>0</v>
      </c>
      <c r="BT318" s="2"/>
      <c r="BU318" s="2"/>
      <c r="BV318" s="1">
        <f ca="1">IF(Table1[[#This Row],[Area]]="Raozan",Table1[[#This Row],[Income]],0)</f>
        <v>53951</v>
      </c>
      <c r="BW318" s="2">
        <f ca="1">IF(Table1[[#This Row],[Area]]="Rangunia",Table1[[#This Row],[Income]],0)</f>
        <v>0</v>
      </c>
      <c r="BX318" s="2">
        <f ca="1">IF(Table1[[#This Row],[Area]]="Hathazari",Table1[[#This Row],[Income]],0)</f>
        <v>0</v>
      </c>
      <c r="BY318" s="2">
        <f ca="1">IF(Table1[[#This Row],[Area]]="Nazirhat",Table1[[#This Row],[Income]],0)</f>
        <v>0</v>
      </c>
      <c r="BZ318" s="2">
        <f ca="1">IF(Table1[[#This Row],[Area]]="Rangamati",Table1[[#This Row],[Income]],0)</f>
        <v>0</v>
      </c>
      <c r="CA318" s="2">
        <f ca="1">IF(Table1[[#This Row],[Area]]="Kumilla",Table1[[#This Row],[Income]],0)</f>
        <v>0</v>
      </c>
      <c r="CB318" s="2">
        <f ca="1">IF(Table1[[#This Row],[Area]]="Notun para",Table1[[#This Row],[Income]],0)</f>
        <v>0</v>
      </c>
      <c r="CC318" s="2">
        <f ca="1">IF(Table1[[#This Row],[Area]]="Fotikchori",Table1[[#This Row],[Income]],0)</f>
        <v>0</v>
      </c>
      <c r="CD318" s="2">
        <f ca="1">IF(Table1[[#This Row],[Area]]="Feni",Table1[[#This Row],[Income]],0)</f>
        <v>0</v>
      </c>
      <c r="CE318" s="2">
        <f ca="1">IF(Table1[[#This Row],[Area]]="Chattogram mohonogori",Table1[[#This Row],[Income]],0)</f>
        <v>0</v>
      </c>
      <c r="CF318" s="2">
        <f ca="1">IF(Table1[[#This Row],[Area]]="Potia",Table1[[#This Row],[Income]],0)</f>
        <v>0</v>
      </c>
      <c r="CG318" s="3">
        <f ca="1">IF(Table1[[#This Row],[Area]]="Kaptai",Table1[[#This Row],[Income]],0)</f>
        <v>0</v>
      </c>
      <c r="CH318" s="1">
        <f ca="1">IF(Table1[[#This Row],[Field of work]]="Health",Table1[[#This Row],[Income]],0)</f>
        <v>53951</v>
      </c>
      <c r="CI318" s="2">
        <f ca="1">IF(Table1[[#This Row],[Field of work]]="Teaching",Table1[[#This Row],[Income]],0)</f>
        <v>0</v>
      </c>
      <c r="CJ318" s="2">
        <f ca="1">IF(Table1[[#This Row],[Field of work]]="Construction",Table1[[#This Row],[Income]],0)</f>
        <v>0</v>
      </c>
      <c r="CK318" s="2">
        <f ca="1">IF(Table1[[#This Row],[Field of work]]="IT",Table1[[#This Row],[Income]],0)</f>
        <v>0</v>
      </c>
      <c r="CL318" s="2">
        <f ca="1">IF(Table1[[#This Row],[Field of work]]="General work",Table1[[#This Row],[Income]],0)</f>
        <v>0</v>
      </c>
      <c r="CM318" s="3">
        <f ca="1">IF(Table1[[#This Row],[Field of work]]="Agriculture",Table1[[#This Row],[Income]],0)</f>
        <v>0</v>
      </c>
      <c r="CN318" s="1">
        <f t="shared" ca="1" si="143"/>
        <v>1</v>
      </c>
      <c r="CO318" s="3"/>
      <c r="CP318" s="1">
        <f t="shared" ca="1" si="157"/>
        <v>32</v>
      </c>
      <c r="CQ318" s="3"/>
    </row>
    <row r="319" spans="2:95" x14ac:dyDescent="0.25">
      <c r="B319">
        <f t="shared" ca="1" si="158"/>
        <v>2</v>
      </c>
      <c r="C319" t="str">
        <f t="shared" ca="1" si="144"/>
        <v>Women</v>
      </c>
      <c r="D319">
        <f t="shared" ca="1" si="159"/>
        <v>32</v>
      </c>
      <c r="E319">
        <f t="shared" ca="1" si="160"/>
        <v>3</v>
      </c>
      <c r="F319" t="str">
        <f t="shared" ca="1" si="145"/>
        <v>Teaching</v>
      </c>
      <c r="G319">
        <f t="shared" ca="1" si="161"/>
        <v>2</v>
      </c>
      <c r="H319" t="str">
        <f t="shared" ca="1" si="146"/>
        <v>College</v>
      </c>
      <c r="I319">
        <f t="shared" ca="1" si="162"/>
        <v>3</v>
      </c>
      <c r="J319">
        <f t="shared" ca="1" si="163"/>
        <v>3</v>
      </c>
      <c r="K319">
        <f t="shared" ca="1" si="164"/>
        <v>55401</v>
      </c>
      <c r="L319">
        <f t="shared" ca="1" si="165"/>
        <v>9</v>
      </c>
      <c r="M319" t="str">
        <f t="shared" ca="1" si="147"/>
        <v>Rangunia</v>
      </c>
      <c r="N319">
        <f t="shared" ca="1" si="169"/>
        <v>221604</v>
      </c>
      <c r="O319">
        <f t="shared" ca="1" si="166"/>
        <v>174198.25689726984</v>
      </c>
      <c r="P319">
        <f t="shared" ca="1" si="170"/>
        <v>152483.89469124423</v>
      </c>
      <c r="Q319">
        <f t="shared" ca="1" si="167"/>
        <v>18423</v>
      </c>
      <c r="R319">
        <f t="shared" ca="1" si="171"/>
        <v>36221.143627631944</v>
      </c>
      <c r="S319">
        <f t="shared" ca="1" si="172"/>
        <v>16041.206849321406</v>
      </c>
      <c r="T319">
        <f t="shared" ca="1" si="173"/>
        <v>390129.10154056567</v>
      </c>
      <c r="U319">
        <f t="shared" ca="1" si="174"/>
        <v>228842.40052490178</v>
      </c>
      <c r="V319">
        <f t="shared" ca="1" si="175"/>
        <v>161286.70101566389</v>
      </c>
      <c r="AR319" s="1">
        <f ca="1">IF(Table1[[#This Row],[Gender]]="men",1,0)</f>
        <v>0</v>
      </c>
      <c r="AS319" s="2">
        <f ca="1">IF(Table1[[#This Row],[Gender]]="Women",1,0)</f>
        <v>1</v>
      </c>
      <c r="AT319" s="2"/>
      <c r="AU319" s="2"/>
      <c r="AV319" s="3"/>
      <c r="AX319" s="1">
        <f t="shared" ca="1" si="148"/>
        <v>0</v>
      </c>
      <c r="AY319" s="2">
        <f t="shared" ca="1" si="149"/>
        <v>0</v>
      </c>
      <c r="AZ319" s="2">
        <f t="shared" ca="1" si="150"/>
        <v>0</v>
      </c>
      <c r="BA319" s="2">
        <f t="shared" ca="1" si="151"/>
        <v>0</v>
      </c>
      <c r="BB319" s="2">
        <f t="shared" ca="1" si="152"/>
        <v>1</v>
      </c>
      <c r="BC319" s="2">
        <f t="shared" ca="1" si="153"/>
        <v>0</v>
      </c>
      <c r="BD319" s="2"/>
      <c r="BE319" s="2"/>
      <c r="BF319" s="2"/>
      <c r="BG319" s="2"/>
      <c r="BH319" s="2"/>
      <c r="BI319" s="2"/>
      <c r="BJ319" s="3"/>
      <c r="BL319" s="1">
        <f t="shared" ca="1" si="168"/>
        <v>39545.897547429428</v>
      </c>
      <c r="BM319" s="3"/>
      <c r="BN319" s="1">
        <f t="shared" ca="1" si="154"/>
        <v>1</v>
      </c>
      <c r="BO319" s="2"/>
      <c r="BP319" s="2"/>
      <c r="BQ319" s="3"/>
      <c r="BR319" s="15">
        <f t="shared" ca="1" si="155"/>
        <v>0.68863366967420203</v>
      </c>
      <c r="BS319" s="16">
        <f t="shared" ca="1" si="156"/>
        <v>0</v>
      </c>
      <c r="BT319" s="2"/>
      <c r="BU319" s="2"/>
      <c r="BV319" s="1">
        <f ca="1">IF(Table1[[#This Row],[Area]]="Raozan",Table1[[#This Row],[Income]],0)</f>
        <v>0</v>
      </c>
      <c r="BW319" s="2">
        <f ca="1">IF(Table1[[#This Row],[Area]]="Rangunia",Table1[[#This Row],[Income]],0)</f>
        <v>55401</v>
      </c>
      <c r="BX319" s="2">
        <f ca="1">IF(Table1[[#This Row],[Area]]="Hathazari",Table1[[#This Row],[Income]],0)</f>
        <v>0</v>
      </c>
      <c r="BY319" s="2">
        <f ca="1">IF(Table1[[#This Row],[Area]]="Nazirhat",Table1[[#This Row],[Income]],0)</f>
        <v>0</v>
      </c>
      <c r="BZ319" s="2">
        <f ca="1">IF(Table1[[#This Row],[Area]]="Rangamati",Table1[[#This Row],[Income]],0)</f>
        <v>0</v>
      </c>
      <c r="CA319" s="2">
        <f ca="1">IF(Table1[[#This Row],[Area]]="Kumilla",Table1[[#This Row],[Income]],0)</f>
        <v>0</v>
      </c>
      <c r="CB319" s="2">
        <f ca="1">IF(Table1[[#This Row],[Area]]="Notun para",Table1[[#This Row],[Income]],0)</f>
        <v>0</v>
      </c>
      <c r="CC319" s="2">
        <f ca="1">IF(Table1[[#This Row],[Area]]="Fotikchori",Table1[[#This Row],[Income]],0)</f>
        <v>0</v>
      </c>
      <c r="CD319" s="2">
        <f ca="1">IF(Table1[[#This Row],[Area]]="Feni",Table1[[#This Row],[Income]],0)</f>
        <v>0</v>
      </c>
      <c r="CE319" s="2">
        <f ca="1">IF(Table1[[#This Row],[Area]]="Chattogram mohonogori",Table1[[#This Row],[Income]],0)</f>
        <v>0</v>
      </c>
      <c r="CF319" s="2">
        <f ca="1">IF(Table1[[#This Row],[Area]]="Potia",Table1[[#This Row],[Income]],0)</f>
        <v>0</v>
      </c>
      <c r="CG319" s="3">
        <f ca="1">IF(Table1[[#This Row],[Area]]="Kaptai",Table1[[#This Row],[Income]],0)</f>
        <v>0</v>
      </c>
      <c r="CH319" s="1">
        <f ca="1">IF(Table1[[#This Row],[Field of work]]="Health",Table1[[#This Row],[Income]],0)</f>
        <v>0</v>
      </c>
      <c r="CI319" s="2">
        <f ca="1">IF(Table1[[#This Row],[Field of work]]="Teaching",Table1[[#This Row],[Income]],0)</f>
        <v>55401</v>
      </c>
      <c r="CJ319" s="2">
        <f ca="1">IF(Table1[[#This Row],[Field of work]]="Construction",Table1[[#This Row],[Income]],0)</f>
        <v>0</v>
      </c>
      <c r="CK319" s="2">
        <f ca="1">IF(Table1[[#This Row],[Field of work]]="IT",Table1[[#This Row],[Income]],0)</f>
        <v>0</v>
      </c>
      <c r="CL319" s="2">
        <f ca="1">IF(Table1[[#This Row],[Field of work]]="General work",Table1[[#This Row],[Income]],0)</f>
        <v>0</v>
      </c>
      <c r="CM319" s="3">
        <f ca="1">IF(Table1[[#This Row],[Field of work]]="Agriculture",Table1[[#This Row],[Income]],0)</f>
        <v>0</v>
      </c>
      <c r="CN319" s="1">
        <f t="shared" ca="1" si="143"/>
        <v>1</v>
      </c>
      <c r="CO319" s="3"/>
      <c r="CP319" s="1">
        <f t="shared" ca="1" si="157"/>
        <v>29</v>
      </c>
      <c r="CQ319" s="3"/>
    </row>
    <row r="320" spans="2:95" x14ac:dyDescent="0.25">
      <c r="B320">
        <f t="shared" ca="1" si="158"/>
        <v>1</v>
      </c>
      <c r="C320" t="str">
        <f t="shared" ca="1" si="144"/>
        <v>Men</v>
      </c>
      <c r="D320">
        <f t="shared" ca="1" si="159"/>
        <v>29</v>
      </c>
      <c r="E320">
        <f t="shared" ca="1" si="160"/>
        <v>5</v>
      </c>
      <c r="F320" t="str">
        <f t="shared" ca="1" si="145"/>
        <v>General work</v>
      </c>
      <c r="G320">
        <f t="shared" ca="1" si="161"/>
        <v>1</v>
      </c>
      <c r="H320" t="str">
        <f t="shared" ca="1" si="146"/>
        <v>High school</v>
      </c>
      <c r="I320">
        <f t="shared" ca="1" si="162"/>
        <v>1</v>
      </c>
      <c r="J320">
        <f t="shared" ca="1" si="163"/>
        <v>3</v>
      </c>
      <c r="K320">
        <f t="shared" ca="1" si="164"/>
        <v>80961</v>
      </c>
      <c r="L320">
        <f t="shared" ca="1" si="165"/>
        <v>12</v>
      </c>
      <c r="M320" t="str">
        <f t="shared" ca="1" si="147"/>
        <v>Kaptai</v>
      </c>
      <c r="N320">
        <f t="shared" ca="1" si="169"/>
        <v>404805</v>
      </c>
      <c r="O320">
        <f t="shared" ca="1" si="166"/>
        <v>278762.35265246534</v>
      </c>
      <c r="P320">
        <f t="shared" ca="1" si="170"/>
        <v>232762.54979915734</v>
      </c>
      <c r="Q320">
        <f t="shared" ca="1" si="167"/>
        <v>108098</v>
      </c>
      <c r="R320">
        <f t="shared" ca="1" si="171"/>
        <v>21651.735974161067</v>
      </c>
      <c r="S320">
        <f t="shared" ca="1" si="172"/>
        <v>78595.745534778107</v>
      </c>
      <c r="T320">
        <f t="shared" ca="1" si="173"/>
        <v>716163.29533393541</v>
      </c>
      <c r="U320">
        <f t="shared" ca="1" si="174"/>
        <v>408512.08862662641</v>
      </c>
      <c r="V320">
        <f t="shared" ca="1" si="175"/>
        <v>307651.206707309</v>
      </c>
      <c r="AR320" s="1">
        <f ca="1">IF(Table1[[#This Row],[Gender]]="men",1,0)</f>
        <v>1</v>
      </c>
      <c r="AS320" s="2">
        <f ca="1">IF(Table1[[#This Row],[Gender]]="Women",1,0)</f>
        <v>0</v>
      </c>
      <c r="AT320" s="2"/>
      <c r="AU320" s="2"/>
      <c r="AV320" s="3"/>
      <c r="AX320" s="1">
        <f t="shared" ca="1" si="148"/>
        <v>1</v>
      </c>
      <c r="AY320" s="2">
        <f t="shared" ca="1" si="149"/>
        <v>0</v>
      </c>
      <c r="AZ320" s="2">
        <f t="shared" ca="1" si="150"/>
        <v>0</v>
      </c>
      <c r="BA320" s="2">
        <f t="shared" ca="1" si="151"/>
        <v>0</v>
      </c>
      <c r="BB320" s="2">
        <f t="shared" ca="1" si="152"/>
        <v>0</v>
      </c>
      <c r="BC320" s="2">
        <f t="shared" ca="1" si="153"/>
        <v>0</v>
      </c>
      <c r="BD320" s="2"/>
      <c r="BE320" s="2"/>
      <c r="BF320" s="2"/>
      <c r="BG320" s="2"/>
      <c r="BH320" s="2"/>
      <c r="BI320" s="2"/>
      <c r="BJ320" s="3"/>
      <c r="BL320" s="1">
        <f t="shared" ca="1" si="168"/>
        <v>25793.010253365901</v>
      </c>
      <c r="BM320" s="3"/>
      <c r="BN320" s="1">
        <f t="shared" ca="1" si="154"/>
        <v>1</v>
      </c>
      <c r="BO320" s="2"/>
      <c r="BP320" s="2"/>
      <c r="BQ320" s="3"/>
      <c r="BR320" s="15">
        <f t="shared" ca="1" si="155"/>
        <v>0.46934788080172402</v>
      </c>
      <c r="BS320" s="16">
        <f t="shared" ca="1" si="156"/>
        <v>0</v>
      </c>
      <c r="BT320" s="2"/>
      <c r="BU320" s="2"/>
      <c r="BV320" s="1">
        <f ca="1">IF(Table1[[#This Row],[Area]]="Raozan",Table1[[#This Row],[Income]],0)</f>
        <v>0</v>
      </c>
      <c r="BW320" s="2">
        <f ca="1">IF(Table1[[#This Row],[Area]]="Rangunia",Table1[[#This Row],[Income]],0)</f>
        <v>0</v>
      </c>
      <c r="BX320" s="2">
        <f ca="1">IF(Table1[[#This Row],[Area]]="Hathazari",Table1[[#This Row],[Income]],0)</f>
        <v>0</v>
      </c>
      <c r="BY320" s="2">
        <f ca="1">IF(Table1[[#This Row],[Area]]="Nazirhat",Table1[[#This Row],[Income]],0)</f>
        <v>0</v>
      </c>
      <c r="BZ320" s="2">
        <f ca="1">IF(Table1[[#This Row],[Area]]="Rangamati",Table1[[#This Row],[Income]],0)</f>
        <v>0</v>
      </c>
      <c r="CA320" s="2">
        <f ca="1">IF(Table1[[#This Row],[Area]]="Kumilla",Table1[[#This Row],[Income]],0)</f>
        <v>0</v>
      </c>
      <c r="CB320" s="2">
        <f ca="1">IF(Table1[[#This Row],[Area]]="Notun para",Table1[[#This Row],[Income]],0)</f>
        <v>0</v>
      </c>
      <c r="CC320" s="2">
        <f ca="1">IF(Table1[[#This Row],[Area]]="Fotikchori",Table1[[#This Row],[Income]],0)</f>
        <v>0</v>
      </c>
      <c r="CD320" s="2">
        <f ca="1">IF(Table1[[#This Row],[Area]]="Feni",Table1[[#This Row],[Income]],0)</f>
        <v>0</v>
      </c>
      <c r="CE320" s="2">
        <f ca="1">IF(Table1[[#This Row],[Area]]="Chattogram mohonogori",Table1[[#This Row],[Income]],0)</f>
        <v>0</v>
      </c>
      <c r="CF320" s="2">
        <f ca="1">IF(Table1[[#This Row],[Area]]="Potia",Table1[[#This Row],[Income]],0)</f>
        <v>0</v>
      </c>
      <c r="CG320" s="3">
        <f ca="1">IF(Table1[[#This Row],[Area]]="Kaptai",Table1[[#This Row],[Income]],0)</f>
        <v>80961</v>
      </c>
      <c r="CH320" s="1">
        <f ca="1">IF(Table1[[#This Row],[Field of work]]="Health",Table1[[#This Row],[Income]],0)</f>
        <v>0</v>
      </c>
      <c r="CI320" s="2">
        <f ca="1">IF(Table1[[#This Row],[Field of work]]="Teaching",Table1[[#This Row],[Income]],0)</f>
        <v>0</v>
      </c>
      <c r="CJ320" s="2">
        <f ca="1">IF(Table1[[#This Row],[Field of work]]="Construction",Table1[[#This Row],[Income]],0)</f>
        <v>0</v>
      </c>
      <c r="CK320" s="2">
        <f ca="1">IF(Table1[[#This Row],[Field of work]]="IT",Table1[[#This Row],[Income]],0)</f>
        <v>0</v>
      </c>
      <c r="CL320" s="2">
        <f ca="1">IF(Table1[[#This Row],[Field of work]]="General work",Table1[[#This Row],[Income]],0)</f>
        <v>80961</v>
      </c>
      <c r="CM320" s="3">
        <f ca="1">IF(Table1[[#This Row],[Field of work]]="Agriculture",Table1[[#This Row],[Income]],0)</f>
        <v>0</v>
      </c>
      <c r="CN320" s="1">
        <f t="shared" ca="1" si="143"/>
        <v>1</v>
      </c>
      <c r="CO320" s="3"/>
      <c r="CP320" s="1">
        <f t="shared" ca="1" si="157"/>
        <v>45</v>
      </c>
      <c r="CQ320" s="3"/>
    </row>
    <row r="321" spans="2:95" x14ac:dyDescent="0.25">
      <c r="B321">
        <f t="shared" ca="1" si="158"/>
        <v>1</v>
      </c>
      <c r="C321" t="str">
        <f t="shared" ca="1" si="144"/>
        <v>Men</v>
      </c>
      <c r="D321">
        <f t="shared" ca="1" si="159"/>
        <v>45</v>
      </c>
      <c r="E321">
        <f t="shared" ca="1" si="160"/>
        <v>1</v>
      </c>
      <c r="F321" t="str">
        <f t="shared" ca="1" si="145"/>
        <v>Health</v>
      </c>
      <c r="G321">
        <f t="shared" ca="1" si="161"/>
        <v>5</v>
      </c>
      <c r="H321" t="str">
        <f t="shared" ca="1" si="146"/>
        <v>Other</v>
      </c>
      <c r="I321">
        <f t="shared" ca="1" si="162"/>
        <v>2</v>
      </c>
      <c r="J321">
        <f t="shared" ca="1" si="163"/>
        <v>1</v>
      </c>
      <c r="K321">
        <f t="shared" ca="1" si="164"/>
        <v>70224</v>
      </c>
      <c r="L321">
        <f t="shared" ca="1" si="165"/>
        <v>6</v>
      </c>
      <c r="M321" t="str">
        <f t="shared" ca="1" si="147"/>
        <v>Kumilla</v>
      </c>
      <c r="N321">
        <f t="shared" ca="1" si="169"/>
        <v>351120</v>
      </c>
      <c r="O321">
        <f t="shared" ca="1" si="166"/>
        <v>164797.42790710134</v>
      </c>
      <c r="P321">
        <f t="shared" ca="1" si="170"/>
        <v>39545.897547429428</v>
      </c>
      <c r="Q321">
        <f t="shared" ca="1" si="167"/>
        <v>18333</v>
      </c>
      <c r="R321">
        <f t="shared" ca="1" si="171"/>
        <v>82532.385568753845</v>
      </c>
      <c r="S321">
        <f t="shared" ca="1" si="172"/>
        <v>1736.7786913593782</v>
      </c>
      <c r="T321">
        <f t="shared" ca="1" si="173"/>
        <v>392402.67623878882</v>
      </c>
      <c r="U321">
        <f t="shared" ca="1" si="174"/>
        <v>265662.81347585516</v>
      </c>
      <c r="V321">
        <f t="shared" ca="1" si="175"/>
        <v>126739.86276293366</v>
      </c>
      <c r="AR321" s="1">
        <f ca="1">IF(Table1[[#This Row],[Gender]]="men",1,0)</f>
        <v>1</v>
      </c>
      <c r="AS321" s="2">
        <f ca="1">IF(Table1[[#This Row],[Gender]]="Women",1,0)</f>
        <v>0</v>
      </c>
      <c r="AT321" s="2"/>
      <c r="AU321" s="2"/>
      <c r="AV321" s="3"/>
      <c r="AX321" s="1">
        <f t="shared" ca="1" si="148"/>
        <v>0</v>
      </c>
      <c r="AY321" s="2">
        <f t="shared" ca="1" si="149"/>
        <v>0</v>
      </c>
      <c r="AZ321" s="2">
        <f t="shared" ca="1" si="150"/>
        <v>0</v>
      </c>
      <c r="BA321" s="2">
        <f t="shared" ca="1" si="151"/>
        <v>0</v>
      </c>
      <c r="BB321" s="2">
        <f t="shared" ca="1" si="152"/>
        <v>0</v>
      </c>
      <c r="BC321" s="2">
        <f t="shared" ca="1" si="153"/>
        <v>1</v>
      </c>
      <c r="BD321" s="2"/>
      <c r="BE321" s="2"/>
      <c r="BF321" s="2"/>
      <c r="BG321" s="2"/>
      <c r="BH321" s="2"/>
      <c r="BI321" s="2"/>
      <c r="BJ321" s="3"/>
      <c r="BL321" s="1">
        <f t="shared" ca="1" si="168"/>
        <v>54128.50757923894</v>
      </c>
      <c r="BM321" s="3"/>
      <c r="BN321" s="1">
        <f t="shared" ca="1" si="154"/>
        <v>1</v>
      </c>
      <c r="BO321" s="2"/>
      <c r="BP321" s="2"/>
      <c r="BQ321" s="3"/>
      <c r="BR321" s="15">
        <f t="shared" ca="1" si="155"/>
        <v>0.72940007467458223</v>
      </c>
      <c r="BS321" s="16">
        <f t="shared" ca="1" si="156"/>
        <v>0</v>
      </c>
      <c r="BT321" s="2"/>
      <c r="BU321" s="2"/>
      <c r="BV321" s="1">
        <f ca="1">IF(Table1[[#This Row],[Area]]="Raozan",Table1[[#This Row],[Income]],0)</f>
        <v>0</v>
      </c>
      <c r="BW321" s="2">
        <f ca="1">IF(Table1[[#This Row],[Area]]="Rangunia",Table1[[#This Row],[Income]],0)</f>
        <v>0</v>
      </c>
      <c r="BX321" s="2">
        <f ca="1">IF(Table1[[#This Row],[Area]]="Hathazari",Table1[[#This Row],[Income]],0)</f>
        <v>0</v>
      </c>
      <c r="BY321" s="2">
        <f ca="1">IF(Table1[[#This Row],[Area]]="Nazirhat",Table1[[#This Row],[Income]],0)</f>
        <v>0</v>
      </c>
      <c r="BZ321" s="2">
        <f ca="1">IF(Table1[[#This Row],[Area]]="Rangamati",Table1[[#This Row],[Income]],0)</f>
        <v>0</v>
      </c>
      <c r="CA321" s="2">
        <f ca="1">IF(Table1[[#This Row],[Area]]="Kumilla",Table1[[#This Row],[Income]],0)</f>
        <v>70224</v>
      </c>
      <c r="CB321" s="2">
        <f ca="1">IF(Table1[[#This Row],[Area]]="Notun para",Table1[[#This Row],[Income]],0)</f>
        <v>0</v>
      </c>
      <c r="CC321" s="2">
        <f ca="1">IF(Table1[[#This Row],[Area]]="Fotikchori",Table1[[#This Row],[Income]],0)</f>
        <v>0</v>
      </c>
      <c r="CD321" s="2">
        <f ca="1">IF(Table1[[#This Row],[Area]]="Feni",Table1[[#This Row],[Income]],0)</f>
        <v>0</v>
      </c>
      <c r="CE321" s="2">
        <f ca="1">IF(Table1[[#This Row],[Area]]="Chattogram mohonogori",Table1[[#This Row],[Income]],0)</f>
        <v>0</v>
      </c>
      <c r="CF321" s="2">
        <f ca="1">IF(Table1[[#This Row],[Area]]="Potia",Table1[[#This Row],[Income]],0)</f>
        <v>0</v>
      </c>
      <c r="CG321" s="3">
        <f ca="1">IF(Table1[[#This Row],[Area]]="Kaptai",Table1[[#This Row],[Income]],0)</f>
        <v>0</v>
      </c>
      <c r="CH321" s="1">
        <f ca="1">IF(Table1[[#This Row],[Field of work]]="Health",Table1[[#This Row],[Income]],0)</f>
        <v>70224</v>
      </c>
      <c r="CI321" s="2">
        <f ca="1">IF(Table1[[#This Row],[Field of work]]="Teaching",Table1[[#This Row],[Income]],0)</f>
        <v>0</v>
      </c>
      <c r="CJ321" s="2">
        <f ca="1">IF(Table1[[#This Row],[Field of work]]="Construction",Table1[[#This Row],[Income]],0)</f>
        <v>0</v>
      </c>
      <c r="CK321" s="2">
        <f ca="1">IF(Table1[[#This Row],[Field of work]]="IT",Table1[[#This Row],[Income]],0)</f>
        <v>0</v>
      </c>
      <c r="CL321" s="2">
        <f ca="1">IF(Table1[[#This Row],[Field of work]]="General work",Table1[[#This Row],[Income]],0)</f>
        <v>0</v>
      </c>
      <c r="CM321" s="3">
        <f ca="1">IF(Table1[[#This Row],[Field of work]]="Agriculture",Table1[[#This Row],[Income]],0)</f>
        <v>0</v>
      </c>
      <c r="CN321" s="1">
        <f t="shared" ca="1" si="143"/>
        <v>1</v>
      </c>
      <c r="CO321" s="3"/>
      <c r="CP321" s="1">
        <f t="shared" ca="1" si="157"/>
        <v>40</v>
      </c>
      <c r="CQ321" s="3"/>
    </row>
    <row r="322" spans="2:95" x14ac:dyDescent="0.25">
      <c r="B322">
        <f t="shared" ca="1" si="158"/>
        <v>1</v>
      </c>
      <c r="C322" t="str">
        <f t="shared" ca="1" si="144"/>
        <v>Men</v>
      </c>
      <c r="D322">
        <f t="shared" ca="1" si="159"/>
        <v>40</v>
      </c>
      <c r="E322">
        <f t="shared" ca="1" si="160"/>
        <v>6</v>
      </c>
      <c r="F322" t="str">
        <f t="shared" ca="1" si="145"/>
        <v>Agriculture</v>
      </c>
      <c r="G322">
        <f t="shared" ca="1" si="161"/>
        <v>1</v>
      </c>
      <c r="H322" t="str">
        <f t="shared" ca="1" si="146"/>
        <v>High school</v>
      </c>
      <c r="I322">
        <f t="shared" ca="1" si="162"/>
        <v>0</v>
      </c>
      <c r="J322">
        <f t="shared" ca="1" si="163"/>
        <v>2</v>
      </c>
      <c r="K322">
        <f t="shared" ca="1" si="164"/>
        <v>70443</v>
      </c>
      <c r="L322">
        <f t="shared" ca="1" si="165"/>
        <v>7</v>
      </c>
      <c r="M322" t="str">
        <f t="shared" ca="1" si="147"/>
        <v>Feni</v>
      </c>
      <c r="N322">
        <f t="shared" ca="1" si="169"/>
        <v>422658</v>
      </c>
      <c r="O322">
        <f t="shared" ca="1" si="166"/>
        <v>308286.7767618096</v>
      </c>
      <c r="P322">
        <f t="shared" ca="1" si="170"/>
        <v>51586.020506731802</v>
      </c>
      <c r="Q322">
        <f t="shared" ca="1" si="167"/>
        <v>50611</v>
      </c>
      <c r="R322">
        <f t="shared" ca="1" si="171"/>
        <v>84671.534329104397</v>
      </c>
      <c r="S322">
        <f t="shared" ca="1" si="172"/>
        <v>70216.775359194653</v>
      </c>
      <c r="T322">
        <f t="shared" ca="1" si="173"/>
        <v>544460.79586592643</v>
      </c>
      <c r="U322">
        <f t="shared" ca="1" si="174"/>
        <v>443569.31109091401</v>
      </c>
      <c r="V322">
        <f t="shared" ca="1" si="175"/>
        <v>100891.48477501242</v>
      </c>
      <c r="AR322" s="1">
        <f ca="1">IF(Table1[[#This Row],[Gender]]="men",1,0)</f>
        <v>1</v>
      </c>
      <c r="AS322" s="2">
        <f ca="1">IF(Table1[[#This Row],[Gender]]="Women",1,0)</f>
        <v>0</v>
      </c>
      <c r="AT322" s="2"/>
      <c r="AU322" s="2"/>
      <c r="AV322" s="3"/>
      <c r="AX322" s="1">
        <f t="shared" ca="1" si="148"/>
        <v>1</v>
      </c>
      <c r="AY322" s="2">
        <f t="shared" ca="1" si="149"/>
        <v>0</v>
      </c>
      <c r="AZ322" s="2">
        <f t="shared" ca="1" si="150"/>
        <v>0</v>
      </c>
      <c r="BA322" s="2">
        <f t="shared" ca="1" si="151"/>
        <v>0</v>
      </c>
      <c r="BB322" s="2">
        <f t="shared" ca="1" si="152"/>
        <v>0</v>
      </c>
      <c r="BC322" s="2">
        <f t="shared" ca="1" si="153"/>
        <v>0</v>
      </c>
      <c r="BD322" s="2"/>
      <c r="BE322" s="2"/>
      <c r="BF322" s="2"/>
      <c r="BG322" s="2"/>
      <c r="BH322" s="2"/>
      <c r="BI322" s="2"/>
      <c r="BJ322" s="3"/>
      <c r="BL322" s="1">
        <f t="shared" ca="1" si="168"/>
        <v>30312.193110971475</v>
      </c>
      <c r="BM322" s="3"/>
      <c r="BN322" s="1">
        <f t="shared" ca="1" si="154"/>
        <v>0</v>
      </c>
      <c r="BO322" s="2"/>
      <c r="BP322" s="2"/>
      <c r="BQ322" s="3"/>
      <c r="BR322" s="15">
        <f t="shared" ca="1" si="155"/>
        <v>0.11500114307129705</v>
      </c>
      <c r="BS322" s="16">
        <f t="shared" ca="1" si="156"/>
        <v>1</v>
      </c>
      <c r="BT322" s="2"/>
      <c r="BU322" s="2"/>
      <c r="BV322" s="1">
        <f ca="1">IF(Table1[[#This Row],[Area]]="Raozan",Table1[[#This Row],[Income]],0)</f>
        <v>0</v>
      </c>
      <c r="BW322" s="2">
        <f ca="1">IF(Table1[[#This Row],[Area]]="Rangunia",Table1[[#This Row],[Income]],0)</f>
        <v>0</v>
      </c>
      <c r="BX322" s="2">
        <f ca="1">IF(Table1[[#This Row],[Area]]="Hathazari",Table1[[#This Row],[Income]],0)</f>
        <v>0</v>
      </c>
      <c r="BY322" s="2">
        <f ca="1">IF(Table1[[#This Row],[Area]]="Nazirhat",Table1[[#This Row],[Income]],0)</f>
        <v>0</v>
      </c>
      <c r="BZ322" s="2">
        <f ca="1">IF(Table1[[#This Row],[Area]]="Rangamati",Table1[[#This Row],[Income]],0)</f>
        <v>0</v>
      </c>
      <c r="CA322" s="2">
        <f ca="1">IF(Table1[[#This Row],[Area]]="Kumilla",Table1[[#This Row],[Income]],0)</f>
        <v>0</v>
      </c>
      <c r="CB322" s="2">
        <f ca="1">IF(Table1[[#This Row],[Area]]="Notun para",Table1[[#This Row],[Income]],0)</f>
        <v>0</v>
      </c>
      <c r="CC322" s="2">
        <f ca="1">IF(Table1[[#This Row],[Area]]="Fotikchori",Table1[[#This Row],[Income]],0)</f>
        <v>0</v>
      </c>
      <c r="CD322" s="2">
        <f ca="1">IF(Table1[[#This Row],[Area]]="Feni",Table1[[#This Row],[Income]],0)</f>
        <v>70443</v>
      </c>
      <c r="CE322" s="2">
        <f ca="1">IF(Table1[[#This Row],[Area]]="Chattogram mohonogori",Table1[[#This Row],[Income]],0)</f>
        <v>0</v>
      </c>
      <c r="CF322" s="2">
        <f ca="1">IF(Table1[[#This Row],[Area]]="Potia",Table1[[#This Row],[Income]],0)</f>
        <v>0</v>
      </c>
      <c r="CG322" s="3">
        <f ca="1">IF(Table1[[#This Row],[Area]]="Kaptai",Table1[[#This Row],[Income]],0)</f>
        <v>0</v>
      </c>
      <c r="CH322" s="1">
        <f ca="1">IF(Table1[[#This Row],[Field of work]]="Health",Table1[[#This Row],[Income]],0)</f>
        <v>0</v>
      </c>
      <c r="CI322" s="2">
        <f ca="1">IF(Table1[[#This Row],[Field of work]]="Teaching",Table1[[#This Row],[Income]],0)</f>
        <v>0</v>
      </c>
      <c r="CJ322" s="2">
        <f ca="1">IF(Table1[[#This Row],[Field of work]]="Construction",Table1[[#This Row],[Income]],0)</f>
        <v>0</v>
      </c>
      <c r="CK322" s="2">
        <f ca="1">IF(Table1[[#This Row],[Field of work]]="IT",Table1[[#This Row],[Income]],0)</f>
        <v>0</v>
      </c>
      <c r="CL322" s="2">
        <f ca="1">IF(Table1[[#This Row],[Field of work]]="General work",Table1[[#This Row],[Income]],0)</f>
        <v>0</v>
      </c>
      <c r="CM322" s="3">
        <f ca="1">IF(Table1[[#This Row],[Field of work]]="Agriculture",Table1[[#This Row],[Income]],0)</f>
        <v>70443</v>
      </c>
      <c r="CN322" s="1">
        <f t="shared" ca="1" si="143"/>
        <v>1</v>
      </c>
      <c r="CO322" s="3"/>
      <c r="CP322" s="1">
        <f t="shared" ca="1" si="157"/>
        <v>26</v>
      </c>
      <c r="CQ322" s="3"/>
    </row>
    <row r="323" spans="2:95" x14ac:dyDescent="0.25">
      <c r="B323">
        <f t="shared" ca="1" si="158"/>
        <v>1</v>
      </c>
      <c r="C323" t="str">
        <f t="shared" ca="1" si="144"/>
        <v>Men</v>
      </c>
      <c r="D323">
        <f t="shared" ca="1" si="159"/>
        <v>26</v>
      </c>
      <c r="E323">
        <f t="shared" ca="1" si="160"/>
        <v>1</v>
      </c>
      <c r="F323" t="str">
        <f t="shared" ca="1" si="145"/>
        <v>Health</v>
      </c>
      <c r="G323">
        <f t="shared" ca="1" si="161"/>
        <v>4</v>
      </c>
      <c r="H323" t="str">
        <f t="shared" ca="1" si="146"/>
        <v>Technical</v>
      </c>
      <c r="I323">
        <f t="shared" ca="1" si="162"/>
        <v>4</v>
      </c>
      <c r="J323">
        <f t="shared" ca="1" si="163"/>
        <v>1</v>
      </c>
      <c r="K323">
        <f t="shared" ca="1" si="164"/>
        <v>58410</v>
      </c>
      <c r="L323">
        <f t="shared" ca="1" si="165"/>
        <v>8</v>
      </c>
      <c r="M323" t="str">
        <f t="shared" ca="1" si="147"/>
        <v>Potia</v>
      </c>
      <c r="N323">
        <f t="shared" ca="1" si="169"/>
        <v>350460</v>
      </c>
      <c r="O323">
        <f t="shared" ca="1" si="166"/>
        <v>40303.300600766765</v>
      </c>
      <c r="P323">
        <f t="shared" ca="1" si="170"/>
        <v>54128.50757923894</v>
      </c>
      <c r="Q323">
        <f t="shared" ca="1" si="167"/>
        <v>29876</v>
      </c>
      <c r="R323">
        <f t="shared" ca="1" si="171"/>
        <v>15415.247781361479</v>
      </c>
      <c r="S323">
        <f t="shared" ca="1" si="172"/>
        <v>19786.53120252689</v>
      </c>
      <c r="T323">
        <f t="shared" ca="1" si="173"/>
        <v>424375.03878176585</v>
      </c>
      <c r="U323">
        <f t="shared" ca="1" si="174"/>
        <v>85594.54838212824</v>
      </c>
      <c r="V323">
        <f t="shared" ca="1" si="175"/>
        <v>338780.49039963761</v>
      </c>
      <c r="AR323" s="1">
        <f ca="1">IF(Table1[[#This Row],[Gender]]="men",1,0)</f>
        <v>1</v>
      </c>
      <c r="AS323" s="2">
        <f ca="1">IF(Table1[[#This Row],[Gender]]="Women",1,0)</f>
        <v>0</v>
      </c>
      <c r="AT323" s="2"/>
      <c r="AU323" s="2"/>
      <c r="AV323" s="3"/>
      <c r="AX323" s="1">
        <f t="shared" ca="1" si="148"/>
        <v>0</v>
      </c>
      <c r="AY323" s="2">
        <f t="shared" ca="1" si="149"/>
        <v>0</v>
      </c>
      <c r="AZ323" s="2">
        <f t="shared" ca="1" si="150"/>
        <v>0</v>
      </c>
      <c r="BA323" s="2">
        <f t="shared" ca="1" si="151"/>
        <v>0</v>
      </c>
      <c r="BB323" s="2">
        <f t="shared" ca="1" si="152"/>
        <v>1</v>
      </c>
      <c r="BC323" s="2">
        <f t="shared" ca="1" si="153"/>
        <v>0</v>
      </c>
      <c r="BD323" s="2"/>
      <c r="BE323" s="2"/>
      <c r="BF323" s="2"/>
      <c r="BG323" s="2"/>
      <c r="BH323" s="2"/>
      <c r="BI323" s="2"/>
      <c r="BJ323" s="3"/>
      <c r="BL323" s="1">
        <f t="shared" ca="1" si="168"/>
        <v>76233.883429625246</v>
      </c>
      <c r="BM323" s="3"/>
      <c r="BN323" s="1">
        <f t="shared" ca="1" si="154"/>
        <v>0</v>
      </c>
      <c r="BO323" s="2"/>
      <c r="BP323" s="2"/>
      <c r="BQ323" s="3"/>
      <c r="BR323" s="15">
        <f t="shared" ca="1" si="155"/>
        <v>4.1263480088016613E-2</v>
      </c>
      <c r="BS323" s="16">
        <f t="shared" ca="1" si="156"/>
        <v>1</v>
      </c>
      <c r="BT323" s="2"/>
      <c r="BU323" s="2"/>
      <c r="BV323" s="1">
        <f ca="1">IF(Table1[[#This Row],[Area]]="Raozan",Table1[[#This Row],[Income]],0)</f>
        <v>0</v>
      </c>
      <c r="BW323" s="2">
        <f ca="1">IF(Table1[[#This Row],[Area]]="Rangunia",Table1[[#This Row],[Income]],0)</f>
        <v>0</v>
      </c>
      <c r="BX323" s="2">
        <f ca="1">IF(Table1[[#This Row],[Area]]="Hathazari",Table1[[#This Row],[Income]],0)</f>
        <v>0</v>
      </c>
      <c r="BY323" s="2">
        <f ca="1">IF(Table1[[#This Row],[Area]]="Nazirhat",Table1[[#This Row],[Income]],0)</f>
        <v>0</v>
      </c>
      <c r="BZ323" s="2">
        <f ca="1">IF(Table1[[#This Row],[Area]]="Rangamati",Table1[[#This Row],[Income]],0)</f>
        <v>0</v>
      </c>
      <c r="CA323" s="2">
        <f ca="1">IF(Table1[[#This Row],[Area]]="Kumilla",Table1[[#This Row],[Income]],0)</f>
        <v>0</v>
      </c>
      <c r="CB323" s="2">
        <f ca="1">IF(Table1[[#This Row],[Area]]="Notun para",Table1[[#This Row],[Income]],0)</f>
        <v>0</v>
      </c>
      <c r="CC323" s="2">
        <f ca="1">IF(Table1[[#This Row],[Area]]="Fotikchori",Table1[[#This Row],[Income]],0)</f>
        <v>0</v>
      </c>
      <c r="CD323" s="2">
        <f ca="1">IF(Table1[[#This Row],[Area]]="Feni",Table1[[#This Row],[Income]],0)</f>
        <v>0</v>
      </c>
      <c r="CE323" s="2">
        <f ca="1">IF(Table1[[#This Row],[Area]]="Chattogram mohonogori",Table1[[#This Row],[Income]],0)</f>
        <v>0</v>
      </c>
      <c r="CF323" s="2">
        <f ca="1">IF(Table1[[#This Row],[Area]]="Potia",Table1[[#This Row],[Income]],0)</f>
        <v>58410</v>
      </c>
      <c r="CG323" s="3">
        <f ca="1">IF(Table1[[#This Row],[Area]]="Kaptai",Table1[[#This Row],[Income]],0)</f>
        <v>0</v>
      </c>
      <c r="CH323" s="1">
        <f ca="1">IF(Table1[[#This Row],[Field of work]]="Health",Table1[[#This Row],[Income]],0)</f>
        <v>58410</v>
      </c>
      <c r="CI323" s="2">
        <f ca="1">IF(Table1[[#This Row],[Field of work]]="Teaching",Table1[[#This Row],[Income]],0)</f>
        <v>0</v>
      </c>
      <c r="CJ323" s="2">
        <f ca="1">IF(Table1[[#This Row],[Field of work]]="Construction",Table1[[#This Row],[Income]],0)</f>
        <v>0</v>
      </c>
      <c r="CK323" s="2">
        <f ca="1">IF(Table1[[#This Row],[Field of work]]="IT",Table1[[#This Row],[Income]],0)</f>
        <v>0</v>
      </c>
      <c r="CL323" s="2">
        <f ca="1">IF(Table1[[#This Row],[Field of work]]="General work",Table1[[#This Row],[Income]],0)</f>
        <v>0</v>
      </c>
      <c r="CM323" s="3">
        <f ca="1">IF(Table1[[#This Row],[Field of work]]="Agriculture",Table1[[#This Row],[Income]],0)</f>
        <v>0</v>
      </c>
      <c r="CN323" s="1">
        <f t="shared" ca="1" si="143"/>
        <v>1</v>
      </c>
      <c r="CO323" s="3"/>
      <c r="CP323" s="1">
        <f t="shared" ca="1" si="157"/>
        <v>31</v>
      </c>
      <c r="CQ323" s="3"/>
    </row>
    <row r="324" spans="2:95" x14ac:dyDescent="0.25">
      <c r="B324">
        <f t="shared" ca="1" si="158"/>
        <v>1</v>
      </c>
      <c r="C324" t="str">
        <f t="shared" ca="1" si="144"/>
        <v>Men</v>
      </c>
      <c r="D324">
        <f t="shared" ca="1" si="159"/>
        <v>31</v>
      </c>
      <c r="E324">
        <f t="shared" ca="1" si="160"/>
        <v>5</v>
      </c>
      <c r="F324" t="str">
        <f t="shared" ca="1" si="145"/>
        <v>General work</v>
      </c>
      <c r="G324">
        <f t="shared" ca="1" si="161"/>
        <v>1</v>
      </c>
      <c r="H324" t="str">
        <f t="shared" ca="1" si="146"/>
        <v>High school</v>
      </c>
      <c r="I324">
        <f t="shared" ca="1" si="162"/>
        <v>2</v>
      </c>
      <c r="J324">
        <f t="shared" ca="1" si="163"/>
        <v>1</v>
      </c>
      <c r="K324">
        <f t="shared" ca="1" si="164"/>
        <v>66108</v>
      </c>
      <c r="L324">
        <f t="shared" ca="1" si="165"/>
        <v>5</v>
      </c>
      <c r="M324" t="str">
        <f t="shared" ca="1" si="147"/>
        <v>Chattogram mohonogori</v>
      </c>
      <c r="N324">
        <f t="shared" ca="1" si="169"/>
        <v>264432</v>
      </c>
      <c r="O324">
        <f t="shared" ca="1" si="166"/>
        <v>10911.38456663441</v>
      </c>
      <c r="P324">
        <f t="shared" ca="1" si="170"/>
        <v>30312.193110971475</v>
      </c>
      <c r="Q324">
        <f t="shared" ca="1" si="167"/>
        <v>5265</v>
      </c>
      <c r="R324">
        <f t="shared" ca="1" si="171"/>
        <v>94137.562659402945</v>
      </c>
      <c r="S324">
        <f t="shared" ca="1" si="172"/>
        <v>37691.586721487569</v>
      </c>
      <c r="T324">
        <f t="shared" ca="1" si="173"/>
        <v>332435.77983245905</v>
      </c>
      <c r="U324">
        <f t="shared" ca="1" si="174"/>
        <v>110313.94722603736</v>
      </c>
      <c r="V324">
        <f t="shared" ca="1" si="175"/>
        <v>222121.8326064217</v>
      </c>
      <c r="AR324" s="1">
        <f ca="1">IF(Table1[[#This Row],[Gender]]="men",1,0)</f>
        <v>1</v>
      </c>
      <c r="AS324" s="2">
        <f ca="1">IF(Table1[[#This Row],[Gender]]="Women",1,0)</f>
        <v>0</v>
      </c>
      <c r="AT324" s="2"/>
      <c r="AU324" s="2"/>
      <c r="AV324" s="3"/>
      <c r="AX324" s="1">
        <f t="shared" ca="1" si="148"/>
        <v>0</v>
      </c>
      <c r="AY324" s="2">
        <f t="shared" ca="1" si="149"/>
        <v>0</v>
      </c>
      <c r="AZ324" s="2">
        <f t="shared" ca="1" si="150"/>
        <v>1</v>
      </c>
      <c r="BA324" s="2">
        <f t="shared" ca="1" si="151"/>
        <v>0</v>
      </c>
      <c r="BB324" s="2">
        <f t="shared" ca="1" si="152"/>
        <v>0</v>
      </c>
      <c r="BC324" s="2">
        <f t="shared" ca="1" si="153"/>
        <v>0</v>
      </c>
      <c r="BD324" s="2"/>
      <c r="BE324" s="2"/>
      <c r="BF324" s="2"/>
      <c r="BG324" s="2"/>
      <c r="BH324" s="2"/>
      <c r="BI324" s="2"/>
      <c r="BJ324" s="3"/>
      <c r="BL324" s="1">
        <f t="shared" ca="1" si="168"/>
        <v>58822.700741582012</v>
      </c>
      <c r="BM324" s="3"/>
      <c r="BN324" s="1">
        <f t="shared" ca="1" si="154"/>
        <v>1</v>
      </c>
      <c r="BO324" s="2"/>
      <c r="BP324" s="2"/>
      <c r="BQ324" s="3"/>
      <c r="BR324" s="15">
        <f t="shared" ca="1" si="155"/>
        <v>0.85779480548231157</v>
      </c>
      <c r="BS324" s="16">
        <f t="shared" ca="1" si="156"/>
        <v>0</v>
      </c>
      <c r="BT324" s="2"/>
      <c r="BU324" s="2"/>
      <c r="BV324" s="1">
        <f ca="1">IF(Table1[[#This Row],[Area]]="Raozan",Table1[[#This Row],[Income]],0)</f>
        <v>0</v>
      </c>
      <c r="BW324" s="2">
        <f ca="1">IF(Table1[[#This Row],[Area]]="Rangunia",Table1[[#This Row],[Income]],0)</f>
        <v>0</v>
      </c>
      <c r="BX324" s="2">
        <f ca="1">IF(Table1[[#This Row],[Area]]="Hathazari",Table1[[#This Row],[Income]],0)</f>
        <v>0</v>
      </c>
      <c r="BY324" s="2">
        <f ca="1">IF(Table1[[#This Row],[Area]]="Nazirhat",Table1[[#This Row],[Income]],0)</f>
        <v>0</v>
      </c>
      <c r="BZ324" s="2">
        <f ca="1">IF(Table1[[#This Row],[Area]]="Rangamati",Table1[[#This Row],[Income]],0)</f>
        <v>0</v>
      </c>
      <c r="CA324" s="2">
        <f ca="1">IF(Table1[[#This Row],[Area]]="Kumilla",Table1[[#This Row],[Income]],0)</f>
        <v>0</v>
      </c>
      <c r="CB324" s="2">
        <f ca="1">IF(Table1[[#This Row],[Area]]="Notun para",Table1[[#This Row],[Income]],0)</f>
        <v>0</v>
      </c>
      <c r="CC324" s="2">
        <f ca="1">IF(Table1[[#This Row],[Area]]="Fotikchori",Table1[[#This Row],[Income]],0)</f>
        <v>0</v>
      </c>
      <c r="CD324" s="2">
        <f ca="1">IF(Table1[[#This Row],[Area]]="Feni",Table1[[#This Row],[Income]],0)</f>
        <v>0</v>
      </c>
      <c r="CE324" s="2">
        <f ca="1">IF(Table1[[#This Row],[Area]]="Chattogram mohonogori",Table1[[#This Row],[Income]],0)</f>
        <v>66108</v>
      </c>
      <c r="CF324" s="2">
        <f ca="1">IF(Table1[[#This Row],[Area]]="Potia",Table1[[#This Row],[Income]],0)</f>
        <v>0</v>
      </c>
      <c r="CG324" s="3">
        <f ca="1">IF(Table1[[#This Row],[Area]]="Kaptai",Table1[[#This Row],[Income]],0)</f>
        <v>0</v>
      </c>
      <c r="CH324" s="1">
        <f ca="1">IF(Table1[[#This Row],[Field of work]]="Health",Table1[[#This Row],[Income]],0)</f>
        <v>0</v>
      </c>
      <c r="CI324" s="2">
        <f ca="1">IF(Table1[[#This Row],[Field of work]]="Teaching",Table1[[#This Row],[Income]],0)</f>
        <v>0</v>
      </c>
      <c r="CJ324" s="2">
        <f ca="1">IF(Table1[[#This Row],[Field of work]]="Construction",Table1[[#This Row],[Income]],0)</f>
        <v>0</v>
      </c>
      <c r="CK324" s="2">
        <f ca="1">IF(Table1[[#This Row],[Field of work]]="IT",Table1[[#This Row],[Income]],0)</f>
        <v>0</v>
      </c>
      <c r="CL324" s="2">
        <f ca="1">IF(Table1[[#This Row],[Field of work]]="General work",Table1[[#This Row],[Income]],0)</f>
        <v>66108</v>
      </c>
      <c r="CM324" s="3">
        <f ca="1">IF(Table1[[#This Row],[Field of work]]="Agriculture",Table1[[#This Row],[Income]],0)</f>
        <v>0</v>
      </c>
      <c r="CN324" s="1">
        <f t="shared" ca="1" si="143"/>
        <v>1</v>
      </c>
      <c r="CO324" s="3"/>
      <c r="CP324" s="1">
        <f t="shared" ca="1" si="157"/>
        <v>41</v>
      </c>
      <c r="CQ324" s="3"/>
    </row>
    <row r="325" spans="2:95" x14ac:dyDescent="0.25">
      <c r="B325">
        <f t="shared" ca="1" si="158"/>
        <v>2</v>
      </c>
      <c r="C325" t="str">
        <f t="shared" ca="1" si="144"/>
        <v>Women</v>
      </c>
      <c r="D325">
        <f t="shared" ca="1" si="159"/>
        <v>41</v>
      </c>
      <c r="E325">
        <f t="shared" ca="1" si="160"/>
        <v>2</v>
      </c>
      <c r="F325" t="str">
        <f t="shared" ca="1" si="145"/>
        <v>Construction</v>
      </c>
      <c r="G325">
        <f t="shared" ca="1" si="161"/>
        <v>3</v>
      </c>
      <c r="H325" t="str">
        <f t="shared" ca="1" si="146"/>
        <v>University</v>
      </c>
      <c r="I325">
        <f t="shared" ca="1" si="162"/>
        <v>4</v>
      </c>
      <c r="J325">
        <f t="shared" ca="1" si="163"/>
        <v>2</v>
      </c>
      <c r="K325">
        <f t="shared" ca="1" si="164"/>
        <v>87311</v>
      </c>
      <c r="L325">
        <f t="shared" ca="1" si="165"/>
        <v>8</v>
      </c>
      <c r="M325" t="str">
        <f t="shared" ca="1" si="147"/>
        <v>Potia</v>
      </c>
      <c r="N325">
        <f t="shared" ca="1" si="169"/>
        <v>523866</v>
      </c>
      <c r="O325">
        <f t="shared" ca="1" si="166"/>
        <v>449369.53356879664</v>
      </c>
      <c r="P325">
        <f t="shared" ca="1" si="170"/>
        <v>152467.76685925049</v>
      </c>
      <c r="Q325">
        <f t="shared" ca="1" si="167"/>
        <v>8817</v>
      </c>
      <c r="R325">
        <f t="shared" ca="1" si="171"/>
        <v>5900.7109661681516</v>
      </c>
      <c r="S325">
        <f t="shared" ca="1" si="172"/>
        <v>113627.7563314274</v>
      </c>
      <c r="T325">
        <f t="shared" ca="1" si="173"/>
        <v>789961.52319067786</v>
      </c>
      <c r="U325">
        <f t="shared" ca="1" si="174"/>
        <v>464087.24453496479</v>
      </c>
      <c r="V325">
        <f t="shared" ca="1" si="175"/>
        <v>325874.27865571307</v>
      </c>
      <c r="AR325" s="1">
        <f ca="1">IF(Table1[[#This Row],[Gender]]="men",1,0)</f>
        <v>0</v>
      </c>
      <c r="AS325" s="2">
        <f ca="1">IF(Table1[[#This Row],[Gender]]="Women",1,0)</f>
        <v>1</v>
      </c>
      <c r="AT325" s="2"/>
      <c r="AU325" s="2"/>
      <c r="AV325" s="3"/>
      <c r="AX325" s="1">
        <f t="shared" ca="1" si="148"/>
        <v>0</v>
      </c>
      <c r="AY325" s="2">
        <f t="shared" ca="1" si="149"/>
        <v>0</v>
      </c>
      <c r="AZ325" s="2">
        <f t="shared" ca="1" si="150"/>
        <v>1</v>
      </c>
      <c r="BA325" s="2">
        <f t="shared" ca="1" si="151"/>
        <v>0</v>
      </c>
      <c r="BB325" s="2">
        <f t="shared" ca="1" si="152"/>
        <v>0</v>
      </c>
      <c r="BC325" s="2">
        <f t="shared" ca="1" si="153"/>
        <v>0</v>
      </c>
      <c r="BD325" s="2"/>
      <c r="BE325" s="2"/>
      <c r="BF325" s="2"/>
      <c r="BG325" s="2"/>
      <c r="BH325" s="2"/>
      <c r="BI325" s="2"/>
      <c r="BJ325" s="3"/>
      <c r="BL325" s="1">
        <f t="shared" ca="1" si="168"/>
        <v>27967.986460747808</v>
      </c>
      <c r="BM325" s="3"/>
      <c r="BN325" s="1">
        <f t="shared" ca="1" si="154"/>
        <v>1</v>
      </c>
      <c r="BO325" s="2"/>
      <c r="BP325" s="2"/>
      <c r="BQ325" s="3"/>
      <c r="BR325" s="15">
        <f t="shared" ca="1" si="155"/>
        <v>0.52824323608062285</v>
      </c>
      <c r="BS325" s="16">
        <f t="shared" ca="1" si="156"/>
        <v>0</v>
      </c>
      <c r="BT325" s="2"/>
      <c r="BU325" s="2"/>
      <c r="BV325" s="1">
        <f ca="1">IF(Table1[[#This Row],[Area]]="Raozan",Table1[[#This Row],[Income]],0)</f>
        <v>0</v>
      </c>
      <c r="BW325" s="2">
        <f ca="1">IF(Table1[[#This Row],[Area]]="Rangunia",Table1[[#This Row],[Income]],0)</f>
        <v>0</v>
      </c>
      <c r="BX325" s="2">
        <f ca="1">IF(Table1[[#This Row],[Area]]="Hathazari",Table1[[#This Row],[Income]],0)</f>
        <v>0</v>
      </c>
      <c r="BY325" s="2">
        <f ca="1">IF(Table1[[#This Row],[Area]]="Nazirhat",Table1[[#This Row],[Income]],0)</f>
        <v>0</v>
      </c>
      <c r="BZ325" s="2">
        <f ca="1">IF(Table1[[#This Row],[Area]]="Rangamati",Table1[[#This Row],[Income]],0)</f>
        <v>0</v>
      </c>
      <c r="CA325" s="2">
        <f ca="1">IF(Table1[[#This Row],[Area]]="Kumilla",Table1[[#This Row],[Income]],0)</f>
        <v>0</v>
      </c>
      <c r="CB325" s="2">
        <f ca="1">IF(Table1[[#This Row],[Area]]="Notun para",Table1[[#This Row],[Income]],0)</f>
        <v>0</v>
      </c>
      <c r="CC325" s="2">
        <f ca="1">IF(Table1[[#This Row],[Area]]="Fotikchori",Table1[[#This Row],[Income]],0)</f>
        <v>0</v>
      </c>
      <c r="CD325" s="2">
        <f ca="1">IF(Table1[[#This Row],[Area]]="Feni",Table1[[#This Row],[Income]],0)</f>
        <v>0</v>
      </c>
      <c r="CE325" s="2">
        <f ca="1">IF(Table1[[#This Row],[Area]]="Chattogram mohonogori",Table1[[#This Row],[Income]],0)</f>
        <v>0</v>
      </c>
      <c r="CF325" s="2">
        <f ca="1">IF(Table1[[#This Row],[Area]]="Potia",Table1[[#This Row],[Income]],0)</f>
        <v>87311</v>
      </c>
      <c r="CG325" s="3">
        <f ca="1">IF(Table1[[#This Row],[Area]]="Kaptai",Table1[[#This Row],[Income]],0)</f>
        <v>0</v>
      </c>
      <c r="CH325" s="1">
        <f ca="1">IF(Table1[[#This Row],[Field of work]]="Health",Table1[[#This Row],[Income]],0)</f>
        <v>0</v>
      </c>
      <c r="CI325" s="2">
        <f ca="1">IF(Table1[[#This Row],[Field of work]]="Teaching",Table1[[#This Row],[Income]],0)</f>
        <v>0</v>
      </c>
      <c r="CJ325" s="2">
        <f ca="1">IF(Table1[[#This Row],[Field of work]]="Construction",Table1[[#This Row],[Income]],0)</f>
        <v>87311</v>
      </c>
      <c r="CK325" s="2">
        <f ca="1">IF(Table1[[#This Row],[Field of work]]="IT",Table1[[#This Row],[Income]],0)</f>
        <v>0</v>
      </c>
      <c r="CL325" s="2">
        <f ca="1">IF(Table1[[#This Row],[Field of work]]="General work",Table1[[#This Row],[Income]],0)</f>
        <v>0</v>
      </c>
      <c r="CM325" s="3">
        <f ca="1">IF(Table1[[#This Row],[Field of work]]="Agriculture",Table1[[#This Row],[Income]],0)</f>
        <v>0</v>
      </c>
      <c r="CN325" s="1">
        <f t="shared" ca="1" si="143"/>
        <v>1</v>
      </c>
      <c r="CO325" s="3"/>
      <c r="CP325" s="1">
        <f t="shared" ca="1" si="157"/>
        <v>40</v>
      </c>
      <c r="CQ325" s="3"/>
    </row>
    <row r="326" spans="2:95" x14ac:dyDescent="0.25">
      <c r="B326">
        <f t="shared" ca="1" si="158"/>
        <v>2</v>
      </c>
      <c r="C326" t="str">
        <f t="shared" ca="1" si="144"/>
        <v>Women</v>
      </c>
      <c r="D326">
        <f t="shared" ca="1" si="159"/>
        <v>40</v>
      </c>
      <c r="E326">
        <f t="shared" ca="1" si="160"/>
        <v>2</v>
      </c>
      <c r="F326" t="str">
        <f t="shared" ca="1" si="145"/>
        <v>Construction</v>
      </c>
      <c r="G326">
        <f t="shared" ca="1" si="161"/>
        <v>3</v>
      </c>
      <c r="H326" t="str">
        <f t="shared" ca="1" si="146"/>
        <v>University</v>
      </c>
      <c r="I326">
        <f t="shared" ca="1" si="162"/>
        <v>2</v>
      </c>
      <c r="J326">
        <f t="shared" ca="1" si="163"/>
        <v>1</v>
      </c>
      <c r="K326">
        <f t="shared" ca="1" si="164"/>
        <v>71106</v>
      </c>
      <c r="L326">
        <f t="shared" ca="1" si="165"/>
        <v>10</v>
      </c>
      <c r="M326" t="str">
        <f t="shared" ca="1" si="147"/>
        <v>Notun para</v>
      </c>
      <c r="N326">
        <f t="shared" ca="1" si="169"/>
        <v>284424</v>
      </c>
      <c r="O326">
        <f t="shared" ca="1" si="166"/>
        <v>150245.05417899508</v>
      </c>
      <c r="P326">
        <f t="shared" ca="1" si="170"/>
        <v>58822.700741582012</v>
      </c>
      <c r="Q326">
        <f t="shared" ca="1" si="167"/>
        <v>35575</v>
      </c>
      <c r="R326">
        <f t="shared" ca="1" si="171"/>
        <v>79639.954091462307</v>
      </c>
      <c r="S326">
        <f t="shared" ca="1" si="172"/>
        <v>80807.26182642646</v>
      </c>
      <c r="T326">
        <f t="shared" ca="1" si="173"/>
        <v>424053.96256800846</v>
      </c>
      <c r="U326">
        <f t="shared" ca="1" si="174"/>
        <v>265460.00827045739</v>
      </c>
      <c r="V326">
        <f t="shared" ca="1" si="175"/>
        <v>158593.95429755107</v>
      </c>
      <c r="AR326" s="1">
        <f ca="1">IF(Table1[[#This Row],[Gender]]="men",1,0)</f>
        <v>0</v>
      </c>
      <c r="AS326" s="2">
        <f ca="1">IF(Table1[[#This Row],[Gender]]="Women",1,0)</f>
        <v>1</v>
      </c>
      <c r="AT326" s="2"/>
      <c r="AU326" s="2"/>
      <c r="AV326" s="3"/>
      <c r="AX326" s="1">
        <f t="shared" ca="1" si="148"/>
        <v>0</v>
      </c>
      <c r="AY326" s="2">
        <f t="shared" ca="1" si="149"/>
        <v>1</v>
      </c>
      <c r="AZ326" s="2">
        <f t="shared" ca="1" si="150"/>
        <v>0</v>
      </c>
      <c r="BA326" s="2">
        <f t="shared" ca="1" si="151"/>
        <v>0</v>
      </c>
      <c r="BB326" s="2">
        <f t="shared" ca="1" si="152"/>
        <v>0</v>
      </c>
      <c r="BC326" s="2">
        <f t="shared" ca="1" si="153"/>
        <v>0</v>
      </c>
      <c r="BD326" s="2"/>
      <c r="BE326" s="2"/>
      <c r="BF326" s="2"/>
      <c r="BG326" s="2"/>
      <c r="BH326" s="2"/>
      <c r="BI326" s="2"/>
      <c r="BJ326" s="3"/>
      <c r="BL326" s="1">
        <f t="shared" ca="1" si="168"/>
        <v>75556.536163834768</v>
      </c>
      <c r="BM326" s="3"/>
      <c r="BN326" s="1">
        <f t="shared" ca="1" si="154"/>
        <v>1</v>
      </c>
      <c r="BO326" s="2"/>
      <c r="BP326" s="2"/>
      <c r="BQ326" s="3"/>
      <c r="BR326" s="15">
        <f t="shared" ca="1" si="155"/>
        <v>0.97034724868935607</v>
      </c>
      <c r="BS326" s="16">
        <f t="shared" ca="1" si="156"/>
        <v>0</v>
      </c>
      <c r="BT326" s="2"/>
      <c r="BU326" s="2"/>
      <c r="BV326" s="1">
        <f ca="1">IF(Table1[[#This Row],[Area]]="Raozan",Table1[[#This Row],[Income]],0)</f>
        <v>0</v>
      </c>
      <c r="BW326" s="2">
        <f ca="1">IF(Table1[[#This Row],[Area]]="Rangunia",Table1[[#This Row],[Income]],0)</f>
        <v>0</v>
      </c>
      <c r="BX326" s="2">
        <f ca="1">IF(Table1[[#This Row],[Area]]="Hathazari",Table1[[#This Row],[Income]],0)</f>
        <v>0</v>
      </c>
      <c r="BY326" s="2">
        <f ca="1">IF(Table1[[#This Row],[Area]]="Nazirhat",Table1[[#This Row],[Income]],0)</f>
        <v>0</v>
      </c>
      <c r="BZ326" s="2">
        <f ca="1">IF(Table1[[#This Row],[Area]]="Rangamati",Table1[[#This Row],[Income]],0)</f>
        <v>0</v>
      </c>
      <c r="CA326" s="2">
        <f ca="1">IF(Table1[[#This Row],[Area]]="Kumilla",Table1[[#This Row],[Income]],0)</f>
        <v>0</v>
      </c>
      <c r="CB326" s="2">
        <f ca="1">IF(Table1[[#This Row],[Area]]="Notun para",Table1[[#This Row],[Income]],0)</f>
        <v>71106</v>
      </c>
      <c r="CC326" s="2">
        <f ca="1">IF(Table1[[#This Row],[Area]]="Fotikchori",Table1[[#This Row],[Income]],0)</f>
        <v>0</v>
      </c>
      <c r="CD326" s="2">
        <f ca="1">IF(Table1[[#This Row],[Area]]="Feni",Table1[[#This Row],[Income]],0)</f>
        <v>0</v>
      </c>
      <c r="CE326" s="2">
        <f ca="1">IF(Table1[[#This Row],[Area]]="Chattogram mohonogori",Table1[[#This Row],[Income]],0)</f>
        <v>0</v>
      </c>
      <c r="CF326" s="2">
        <f ca="1">IF(Table1[[#This Row],[Area]]="Potia",Table1[[#This Row],[Income]],0)</f>
        <v>0</v>
      </c>
      <c r="CG326" s="3">
        <f ca="1">IF(Table1[[#This Row],[Area]]="Kaptai",Table1[[#This Row],[Income]],0)</f>
        <v>0</v>
      </c>
      <c r="CH326" s="1">
        <f ca="1">IF(Table1[[#This Row],[Field of work]]="Health",Table1[[#This Row],[Income]],0)</f>
        <v>0</v>
      </c>
      <c r="CI326" s="2">
        <f ca="1">IF(Table1[[#This Row],[Field of work]]="Teaching",Table1[[#This Row],[Income]],0)</f>
        <v>0</v>
      </c>
      <c r="CJ326" s="2">
        <f ca="1">IF(Table1[[#This Row],[Field of work]]="Construction",Table1[[#This Row],[Income]],0)</f>
        <v>71106</v>
      </c>
      <c r="CK326" s="2">
        <f ca="1">IF(Table1[[#This Row],[Field of work]]="IT",Table1[[#This Row],[Income]],0)</f>
        <v>0</v>
      </c>
      <c r="CL326" s="2">
        <f ca="1">IF(Table1[[#This Row],[Field of work]]="General work",Table1[[#This Row],[Income]],0)</f>
        <v>0</v>
      </c>
      <c r="CM326" s="3">
        <f ca="1">IF(Table1[[#This Row],[Field of work]]="Agriculture",Table1[[#This Row],[Income]],0)</f>
        <v>0</v>
      </c>
      <c r="CN326" s="1">
        <f t="shared" ref="CN326:CN389" ca="1" si="176">IF(U327&gt;K327,1,0)</f>
        <v>1</v>
      </c>
      <c r="CO326" s="3"/>
      <c r="CP326" s="1">
        <f t="shared" ca="1" si="157"/>
        <v>0</v>
      </c>
      <c r="CQ326" s="3"/>
    </row>
    <row r="327" spans="2:95" x14ac:dyDescent="0.25">
      <c r="B327">
        <f t="shared" ca="1" si="158"/>
        <v>1</v>
      </c>
      <c r="C327" t="str">
        <f t="shared" ref="C327:C390" ca="1" si="177">IF(B327=1,"Men","Women")</f>
        <v>Men</v>
      </c>
      <c r="D327">
        <f t="shared" ca="1" si="159"/>
        <v>45</v>
      </c>
      <c r="E327">
        <f t="shared" ca="1" si="160"/>
        <v>3</v>
      </c>
      <c r="F327" t="str">
        <f t="shared" ref="F327:F390" ca="1" si="178">VLOOKUP(E327,$Y$7:$Z$12,2)</f>
        <v>Teaching</v>
      </c>
      <c r="G327">
        <f t="shared" ca="1" si="161"/>
        <v>4</v>
      </c>
      <c r="H327" t="str">
        <f t="shared" ref="H327:H390" ca="1" si="179">VLOOKUP(G327,$AA$7:$AB$11,2)</f>
        <v>Technical</v>
      </c>
      <c r="I327">
        <f t="shared" ca="1" si="162"/>
        <v>1</v>
      </c>
      <c r="J327">
        <f t="shared" ca="1" si="163"/>
        <v>3</v>
      </c>
      <c r="K327">
        <f t="shared" ca="1" si="164"/>
        <v>66986</v>
      </c>
      <c r="L327">
        <f t="shared" ca="1" si="165"/>
        <v>7</v>
      </c>
      <c r="M327" t="str">
        <f t="shared" ref="M327:M390" ca="1" si="180">VLOOKUP(L327,$AC$7:$AD$18,2)</f>
        <v>Feni</v>
      </c>
      <c r="N327">
        <f t="shared" ca="1" si="169"/>
        <v>267944</v>
      </c>
      <c r="O327">
        <f t="shared" ca="1" si="166"/>
        <v>259998.72320282081</v>
      </c>
      <c r="P327">
        <f t="shared" ca="1" si="170"/>
        <v>83903.959382243425</v>
      </c>
      <c r="Q327">
        <f t="shared" ca="1" si="167"/>
        <v>60118</v>
      </c>
      <c r="R327">
        <f t="shared" ca="1" si="171"/>
        <v>61080.220852094768</v>
      </c>
      <c r="S327">
        <f t="shared" ca="1" si="172"/>
        <v>19637.313520783289</v>
      </c>
      <c r="T327">
        <f t="shared" ca="1" si="173"/>
        <v>371485.27290302672</v>
      </c>
      <c r="U327">
        <f t="shared" ca="1" si="174"/>
        <v>381196.94405491557</v>
      </c>
      <c r="V327">
        <f t="shared" ca="1" si="175"/>
        <v>-9711.6711518888478</v>
      </c>
      <c r="AR327" s="1">
        <f ca="1">IF(Table1[[#This Row],[Gender]]="men",1,0)</f>
        <v>1</v>
      </c>
      <c r="AS327" s="2">
        <f ca="1">IF(Table1[[#This Row],[Gender]]="Women",1,0)</f>
        <v>0</v>
      </c>
      <c r="AT327" s="2"/>
      <c r="AU327" s="2"/>
      <c r="AV327" s="3"/>
      <c r="AX327" s="1">
        <f t="shared" ref="AX327:AX390" ca="1" si="181">IF(F328="Health",1,0)</f>
        <v>0</v>
      </c>
      <c r="AY327" s="2">
        <f t="shared" ref="AY327:AY390" ca="1" si="182">IF(F328="Teaching",1,0)</f>
        <v>0</v>
      </c>
      <c r="AZ327" s="2">
        <f t="shared" ref="AZ327:AZ390" ca="1" si="183">IF(F328="Construction",1,0)</f>
        <v>1</v>
      </c>
      <c r="BA327" s="2">
        <f t="shared" ref="BA327:BA390" ca="1" si="184">IF(F328="IT",1,0)</f>
        <v>0</v>
      </c>
      <c r="BB327" s="2">
        <f t="shared" ref="BB327:BB390" ca="1" si="185">IF(F328="General work",1,0)</f>
        <v>0</v>
      </c>
      <c r="BC327" s="2">
        <f t="shared" ref="BC327:BC390" ca="1" si="186">IF(F328="Agriculture",1,0)</f>
        <v>0</v>
      </c>
      <c r="BD327" s="2"/>
      <c r="BE327" s="2"/>
      <c r="BF327" s="2"/>
      <c r="BG327" s="2"/>
      <c r="BH327" s="2"/>
      <c r="BI327" s="2"/>
      <c r="BJ327" s="3"/>
      <c r="BL327" s="1">
        <f t="shared" ca="1" si="168"/>
        <v>43645.585810632874</v>
      </c>
      <c r="BM327" s="3"/>
      <c r="BN327" s="1">
        <f t="shared" ref="BN327:BN390" ca="1" si="187">IF(U328&gt;$BO$5,1,0)</f>
        <v>1</v>
      </c>
      <c r="BO327" s="2"/>
      <c r="BP327" s="2"/>
      <c r="BQ327" s="3"/>
      <c r="BR327" s="15">
        <f t="shared" ref="BR327:BR390" ca="1" si="188">O328/N328</f>
        <v>0.86780297639629522</v>
      </c>
      <c r="BS327" s="16">
        <f t="shared" ref="BS327:BS390" ca="1" si="189">IF(BR327&lt;$BT$5,1,0)</f>
        <v>0</v>
      </c>
      <c r="BT327" s="2"/>
      <c r="BU327" s="2"/>
      <c r="BV327" s="1">
        <f ca="1">IF(Table1[[#This Row],[Area]]="Raozan",Table1[[#This Row],[Income]],0)</f>
        <v>0</v>
      </c>
      <c r="BW327" s="2">
        <f ca="1">IF(Table1[[#This Row],[Area]]="Rangunia",Table1[[#This Row],[Income]],0)</f>
        <v>0</v>
      </c>
      <c r="BX327" s="2">
        <f ca="1">IF(Table1[[#This Row],[Area]]="Hathazari",Table1[[#This Row],[Income]],0)</f>
        <v>0</v>
      </c>
      <c r="BY327" s="2">
        <f ca="1">IF(Table1[[#This Row],[Area]]="Nazirhat",Table1[[#This Row],[Income]],0)</f>
        <v>0</v>
      </c>
      <c r="BZ327" s="2">
        <f ca="1">IF(Table1[[#This Row],[Area]]="Rangamati",Table1[[#This Row],[Income]],0)</f>
        <v>0</v>
      </c>
      <c r="CA327" s="2">
        <f ca="1">IF(Table1[[#This Row],[Area]]="Kumilla",Table1[[#This Row],[Income]],0)</f>
        <v>0</v>
      </c>
      <c r="CB327" s="2">
        <f ca="1">IF(Table1[[#This Row],[Area]]="Notun para",Table1[[#This Row],[Income]],0)</f>
        <v>0</v>
      </c>
      <c r="CC327" s="2">
        <f ca="1">IF(Table1[[#This Row],[Area]]="Fotikchori",Table1[[#This Row],[Income]],0)</f>
        <v>0</v>
      </c>
      <c r="CD327" s="2">
        <f ca="1">IF(Table1[[#This Row],[Area]]="Feni",Table1[[#This Row],[Income]],0)</f>
        <v>66986</v>
      </c>
      <c r="CE327" s="2">
        <f ca="1">IF(Table1[[#This Row],[Area]]="Chattogram mohonogori",Table1[[#This Row],[Income]],0)</f>
        <v>0</v>
      </c>
      <c r="CF327" s="2">
        <f ca="1">IF(Table1[[#This Row],[Area]]="Potia",Table1[[#This Row],[Income]],0)</f>
        <v>0</v>
      </c>
      <c r="CG327" s="3">
        <f ca="1">IF(Table1[[#This Row],[Area]]="Kaptai",Table1[[#This Row],[Income]],0)</f>
        <v>0</v>
      </c>
      <c r="CH327" s="1">
        <f ca="1">IF(Table1[[#This Row],[Field of work]]="Health",Table1[[#This Row],[Income]],0)</f>
        <v>0</v>
      </c>
      <c r="CI327" s="2">
        <f ca="1">IF(Table1[[#This Row],[Field of work]]="Teaching",Table1[[#This Row],[Income]],0)</f>
        <v>66986</v>
      </c>
      <c r="CJ327" s="2">
        <f ca="1">IF(Table1[[#This Row],[Field of work]]="Construction",Table1[[#This Row],[Income]],0)</f>
        <v>0</v>
      </c>
      <c r="CK327" s="2">
        <f ca="1">IF(Table1[[#This Row],[Field of work]]="IT",Table1[[#This Row],[Income]],0)</f>
        <v>0</v>
      </c>
      <c r="CL327" s="2">
        <f ca="1">IF(Table1[[#This Row],[Field of work]]="General work",Table1[[#This Row],[Income]],0)</f>
        <v>0</v>
      </c>
      <c r="CM327" s="3">
        <f ca="1">IF(Table1[[#This Row],[Field of work]]="Agriculture",Table1[[#This Row],[Income]],0)</f>
        <v>0</v>
      </c>
      <c r="CN327" s="1">
        <f t="shared" ca="1" si="176"/>
        <v>1</v>
      </c>
      <c r="CO327" s="3"/>
      <c r="CP327" s="1">
        <f t="shared" ref="CP327:CP390" ca="1" si="190">IF(V328&gt;CQ326,D328,0)</f>
        <v>32</v>
      </c>
      <c r="CQ327" s="3"/>
    </row>
    <row r="328" spans="2:95" x14ac:dyDescent="0.25">
      <c r="B328">
        <f t="shared" ref="B328:B391" ca="1" si="191">RANDBETWEEN(1,2)</f>
        <v>1</v>
      </c>
      <c r="C328" t="str">
        <f t="shared" ca="1" si="177"/>
        <v>Men</v>
      </c>
      <c r="D328">
        <f t="shared" ref="D328:D391" ca="1" si="192">RANDBETWEEN(25,45)</f>
        <v>32</v>
      </c>
      <c r="E328">
        <f t="shared" ref="E328:E391" ca="1" si="193">RANDBETWEEN(1,6)</f>
        <v>2</v>
      </c>
      <c r="F328" t="str">
        <f t="shared" ca="1" si="178"/>
        <v>Construction</v>
      </c>
      <c r="G328">
        <f t="shared" ref="G328:G391" ca="1" si="194">RANDBETWEEN(1,5)</f>
        <v>3</v>
      </c>
      <c r="H328" t="str">
        <f t="shared" ca="1" si="179"/>
        <v>University</v>
      </c>
      <c r="I328">
        <f t="shared" ref="I328:I391" ca="1" si="195">RANDBETWEEN(0,4)</f>
        <v>3</v>
      </c>
      <c r="J328">
        <f t="shared" ref="J328:J391" ca="1" si="196">RANDBETWEEN(1,3)</f>
        <v>1</v>
      </c>
      <c r="K328">
        <f t="shared" ref="K328:K391" ca="1" si="197">RANDBETWEEN(50000,90000)</f>
        <v>88478</v>
      </c>
      <c r="L328">
        <f t="shared" ref="L328:L391" ca="1" si="198">RANDBETWEEN(1,12)</f>
        <v>2</v>
      </c>
      <c r="M328" t="str">
        <f t="shared" ca="1" si="180"/>
        <v>Hathazari</v>
      </c>
      <c r="N328">
        <f t="shared" ca="1" si="169"/>
        <v>442390</v>
      </c>
      <c r="O328">
        <f t="shared" ref="O328:O391" ca="1" si="199">RAND()*N328</f>
        <v>383907.35872795706</v>
      </c>
      <c r="P328">
        <f t="shared" ca="1" si="170"/>
        <v>75556.536163834768</v>
      </c>
      <c r="Q328">
        <f t="shared" ref="Q328:Q391" ca="1" si="200">RANDBETWEEN(0,P328)</f>
        <v>60937</v>
      </c>
      <c r="R328">
        <f t="shared" ca="1" si="171"/>
        <v>5473.3754243476933</v>
      </c>
      <c r="S328">
        <f t="shared" ca="1" si="172"/>
        <v>85216.95799796794</v>
      </c>
      <c r="T328">
        <f t="shared" ca="1" si="173"/>
        <v>603163.49416180269</v>
      </c>
      <c r="U328">
        <f t="shared" ca="1" si="174"/>
        <v>450317.73415230477</v>
      </c>
      <c r="V328">
        <f t="shared" ca="1" si="175"/>
        <v>152845.76000949793</v>
      </c>
      <c r="AR328" s="1">
        <f ca="1">IF(Table1[[#This Row],[Gender]]="men",1,0)</f>
        <v>1</v>
      </c>
      <c r="AS328" s="2">
        <f ca="1">IF(Table1[[#This Row],[Gender]]="Women",1,0)</f>
        <v>0</v>
      </c>
      <c r="AT328" s="2"/>
      <c r="AU328" s="2"/>
      <c r="AV328" s="3"/>
      <c r="AX328" s="1">
        <f t="shared" ca="1" si="181"/>
        <v>0</v>
      </c>
      <c r="AY328" s="2">
        <f t="shared" ca="1" si="182"/>
        <v>0</v>
      </c>
      <c r="AZ328" s="2">
        <f t="shared" ca="1" si="183"/>
        <v>0</v>
      </c>
      <c r="BA328" s="2">
        <f t="shared" ca="1" si="184"/>
        <v>1</v>
      </c>
      <c r="BB328" s="2">
        <f t="shared" ca="1" si="185"/>
        <v>0</v>
      </c>
      <c r="BC328" s="2">
        <f t="shared" ca="1" si="186"/>
        <v>0</v>
      </c>
      <c r="BD328" s="2"/>
      <c r="BE328" s="2"/>
      <c r="BF328" s="2"/>
      <c r="BG328" s="2"/>
      <c r="BH328" s="2"/>
      <c r="BI328" s="2"/>
      <c r="BJ328" s="3"/>
      <c r="BL328" s="1">
        <f t="shared" ref="BL328:BL391" ca="1" si="201">P330/J330</f>
        <v>25041.774332768295</v>
      </c>
      <c r="BM328" s="3"/>
      <c r="BN328" s="1">
        <f t="shared" ca="1" si="187"/>
        <v>1</v>
      </c>
      <c r="BO328" s="2"/>
      <c r="BP328" s="2"/>
      <c r="BQ328" s="3"/>
      <c r="BR328" s="15">
        <f t="shared" ca="1" si="188"/>
        <v>0.54467329035748402</v>
      </c>
      <c r="BS328" s="16">
        <f t="shared" ca="1" si="189"/>
        <v>0</v>
      </c>
      <c r="BT328" s="2"/>
      <c r="BU328" s="2"/>
      <c r="BV328" s="1">
        <f ca="1">IF(Table1[[#This Row],[Area]]="Raozan",Table1[[#This Row],[Income]],0)</f>
        <v>0</v>
      </c>
      <c r="BW328" s="2">
        <f ca="1">IF(Table1[[#This Row],[Area]]="Rangunia",Table1[[#This Row],[Income]],0)</f>
        <v>0</v>
      </c>
      <c r="BX328" s="2">
        <f ca="1">IF(Table1[[#This Row],[Area]]="Hathazari",Table1[[#This Row],[Income]],0)</f>
        <v>88478</v>
      </c>
      <c r="BY328" s="2">
        <f ca="1">IF(Table1[[#This Row],[Area]]="Nazirhat",Table1[[#This Row],[Income]],0)</f>
        <v>0</v>
      </c>
      <c r="BZ328" s="2">
        <f ca="1">IF(Table1[[#This Row],[Area]]="Rangamati",Table1[[#This Row],[Income]],0)</f>
        <v>0</v>
      </c>
      <c r="CA328" s="2">
        <f ca="1">IF(Table1[[#This Row],[Area]]="Kumilla",Table1[[#This Row],[Income]],0)</f>
        <v>0</v>
      </c>
      <c r="CB328" s="2">
        <f ca="1">IF(Table1[[#This Row],[Area]]="Notun para",Table1[[#This Row],[Income]],0)</f>
        <v>0</v>
      </c>
      <c r="CC328" s="2">
        <f ca="1">IF(Table1[[#This Row],[Area]]="Fotikchori",Table1[[#This Row],[Income]],0)</f>
        <v>0</v>
      </c>
      <c r="CD328" s="2">
        <f ca="1">IF(Table1[[#This Row],[Area]]="Feni",Table1[[#This Row],[Income]],0)</f>
        <v>0</v>
      </c>
      <c r="CE328" s="2">
        <f ca="1">IF(Table1[[#This Row],[Area]]="Chattogram mohonogori",Table1[[#This Row],[Income]],0)</f>
        <v>0</v>
      </c>
      <c r="CF328" s="2">
        <f ca="1">IF(Table1[[#This Row],[Area]]="Potia",Table1[[#This Row],[Income]],0)</f>
        <v>0</v>
      </c>
      <c r="CG328" s="3">
        <f ca="1">IF(Table1[[#This Row],[Area]]="Kaptai",Table1[[#This Row],[Income]],0)</f>
        <v>0</v>
      </c>
      <c r="CH328" s="1">
        <f ca="1">IF(Table1[[#This Row],[Field of work]]="Health",Table1[[#This Row],[Income]],0)</f>
        <v>0</v>
      </c>
      <c r="CI328" s="2">
        <f ca="1">IF(Table1[[#This Row],[Field of work]]="Teaching",Table1[[#This Row],[Income]],0)</f>
        <v>0</v>
      </c>
      <c r="CJ328" s="2">
        <f ca="1">IF(Table1[[#This Row],[Field of work]]="Construction",Table1[[#This Row],[Income]],0)</f>
        <v>88478</v>
      </c>
      <c r="CK328" s="2">
        <f ca="1">IF(Table1[[#This Row],[Field of work]]="IT",Table1[[#This Row],[Income]],0)</f>
        <v>0</v>
      </c>
      <c r="CL328" s="2">
        <f ca="1">IF(Table1[[#This Row],[Field of work]]="General work",Table1[[#This Row],[Income]],0)</f>
        <v>0</v>
      </c>
      <c r="CM328" s="3">
        <f ca="1">IF(Table1[[#This Row],[Field of work]]="Agriculture",Table1[[#This Row],[Income]],0)</f>
        <v>0</v>
      </c>
      <c r="CN328" s="1">
        <f t="shared" ca="1" si="176"/>
        <v>1</v>
      </c>
      <c r="CO328" s="3"/>
      <c r="CP328" s="1">
        <f t="shared" ca="1" si="190"/>
        <v>31</v>
      </c>
      <c r="CQ328" s="3"/>
    </row>
    <row r="329" spans="2:95" x14ac:dyDescent="0.25">
      <c r="B329">
        <f t="shared" ca="1" si="191"/>
        <v>1</v>
      </c>
      <c r="C329" t="str">
        <f t="shared" ca="1" si="177"/>
        <v>Men</v>
      </c>
      <c r="D329">
        <f t="shared" ca="1" si="192"/>
        <v>31</v>
      </c>
      <c r="E329">
        <f t="shared" ca="1" si="193"/>
        <v>4</v>
      </c>
      <c r="F329" t="str">
        <f t="shared" ca="1" si="178"/>
        <v>IT</v>
      </c>
      <c r="G329">
        <f t="shared" ca="1" si="194"/>
        <v>4</v>
      </c>
      <c r="H329" t="str">
        <f t="shared" ca="1" si="179"/>
        <v>Technical</v>
      </c>
      <c r="I329">
        <f t="shared" ca="1" si="195"/>
        <v>4</v>
      </c>
      <c r="J329">
        <f t="shared" ca="1" si="196"/>
        <v>2</v>
      </c>
      <c r="K329">
        <f t="shared" ca="1" si="197"/>
        <v>69678</v>
      </c>
      <c r="L329">
        <f t="shared" ca="1" si="198"/>
        <v>6</v>
      </c>
      <c r="M329" t="str">
        <f t="shared" ca="1" si="180"/>
        <v>Kumilla</v>
      </c>
      <c r="N329">
        <f t="shared" ca="1" si="169"/>
        <v>278712</v>
      </c>
      <c r="O329">
        <f t="shared" ca="1" si="199"/>
        <v>151806.98210211509</v>
      </c>
      <c r="P329">
        <f t="shared" ca="1" si="170"/>
        <v>87291.171621265748</v>
      </c>
      <c r="Q329">
        <f t="shared" ca="1" si="200"/>
        <v>79506</v>
      </c>
      <c r="R329">
        <f t="shared" ca="1" si="171"/>
        <v>65196.372781943355</v>
      </c>
      <c r="S329">
        <f t="shared" ca="1" si="172"/>
        <v>64368.547734596294</v>
      </c>
      <c r="T329">
        <f t="shared" ca="1" si="173"/>
        <v>430371.71935586206</v>
      </c>
      <c r="U329">
        <f t="shared" ca="1" si="174"/>
        <v>296509.35488405847</v>
      </c>
      <c r="V329">
        <f t="shared" ca="1" si="175"/>
        <v>133862.36447180359</v>
      </c>
      <c r="AR329" s="1">
        <f ca="1">IF(Table1[[#This Row],[Gender]]="men",1,0)</f>
        <v>1</v>
      </c>
      <c r="AS329" s="2">
        <f ca="1">IF(Table1[[#This Row],[Gender]]="Women",1,0)</f>
        <v>0</v>
      </c>
      <c r="AT329" s="2"/>
      <c r="AU329" s="2"/>
      <c r="AV329" s="3"/>
      <c r="AX329" s="1">
        <f t="shared" ca="1" si="181"/>
        <v>0</v>
      </c>
      <c r="AY329" s="2">
        <f t="shared" ca="1" si="182"/>
        <v>1</v>
      </c>
      <c r="AZ329" s="2">
        <f t="shared" ca="1" si="183"/>
        <v>0</v>
      </c>
      <c r="BA329" s="2">
        <f t="shared" ca="1" si="184"/>
        <v>0</v>
      </c>
      <c r="BB329" s="2">
        <f t="shared" ca="1" si="185"/>
        <v>0</v>
      </c>
      <c r="BC329" s="2">
        <f t="shared" ca="1" si="186"/>
        <v>0</v>
      </c>
      <c r="BD329" s="2"/>
      <c r="BE329" s="2"/>
      <c r="BF329" s="2"/>
      <c r="BG329" s="2"/>
      <c r="BH329" s="2"/>
      <c r="BI329" s="2"/>
      <c r="BJ329" s="3"/>
      <c r="BL329" s="1">
        <f t="shared" ca="1" si="201"/>
        <v>25173.534216490014</v>
      </c>
      <c r="BM329" s="3"/>
      <c r="BN329" s="1">
        <f t="shared" ca="1" si="187"/>
        <v>0</v>
      </c>
      <c r="BO329" s="2"/>
      <c r="BP329" s="2"/>
      <c r="BQ329" s="3"/>
      <c r="BR329" s="15">
        <f t="shared" ca="1" si="188"/>
        <v>0.48032283426644495</v>
      </c>
      <c r="BS329" s="16">
        <f t="shared" ca="1" si="189"/>
        <v>0</v>
      </c>
      <c r="BT329" s="2"/>
      <c r="BU329" s="2"/>
      <c r="BV329" s="1">
        <f ca="1">IF(Table1[[#This Row],[Area]]="Raozan",Table1[[#This Row],[Income]],0)</f>
        <v>0</v>
      </c>
      <c r="BW329" s="2">
        <f ca="1">IF(Table1[[#This Row],[Area]]="Rangunia",Table1[[#This Row],[Income]],0)</f>
        <v>0</v>
      </c>
      <c r="BX329" s="2">
        <f ca="1">IF(Table1[[#This Row],[Area]]="Hathazari",Table1[[#This Row],[Income]],0)</f>
        <v>0</v>
      </c>
      <c r="BY329" s="2">
        <f ca="1">IF(Table1[[#This Row],[Area]]="Nazirhat",Table1[[#This Row],[Income]],0)</f>
        <v>0</v>
      </c>
      <c r="BZ329" s="2">
        <f ca="1">IF(Table1[[#This Row],[Area]]="Rangamati",Table1[[#This Row],[Income]],0)</f>
        <v>0</v>
      </c>
      <c r="CA329" s="2">
        <f ca="1">IF(Table1[[#This Row],[Area]]="Kumilla",Table1[[#This Row],[Income]],0)</f>
        <v>69678</v>
      </c>
      <c r="CB329" s="2">
        <f ca="1">IF(Table1[[#This Row],[Area]]="Notun para",Table1[[#This Row],[Income]],0)</f>
        <v>0</v>
      </c>
      <c r="CC329" s="2">
        <f ca="1">IF(Table1[[#This Row],[Area]]="Fotikchori",Table1[[#This Row],[Income]],0)</f>
        <v>0</v>
      </c>
      <c r="CD329" s="2">
        <f ca="1">IF(Table1[[#This Row],[Area]]="Feni",Table1[[#This Row],[Income]],0)</f>
        <v>0</v>
      </c>
      <c r="CE329" s="2">
        <f ca="1">IF(Table1[[#This Row],[Area]]="Chattogram mohonogori",Table1[[#This Row],[Income]],0)</f>
        <v>0</v>
      </c>
      <c r="CF329" s="2">
        <f ca="1">IF(Table1[[#This Row],[Area]]="Potia",Table1[[#This Row],[Income]],0)</f>
        <v>0</v>
      </c>
      <c r="CG329" s="3">
        <f ca="1">IF(Table1[[#This Row],[Area]]="Kaptai",Table1[[#This Row],[Income]],0)</f>
        <v>0</v>
      </c>
      <c r="CH329" s="1">
        <f ca="1">IF(Table1[[#This Row],[Field of work]]="Health",Table1[[#This Row],[Income]],0)</f>
        <v>0</v>
      </c>
      <c r="CI329" s="2">
        <f ca="1">IF(Table1[[#This Row],[Field of work]]="Teaching",Table1[[#This Row],[Income]],0)</f>
        <v>0</v>
      </c>
      <c r="CJ329" s="2">
        <f ca="1">IF(Table1[[#This Row],[Field of work]]="Construction",Table1[[#This Row],[Income]],0)</f>
        <v>0</v>
      </c>
      <c r="CK329" s="2">
        <f ca="1">IF(Table1[[#This Row],[Field of work]]="IT",Table1[[#This Row],[Income]],0)</f>
        <v>69678</v>
      </c>
      <c r="CL329" s="2">
        <f ca="1">IF(Table1[[#This Row],[Field of work]]="General work",Table1[[#This Row],[Income]],0)</f>
        <v>0</v>
      </c>
      <c r="CM329" s="3">
        <f ca="1">IF(Table1[[#This Row],[Field of work]]="Agriculture",Table1[[#This Row],[Income]],0)</f>
        <v>0</v>
      </c>
      <c r="CN329" s="1">
        <f t="shared" ca="1" si="176"/>
        <v>1</v>
      </c>
      <c r="CO329" s="3"/>
      <c r="CP329" s="1">
        <f t="shared" ca="1" si="190"/>
        <v>37</v>
      </c>
      <c r="CQ329" s="3"/>
    </row>
    <row r="330" spans="2:95" x14ac:dyDescent="0.25">
      <c r="B330">
        <f t="shared" ca="1" si="191"/>
        <v>1</v>
      </c>
      <c r="C330" t="str">
        <f t="shared" ca="1" si="177"/>
        <v>Men</v>
      </c>
      <c r="D330">
        <f t="shared" ca="1" si="192"/>
        <v>37</v>
      </c>
      <c r="E330">
        <f t="shared" ca="1" si="193"/>
        <v>3</v>
      </c>
      <c r="F330" t="str">
        <f t="shared" ca="1" si="178"/>
        <v>Teaching</v>
      </c>
      <c r="G330">
        <f t="shared" ca="1" si="194"/>
        <v>1</v>
      </c>
      <c r="H330" t="str">
        <f t="shared" ca="1" si="179"/>
        <v>High school</v>
      </c>
      <c r="I330">
        <f t="shared" ca="1" si="195"/>
        <v>4</v>
      </c>
      <c r="J330">
        <f t="shared" ca="1" si="196"/>
        <v>2</v>
      </c>
      <c r="K330">
        <f t="shared" ca="1" si="197"/>
        <v>71191</v>
      </c>
      <c r="L330">
        <f t="shared" ca="1" si="198"/>
        <v>8</v>
      </c>
      <c r="M330" t="str">
        <f t="shared" ca="1" si="180"/>
        <v>Potia</v>
      </c>
      <c r="N330">
        <f t="shared" ca="1" si="169"/>
        <v>355955</v>
      </c>
      <c r="O330">
        <f t="shared" ca="1" si="199"/>
        <v>170973.31447131242</v>
      </c>
      <c r="P330">
        <f t="shared" ca="1" si="170"/>
        <v>50083.548665536589</v>
      </c>
      <c r="Q330">
        <f t="shared" ca="1" si="200"/>
        <v>11394</v>
      </c>
      <c r="R330">
        <f t="shared" ca="1" si="171"/>
        <v>16767.900266418554</v>
      </c>
      <c r="S330">
        <f t="shared" ca="1" si="172"/>
        <v>48695.868216245239</v>
      </c>
      <c r="T330">
        <f t="shared" ca="1" si="173"/>
        <v>454734.41688178183</v>
      </c>
      <c r="U330">
        <f t="shared" ca="1" si="174"/>
        <v>199135.21473773097</v>
      </c>
      <c r="V330">
        <f t="shared" ca="1" si="175"/>
        <v>255599.20214405085</v>
      </c>
      <c r="AR330" s="1">
        <f ca="1">IF(Table1[[#This Row],[Gender]]="men",1,0)</f>
        <v>1</v>
      </c>
      <c r="AS330" s="2">
        <f ca="1">IF(Table1[[#This Row],[Gender]]="Women",1,0)</f>
        <v>0</v>
      </c>
      <c r="AT330" s="2"/>
      <c r="AU330" s="2"/>
      <c r="AV330" s="3"/>
      <c r="AX330" s="1">
        <f t="shared" ca="1" si="181"/>
        <v>0</v>
      </c>
      <c r="AY330" s="2">
        <f t="shared" ca="1" si="182"/>
        <v>0</v>
      </c>
      <c r="AZ330" s="2">
        <f t="shared" ca="1" si="183"/>
        <v>1</v>
      </c>
      <c r="BA330" s="2">
        <f t="shared" ca="1" si="184"/>
        <v>0</v>
      </c>
      <c r="BB330" s="2">
        <f t="shared" ca="1" si="185"/>
        <v>0</v>
      </c>
      <c r="BC330" s="2">
        <f t="shared" ca="1" si="186"/>
        <v>0</v>
      </c>
      <c r="BD330" s="2"/>
      <c r="BE330" s="2"/>
      <c r="BF330" s="2"/>
      <c r="BG330" s="2"/>
      <c r="BH330" s="2"/>
      <c r="BI330" s="2"/>
      <c r="BJ330" s="3"/>
      <c r="BL330" s="1">
        <f t="shared" ca="1" si="201"/>
        <v>17670.088853180823</v>
      </c>
      <c r="BM330" s="3"/>
      <c r="BN330" s="1">
        <f t="shared" ca="1" si="187"/>
        <v>1</v>
      </c>
      <c r="BO330" s="2"/>
      <c r="BP330" s="2"/>
      <c r="BQ330" s="3"/>
      <c r="BR330" s="15">
        <f t="shared" ca="1" si="188"/>
        <v>0.69506898303804499</v>
      </c>
      <c r="BS330" s="16">
        <f t="shared" ca="1" si="189"/>
        <v>0</v>
      </c>
      <c r="BT330" s="2"/>
      <c r="BU330" s="2"/>
      <c r="BV330" s="1">
        <f ca="1">IF(Table1[[#This Row],[Area]]="Raozan",Table1[[#This Row],[Income]],0)</f>
        <v>0</v>
      </c>
      <c r="BW330" s="2">
        <f ca="1">IF(Table1[[#This Row],[Area]]="Rangunia",Table1[[#This Row],[Income]],0)</f>
        <v>0</v>
      </c>
      <c r="BX330" s="2">
        <f ca="1">IF(Table1[[#This Row],[Area]]="Hathazari",Table1[[#This Row],[Income]],0)</f>
        <v>0</v>
      </c>
      <c r="BY330" s="2">
        <f ca="1">IF(Table1[[#This Row],[Area]]="Nazirhat",Table1[[#This Row],[Income]],0)</f>
        <v>0</v>
      </c>
      <c r="BZ330" s="2">
        <f ca="1">IF(Table1[[#This Row],[Area]]="Rangamati",Table1[[#This Row],[Income]],0)</f>
        <v>0</v>
      </c>
      <c r="CA330" s="2">
        <f ca="1">IF(Table1[[#This Row],[Area]]="Kumilla",Table1[[#This Row],[Income]],0)</f>
        <v>0</v>
      </c>
      <c r="CB330" s="2">
        <f ca="1">IF(Table1[[#This Row],[Area]]="Notun para",Table1[[#This Row],[Income]],0)</f>
        <v>0</v>
      </c>
      <c r="CC330" s="2">
        <f ca="1">IF(Table1[[#This Row],[Area]]="Fotikchori",Table1[[#This Row],[Income]],0)</f>
        <v>0</v>
      </c>
      <c r="CD330" s="2">
        <f ca="1">IF(Table1[[#This Row],[Area]]="Feni",Table1[[#This Row],[Income]],0)</f>
        <v>0</v>
      </c>
      <c r="CE330" s="2">
        <f ca="1">IF(Table1[[#This Row],[Area]]="Chattogram mohonogori",Table1[[#This Row],[Income]],0)</f>
        <v>0</v>
      </c>
      <c r="CF330" s="2">
        <f ca="1">IF(Table1[[#This Row],[Area]]="Potia",Table1[[#This Row],[Income]],0)</f>
        <v>71191</v>
      </c>
      <c r="CG330" s="3">
        <f ca="1">IF(Table1[[#This Row],[Area]]="Kaptai",Table1[[#This Row],[Income]],0)</f>
        <v>0</v>
      </c>
      <c r="CH330" s="1">
        <f ca="1">IF(Table1[[#This Row],[Field of work]]="Health",Table1[[#This Row],[Income]],0)</f>
        <v>0</v>
      </c>
      <c r="CI330" s="2">
        <f ca="1">IF(Table1[[#This Row],[Field of work]]="Teaching",Table1[[#This Row],[Income]],0)</f>
        <v>71191</v>
      </c>
      <c r="CJ330" s="2">
        <f ca="1">IF(Table1[[#This Row],[Field of work]]="Construction",Table1[[#This Row],[Income]],0)</f>
        <v>0</v>
      </c>
      <c r="CK330" s="2">
        <f ca="1">IF(Table1[[#This Row],[Field of work]]="IT",Table1[[#This Row],[Income]],0)</f>
        <v>0</v>
      </c>
      <c r="CL330" s="2">
        <f ca="1">IF(Table1[[#This Row],[Field of work]]="General work",Table1[[#This Row],[Income]],0)</f>
        <v>0</v>
      </c>
      <c r="CM330" s="3">
        <f ca="1">IF(Table1[[#This Row],[Field of work]]="Agriculture",Table1[[#This Row],[Income]],0)</f>
        <v>0</v>
      </c>
      <c r="CN330" s="1">
        <f t="shared" ca="1" si="176"/>
        <v>1</v>
      </c>
      <c r="CO330" s="3"/>
      <c r="CP330" s="1">
        <f t="shared" ca="1" si="190"/>
        <v>45</v>
      </c>
      <c r="CQ330" s="3"/>
    </row>
    <row r="331" spans="2:95" x14ac:dyDescent="0.25">
      <c r="B331">
        <f t="shared" ca="1" si="191"/>
        <v>1</v>
      </c>
      <c r="C331" t="str">
        <f t="shared" ca="1" si="177"/>
        <v>Men</v>
      </c>
      <c r="D331">
        <f t="shared" ca="1" si="192"/>
        <v>45</v>
      </c>
      <c r="E331">
        <f t="shared" ca="1" si="193"/>
        <v>2</v>
      </c>
      <c r="F331" t="str">
        <f t="shared" ca="1" si="178"/>
        <v>Construction</v>
      </c>
      <c r="G331">
        <f t="shared" ca="1" si="194"/>
        <v>2</v>
      </c>
      <c r="H331" t="str">
        <f t="shared" ca="1" si="179"/>
        <v>College</v>
      </c>
      <c r="I331">
        <f t="shared" ca="1" si="195"/>
        <v>3</v>
      </c>
      <c r="J331">
        <f t="shared" ca="1" si="196"/>
        <v>1</v>
      </c>
      <c r="K331">
        <f t="shared" ca="1" si="197"/>
        <v>51982</v>
      </c>
      <c r="L331">
        <f t="shared" ca="1" si="198"/>
        <v>10</v>
      </c>
      <c r="M331" t="str">
        <f t="shared" ca="1" si="180"/>
        <v>Notun para</v>
      </c>
      <c r="N331">
        <f t="shared" ca="1" si="169"/>
        <v>207928</v>
      </c>
      <c r="O331">
        <f t="shared" ca="1" si="199"/>
        <v>144524.30350513462</v>
      </c>
      <c r="P331">
        <f t="shared" ca="1" si="170"/>
        <v>25173.534216490014</v>
      </c>
      <c r="Q331">
        <f t="shared" ca="1" si="200"/>
        <v>3452</v>
      </c>
      <c r="R331">
        <f t="shared" ca="1" si="171"/>
        <v>72735.406310839491</v>
      </c>
      <c r="S331">
        <f t="shared" ca="1" si="172"/>
        <v>62425.964613695236</v>
      </c>
      <c r="T331">
        <f t="shared" ca="1" si="173"/>
        <v>295527.49883018527</v>
      </c>
      <c r="U331">
        <f t="shared" ca="1" si="174"/>
        <v>220711.70981597411</v>
      </c>
      <c r="V331">
        <f t="shared" ca="1" si="175"/>
        <v>74815.789014211157</v>
      </c>
      <c r="AR331" s="1">
        <f ca="1">IF(Table1[[#This Row],[Gender]]="men",1,0)</f>
        <v>1</v>
      </c>
      <c r="AS331" s="2">
        <f ca="1">IF(Table1[[#This Row],[Gender]]="Women",1,0)</f>
        <v>0</v>
      </c>
      <c r="AT331" s="2"/>
      <c r="AU331" s="2"/>
      <c r="AV331" s="3"/>
      <c r="AX331" s="1">
        <f t="shared" ca="1" si="181"/>
        <v>0</v>
      </c>
      <c r="AY331" s="2">
        <f t="shared" ca="1" si="182"/>
        <v>1</v>
      </c>
      <c r="AZ331" s="2">
        <f t="shared" ca="1" si="183"/>
        <v>0</v>
      </c>
      <c r="BA331" s="2">
        <f t="shared" ca="1" si="184"/>
        <v>0</v>
      </c>
      <c r="BB331" s="2">
        <f t="shared" ca="1" si="185"/>
        <v>0</v>
      </c>
      <c r="BC331" s="2">
        <f t="shared" ca="1" si="186"/>
        <v>0</v>
      </c>
      <c r="BD331" s="2"/>
      <c r="BE331" s="2"/>
      <c r="BF331" s="2"/>
      <c r="BG331" s="2"/>
      <c r="BH331" s="2"/>
      <c r="BI331" s="2"/>
      <c r="BJ331" s="3"/>
      <c r="BL331" s="1">
        <f t="shared" ca="1" si="201"/>
        <v>32308.181769745875</v>
      </c>
      <c r="BM331" s="3"/>
      <c r="BN331" s="1">
        <f t="shared" ca="1" si="187"/>
        <v>1</v>
      </c>
      <c r="BO331" s="2"/>
      <c r="BP331" s="2"/>
      <c r="BQ331" s="3"/>
      <c r="BR331" s="15">
        <f t="shared" ca="1" si="188"/>
        <v>0.9193604594477629</v>
      </c>
      <c r="BS331" s="16">
        <f t="shared" ca="1" si="189"/>
        <v>0</v>
      </c>
      <c r="BT331" s="2"/>
      <c r="BU331" s="2"/>
      <c r="BV331" s="1">
        <f ca="1">IF(Table1[[#This Row],[Area]]="Raozan",Table1[[#This Row],[Income]],0)</f>
        <v>0</v>
      </c>
      <c r="BW331" s="2">
        <f ca="1">IF(Table1[[#This Row],[Area]]="Rangunia",Table1[[#This Row],[Income]],0)</f>
        <v>0</v>
      </c>
      <c r="BX331" s="2">
        <f ca="1">IF(Table1[[#This Row],[Area]]="Hathazari",Table1[[#This Row],[Income]],0)</f>
        <v>0</v>
      </c>
      <c r="BY331" s="2">
        <f ca="1">IF(Table1[[#This Row],[Area]]="Nazirhat",Table1[[#This Row],[Income]],0)</f>
        <v>0</v>
      </c>
      <c r="BZ331" s="2">
        <f ca="1">IF(Table1[[#This Row],[Area]]="Rangamati",Table1[[#This Row],[Income]],0)</f>
        <v>0</v>
      </c>
      <c r="CA331" s="2">
        <f ca="1">IF(Table1[[#This Row],[Area]]="Kumilla",Table1[[#This Row],[Income]],0)</f>
        <v>0</v>
      </c>
      <c r="CB331" s="2">
        <f ca="1">IF(Table1[[#This Row],[Area]]="Notun para",Table1[[#This Row],[Income]],0)</f>
        <v>51982</v>
      </c>
      <c r="CC331" s="2">
        <f ca="1">IF(Table1[[#This Row],[Area]]="Fotikchori",Table1[[#This Row],[Income]],0)</f>
        <v>0</v>
      </c>
      <c r="CD331" s="2">
        <f ca="1">IF(Table1[[#This Row],[Area]]="Feni",Table1[[#This Row],[Income]],0)</f>
        <v>0</v>
      </c>
      <c r="CE331" s="2">
        <f ca="1">IF(Table1[[#This Row],[Area]]="Chattogram mohonogori",Table1[[#This Row],[Income]],0)</f>
        <v>0</v>
      </c>
      <c r="CF331" s="2">
        <f ca="1">IF(Table1[[#This Row],[Area]]="Potia",Table1[[#This Row],[Income]],0)</f>
        <v>0</v>
      </c>
      <c r="CG331" s="3">
        <f ca="1">IF(Table1[[#This Row],[Area]]="Kaptai",Table1[[#This Row],[Income]],0)</f>
        <v>0</v>
      </c>
      <c r="CH331" s="1">
        <f ca="1">IF(Table1[[#This Row],[Field of work]]="Health",Table1[[#This Row],[Income]],0)</f>
        <v>0</v>
      </c>
      <c r="CI331" s="2">
        <f ca="1">IF(Table1[[#This Row],[Field of work]]="Teaching",Table1[[#This Row],[Income]],0)</f>
        <v>0</v>
      </c>
      <c r="CJ331" s="2">
        <f ca="1">IF(Table1[[#This Row],[Field of work]]="Construction",Table1[[#This Row],[Income]],0)</f>
        <v>51982</v>
      </c>
      <c r="CK331" s="2">
        <f ca="1">IF(Table1[[#This Row],[Field of work]]="IT",Table1[[#This Row],[Income]],0)</f>
        <v>0</v>
      </c>
      <c r="CL331" s="2">
        <f ca="1">IF(Table1[[#This Row],[Field of work]]="General work",Table1[[#This Row],[Income]],0)</f>
        <v>0</v>
      </c>
      <c r="CM331" s="3">
        <f ca="1">IF(Table1[[#This Row],[Field of work]]="Agriculture",Table1[[#This Row],[Income]],0)</f>
        <v>0</v>
      </c>
      <c r="CN331" s="1">
        <f t="shared" ca="1" si="176"/>
        <v>1</v>
      </c>
      <c r="CO331" s="3"/>
      <c r="CP331" s="1">
        <f t="shared" ca="1" si="190"/>
        <v>25</v>
      </c>
      <c r="CQ331" s="3"/>
    </row>
    <row r="332" spans="2:95" x14ac:dyDescent="0.25">
      <c r="B332">
        <f t="shared" ca="1" si="191"/>
        <v>1</v>
      </c>
      <c r="C332" t="str">
        <f t="shared" ca="1" si="177"/>
        <v>Men</v>
      </c>
      <c r="D332">
        <f t="shared" ca="1" si="192"/>
        <v>25</v>
      </c>
      <c r="E332">
        <f t="shared" ca="1" si="193"/>
        <v>3</v>
      </c>
      <c r="F332" t="str">
        <f t="shared" ca="1" si="178"/>
        <v>Teaching</v>
      </c>
      <c r="G332">
        <f t="shared" ca="1" si="194"/>
        <v>2</v>
      </c>
      <c r="H332" t="str">
        <f t="shared" ca="1" si="179"/>
        <v>College</v>
      </c>
      <c r="I332">
        <f t="shared" ca="1" si="195"/>
        <v>3</v>
      </c>
      <c r="J332">
        <f t="shared" ca="1" si="196"/>
        <v>3</v>
      </c>
      <c r="K332">
        <f t="shared" ca="1" si="197"/>
        <v>87204</v>
      </c>
      <c r="L332">
        <f t="shared" ca="1" si="198"/>
        <v>4</v>
      </c>
      <c r="M332" t="str">
        <f t="shared" ca="1" si="180"/>
        <v>Rangamati</v>
      </c>
      <c r="N332">
        <f t="shared" ca="1" si="169"/>
        <v>523224</v>
      </c>
      <c r="O332">
        <f t="shared" ca="1" si="199"/>
        <v>481031.4570340963</v>
      </c>
      <c r="P332">
        <f t="shared" ca="1" si="170"/>
        <v>53010.26655954247</v>
      </c>
      <c r="Q332">
        <f t="shared" ca="1" si="200"/>
        <v>52217</v>
      </c>
      <c r="R332">
        <f t="shared" ca="1" si="171"/>
        <v>30226.997602869356</v>
      </c>
      <c r="S332">
        <f t="shared" ca="1" si="172"/>
        <v>82395.869529813383</v>
      </c>
      <c r="T332">
        <f t="shared" ca="1" si="173"/>
        <v>658630.13608935592</v>
      </c>
      <c r="U332">
        <f t="shared" ca="1" si="174"/>
        <v>563475.45463696576</v>
      </c>
      <c r="V332">
        <f t="shared" ca="1" si="175"/>
        <v>95154.681452390156</v>
      </c>
      <c r="AR332" s="1">
        <f ca="1">IF(Table1[[#This Row],[Gender]]="men",1,0)</f>
        <v>1</v>
      </c>
      <c r="AS332" s="2">
        <f ca="1">IF(Table1[[#This Row],[Gender]]="Women",1,0)</f>
        <v>0</v>
      </c>
      <c r="AT332" s="2"/>
      <c r="AU332" s="2"/>
      <c r="AV332" s="3"/>
      <c r="AX332" s="1">
        <f t="shared" ca="1" si="181"/>
        <v>0</v>
      </c>
      <c r="AY332" s="2">
        <f t="shared" ca="1" si="182"/>
        <v>0</v>
      </c>
      <c r="AZ332" s="2">
        <f t="shared" ca="1" si="183"/>
        <v>0</v>
      </c>
      <c r="BA332" s="2">
        <f t="shared" ca="1" si="184"/>
        <v>0</v>
      </c>
      <c r="BB332" s="2">
        <f t="shared" ca="1" si="185"/>
        <v>1</v>
      </c>
      <c r="BC332" s="2">
        <f t="shared" ca="1" si="186"/>
        <v>0</v>
      </c>
      <c r="BD332" s="2"/>
      <c r="BE332" s="2"/>
      <c r="BF332" s="2"/>
      <c r="BG332" s="2"/>
      <c r="BH332" s="2"/>
      <c r="BI332" s="2"/>
      <c r="BJ332" s="3"/>
      <c r="BL332" s="1">
        <f t="shared" ca="1" si="201"/>
        <v>65780.922734229767</v>
      </c>
      <c r="BM332" s="3"/>
      <c r="BN332" s="1">
        <f t="shared" ca="1" si="187"/>
        <v>0</v>
      </c>
      <c r="BO332" s="2"/>
      <c r="BP332" s="2"/>
      <c r="BQ332" s="3"/>
      <c r="BR332" s="15">
        <f t="shared" ca="1" si="188"/>
        <v>0.15720925315714018</v>
      </c>
      <c r="BS332" s="16">
        <f t="shared" ca="1" si="189"/>
        <v>1</v>
      </c>
      <c r="BT332" s="2"/>
      <c r="BU332" s="2"/>
      <c r="BV332" s="1">
        <f ca="1">IF(Table1[[#This Row],[Area]]="Raozan",Table1[[#This Row],[Income]],0)</f>
        <v>0</v>
      </c>
      <c r="BW332" s="2">
        <f ca="1">IF(Table1[[#This Row],[Area]]="Rangunia",Table1[[#This Row],[Income]],0)</f>
        <v>0</v>
      </c>
      <c r="BX332" s="2">
        <f ca="1">IF(Table1[[#This Row],[Area]]="Hathazari",Table1[[#This Row],[Income]],0)</f>
        <v>0</v>
      </c>
      <c r="BY332" s="2">
        <f ca="1">IF(Table1[[#This Row],[Area]]="Nazirhat",Table1[[#This Row],[Income]],0)</f>
        <v>0</v>
      </c>
      <c r="BZ332" s="2">
        <f ca="1">IF(Table1[[#This Row],[Area]]="Rangamati",Table1[[#This Row],[Income]],0)</f>
        <v>87204</v>
      </c>
      <c r="CA332" s="2">
        <f ca="1">IF(Table1[[#This Row],[Area]]="Kumilla",Table1[[#This Row],[Income]],0)</f>
        <v>0</v>
      </c>
      <c r="CB332" s="2">
        <f ca="1">IF(Table1[[#This Row],[Area]]="Notun para",Table1[[#This Row],[Income]],0)</f>
        <v>0</v>
      </c>
      <c r="CC332" s="2">
        <f ca="1">IF(Table1[[#This Row],[Area]]="Fotikchori",Table1[[#This Row],[Income]],0)</f>
        <v>0</v>
      </c>
      <c r="CD332" s="2">
        <f ca="1">IF(Table1[[#This Row],[Area]]="Feni",Table1[[#This Row],[Income]],0)</f>
        <v>0</v>
      </c>
      <c r="CE332" s="2">
        <f ca="1">IF(Table1[[#This Row],[Area]]="Chattogram mohonogori",Table1[[#This Row],[Income]],0)</f>
        <v>0</v>
      </c>
      <c r="CF332" s="2">
        <f ca="1">IF(Table1[[#This Row],[Area]]="Potia",Table1[[#This Row],[Income]],0)</f>
        <v>0</v>
      </c>
      <c r="CG332" s="3">
        <f ca="1">IF(Table1[[#This Row],[Area]]="Kaptai",Table1[[#This Row],[Income]],0)</f>
        <v>0</v>
      </c>
      <c r="CH332" s="1">
        <f ca="1">IF(Table1[[#This Row],[Field of work]]="Health",Table1[[#This Row],[Income]],0)</f>
        <v>0</v>
      </c>
      <c r="CI332" s="2">
        <f ca="1">IF(Table1[[#This Row],[Field of work]]="Teaching",Table1[[#This Row],[Income]],0)</f>
        <v>87204</v>
      </c>
      <c r="CJ332" s="2">
        <f ca="1">IF(Table1[[#This Row],[Field of work]]="Construction",Table1[[#This Row],[Income]],0)</f>
        <v>0</v>
      </c>
      <c r="CK332" s="2">
        <f ca="1">IF(Table1[[#This Row],[Field of work]]="IT",Table1[[#This Row],[Income]],0)</f>
        <v>0</v>
      </c>
      <c r="CL332" s="2">
        <f ca="1">IF(Table1[[#This Row],[Field of work]]="General work",Table1[[#This Row],[Income]],0)</f>
        <v>0</v>
      </c>
      <c r="CM332" s="3">
        <f ca="1">IF(Table1[[#This Row],[Field of work]]="Agriculture",Table1[[#This Row],[Income]],0)</f>
        <v>0</v>
      </c>
      <c r="CN332" s="1">
        <f t="shared" ca="1" si="176"/>
        <v>1</v>
      </c>
      <c r="CO332" s="3"/>
      <c r="CP332" s="1">
        <f t="shared" ca="1" si="190"/>
        <v>30</v>
      </c>
      <c r="CQ332" s="3"/>
    </row>
    <row r="333" spans="2:95" x14ac:dyDescent="0.25">
      <c r="B333">
        <f t="shared" ca="1" si="191"/>
        <v>2</v>
      </c>
      <c r="C333" t="str">
        <f t="shared" ca="1" si="177"/>
        <v>Women</v>
      </c>
      <c r="D333">
        <f t="shared" ca="1" si="192"/>
        <v>30</v>
      </c>
      <c r="E333">
        <f t="shared" ca="1" si="193"/>
        <v>5</v>
      </c>
      <c r="F333" t="str">
        <f t="shared" ca="1" si="178"/>
        <v>General work</v>
      </c>
      <c r="G333">
        <f t="shared" ca="1" si="194"/>
        <v>4</v>
      </c>
      <c r="H333" t="str">
        <f t="shared" ca="1" si="179"/>
        <v>Technical</v>
      </c>
      <c r="I333">
        <f t="shared" ca="1" si="195"/>
        <v>0</v>
      </c>
      <c r="J333">
        <f t="shared" ca="1" si="196"/>
        <v>2</v>
      </c>
      <c r="K333">
        <f t="shared" ca="1" si="197"/>
        <v>54752</v>
      </c>
      <c r="L333">
        <f t="shared" ca="1" si="198"/>
        <v>8</v>
      </c>
      <c r="M333" t="str">
        <f t="shared" ca="1" si="180"/>
        <v>Potia</v>
      </c>
      <c r="N333">
        <f t="shared" ca="1" si="169"/>
        <v>273760</v>
      </c>
      <c r="O333">
        <f t="shared" ca="1" si="199"/>
        <v>43037.605144298694</v>
      </c>
      <c r="P333">
        <f t="shared" ca="1" si="170"/>
        <v>64616.363539491751</v>
      </c>
      <c r="Q333">
        <f t="shared" ca="1" si="200"/>
        <v>22921</v>
      </c>
      <c r="R333">
        <f t="shared" ca="1" si="171"/>
        <v>84692.623162032949</v>
      </c>
      <c r="S333">
        <f t="shared" ca="1" si="172"/>
        <v>78110.695559945641</v>
      </c>
      <c r="T333">
        <f t="shared" ca="1" si="173"/>
        <v>416487.05909943744</v>
      </c>
      <c r="U333">
        <f t="shared" ca="1" si="174"/>
        <v>150651.22830633164</v>
      </c>
      <c r="V333">
        <f t="shared" ca="1" si="175"/>
        <v>265835.83079310576</v>
      </c>
      <c r="AR333" s="1">
        <f ca="1">IF(Table1[[#This Row],[Gender]]="men",1,0)</f>
        <v>0</v>
      </c>
      <c r="AS333" s="2">
        <f ca="1">IF(Table1[[#This Row],[Gender]]="Women",1,0)</f>
        <v>1</v>
      </c>
      <c r="AT333" s="2"/>
      <c r="AU333" s="2"/>
      <c r="AV333" s="3"/>
      <c r="AX333" s="1">
        <f t="shared" ca="1" si="181"/>
        <v>0</v>
      </c>
      <c r="AY333" s="2">
        <f t="shared" ca="1" si="182"/>
        <v>0</v>
      </c>
      <c r="AZ333" s="2">
        <f t="shared" ca="1" si="183"/>
        <v>0</v>
      </c>
      <c r="BA333" s="2">
        <f t="shared" ca="1" si="184"/>
        <v>0</v>
      </c>
      <c r="BB333" s="2">
        <f t="shared" ca="1" si="185"/>
        <v>0</v>
      </c>
      <c r="BC333" s="2">
        <f t="shared" ca="1" si="186"/>
        <v>1</v>
      </c>
      <c r="BD333" s="2"/>
      <c r="BE333" s="2"/>
      <c r="BF333" s="2"/>
      <c r="BG333" s="2"/>
      <c r="BH333" s="2"/>
      <c r="BI333" s="2"/>
      <c r="BJ333" s="3"/>
      <c r="BL333" s="1">
        <f t="shared" ca="1" si="201"/>
        <v>37008.704494752223</v>
      </c>
      <c r="BM333" s="3"/>
      <c r="BN333" s="1">
        <f t="shared" ca="1" si="187"/>
        <v>0</v>
      </c>
      <c r="BO333" s="2"/>
      <c r="BP333" s="2"/>
      <c r="BQ333" s="3"/>
      <c r="BR333" s="15">
        <f t="shared" ca="1" si="188"/>
        <v>6.2287370998509117E-2</v>
      </c>
      <c r="BS333" s="16">
        <f t="shared" ca="1" si="189"/>
        <v>1</v>
      </c>
      <c r="BT333" s="2"/>
      <c r="BU333" s="2"/>
      <c r="BV333" s="1">
        <f ca="1">IF(Table1[[#This Row],[Area]]="Raozan",Table1[[#This Row],[Income]],0)</f>
        <v>0</v>
      </c>
      <c r="BW333" s="2">
        <f ca="1">IF(Table1[[#This Row],[Area]]="Rangunia",Table1[[#This Row],[Income]],0)</f>
        <v>0</v>
      </c>
      <c r="BX333" s="2">
        <f ca="1">IF(Table1[[#This Row],[Area]]="Hathazari",Table1[[#This Row],[Income]],0)</f>
        <v>0</v>
      </c>
      <c r="BY333" s="2">
        <f ca="1">IF(Table1[[#This Row],[Area]]="Nazirhat",Table1[[#This Row],[Income]],0)</f>
        <v>0</v>
      </c>
      <c r="BZ333" s="2">
        <f ca="1">IF(Table1[[#This Row],[Area]]="Rangamati",Table1[[#This Row],[Income]],0)</f>
        <v>0</v>
      </c>
      <c r="CA333" s="2">
        <f ca="1">IF(Table1[[#This Row],[Area]]="Kumilla",Table1[[#This Row],[Income]],0)</f>
        <v>0</v>
      </c>
      <c r="CB333" s="2">
        <f ca="1">IF(Table1[[#This Row],[Area]]="Notun para",Table1[[#This Row],[Income]],0)</f>
        <v>0</v>
      </c>
      <c r="CC333" s="2">
        <f ca="1">IF(Table1[[#This Row],[Area]]="Fotikchori",Table1[[#This Row],[Income]],0)</f>
        <v>0</v>
      </c>
      <c r="CD333" s="2">
        <f ca="1">IF(Table1[[#This Row],[Area]]="Feni",Table1[[#This Row],[Income]],0)</f>
        <v>0</v>
      </c>
      <c r="CE333" s="2">
        <f ca="1">IF(Table1[[#This Row],[Area]]="Chattogram mohonogori",Table1[[#This Row],[Income]],0)</f>
        <v>0</v>
      </c>
      <c r="CF333" s="2">
        <f ca="1">IF(Table1[[#This Row],[Area]]="Potia",Table1[[#This Row],[Income]],0)</f>
        <v>54752</v>
      </c>
      <c r="CG333" s="3">
        <f ca="1">IF(Table1[[#This Row],[Area]]="Kaptai",Table1[[#This Row],[Income]],0)</f>
        <v>0</v>
      </c>
      <c r="CH333" s="1">
        <f ca="1">IF(Table1[[#This Row],[Field of work]]="Health",Table1[[#This Row],[Income]],0)</f>
        <v>0</v>
      </c>
      <c r="CI333" s="2">
        <f ca="1">IF(Table1[[#This Row],[Field of work]]="Teaching",Table1[[#This Row],[Income]],0)</f>
        <v>0</v>
      </c>
      <c r="CJ333" s="2">
        <f ca="1">IF(Table1[[#This Row],[Field of work]]="Construction",Table1[[#This Row],[Income]],0)</f>
        <v>0</v>
      </c>
      <c r="CK333" s="2">
        <f ca="1">IF(Table1[[#This Row],[Field of work]]="IT",Table1[[#This Row],[Income]],0)</f>
        <v>0</v>
      </c>
      <c r="CL333" s="2">
        <f ca="1">IF(Table1[[#This Row],[Field of work]]="General work",Table1[[#This Row],[Income]],0)</f>
        <v>54752</v>
      </c>
      <c r="CM333" s="3">
        <f ca="1">IF(Table1[[#This Row],[Field of work]]="Agriculture",Table1[[#This Row],[Income]],0)</f>
        <v>0</v>
      </c>
      <c r="CN333" s="1">
        <f t="shared" ca="1" si="176"/>
        <v>1</v>
      </c>
      <c r="CO333" s="3"/>
      <c r="CP333" s="1">
        <f t="shared" ca="1" si="190"/>
        <v>40</v>
      </c>
      <c r="CQ333" s="3"/>
    </row>
    <row r="334" spans="2:95" x14ac:dyDescent="0.25">
      <c r="B334">
        <f t="shared" ca="1" si="191"/>
        <v>2</v>
      </c>
      <c r="C334" t="str">
        <f t="shared" ca="1" si="177"/>
        <v>Women</v>
      </c>
      <c r="D334">
        <f t="shared" ca="1" si="192"/>
        <v>40</v>
      </c>
      <c r="E334">
        <f t="shared" ca="1" si="193"/>
        <v>6</v>
      </c>
      <c r="F334" t="str">
        <f t="shared" ca="1" si="178"/>
        <v>Agriculture</v>
      </c>
      <c r="G334">
        <f t="shared" ca="1" si="194"/>
        <v>1</v>
      </c>
      <c r="H334" t="str">
        <f t="shared" ca="1" si="179"/>
        <v>High school</v>
      </c>
      <c r="I334">
        <f t="shared" ca="1" si="195"/>
        <v>4</v>
      </c>
      <c r="J334">
        <f t="shared" ca="1" si="196"/>
        <v>1</v>
      </c>
      <c r="K334">
        <f t="shared" ca="1" si="197"/>
        <v>72256</v>
      </c>
      <c r="L334">
        <f t="shared" ca="1" si="198"/>
        <v>11</v>
      </c>
      <c r="M334" t="str">
        <f t="shared" ca="1" si="180"/>
        <v>Nazirhat</v>
      </c>
      <c r="N334">
        <f t="shared" ca="1" si="169"/>
        <v>216768</v>
      </c>
      <c r="O334">
        <f t="shared" ca="1" si="199"/>
        <v>13501.908836604824</v>
      </c>
      <c r="P334">
        <f t="shared" ca="1" si="170"/>
        <v>65780.922734229767</v>
      </c>
      <c r="Q334">
        <f t="shared" ca="1" si="200"/>
        <v>42227</v>
      </c>
      <c r="R334">
        <f t="shared" ca="1" si="171"/>
        <v>124729.47729747472</v>
      </c>
      <c r="S334">
        <f t="shared" ca="1" si="172"/>
        <v>100047.80968482699</v>
      </c>
      <c r="T334">
        <f t="shared" ca="1" si="173"/>
        <v>382596.73241905676</v>
      </c>
      <c r="U334">
        <f t="shared" ca="1" si="174"/>
        <v>180458.38613407954</v>
      </c>
      <c r="V334">
        <f t="shared" ca="1" si="175"/>
        <v>202138.34628497722</v>
      </c>
      <c r="AR334" s="1">
        <f ca="1">IF(Table1[[#This Row],[Gender]]="men",1,0)</f>
        <v>0</v>
      </c>
      <c r="AS334" s="2">
        <f ca="1">IF(Table1[[#This Row],[Gender]]="Women",1,0)</f>
        <v>1</v>
      </c>
      <c r="AT334" s="2"/>
      <c r="AU334" s="2"/>
      <c r="AV334" s="3"/>
      <c r="AX334" s="1">
        <f t="shared" ca="1" si="181"/>
        <v>0</v>
      </c>
      <c r="AY334" s="2">
        <f t="shared" ca="1" si="182"/>
        <v>1</v>
      </c>
      <c r="AZ334" s="2">
        <f t="shared" ca="1" si="183"/>
        <v>0</v>
      </c>
      <c r="BA334" s="2">
        <f t="shared" ca="1" si="184"/>
        <v>0</v>
      </c>
      <c r="BB334" s="2">
        <f t="shared" ca="1" si="185"/>
        <v>0</v>
      </c>
      <c r="BC334" s="2">
        <f t="shared" ca="1" si="186"/>
        <v>0</v>
      </c>
      <c r="BD334" s="2"/>
      <c r="BE334" s="2"/>
      <c r="BF334" s="2"/>
      <c r="BG334" s="2"/>
      <c r="BH334" s="2"/>
      <c r="BI334" s="2"/>
      <c r="BJ334" s="3"/>
      <c r="BL334" s="1">
        <f t="shared" ca="1" si="201"/>
        <v>49380.407183632844</v>
      </c>
      <c r="BM334" s="3"/>
      <c r="BN334" s="1">
        <f t="shared" ca="1" si="187"/>
        <v>1</v>
      </c>
      <c r="BO334" s="2"/>
      <c r="BP334" s="2"/>
      <c r="BQ334" s="3"/>
      <c r="BR334" s="15">
        <f t="shared" ca="1" si="188"/>
        <v>0.48390742655078545</v>
      </c>
      <c r="BS334" s="16">
        <f t="shared" ca="1" si="189"/>
        <v>0</v>
      </c>
      <c r="BT334" s="2"/>
      <c r="BU334" s="2"/>
      <c r="BV334" s="1">
        <f ca="1">IF(Table1[[#This Row],[Area]]="Raozan",Table1[[#This Row],[Income]],0)</f>
        <v>0</v>
      </c>
      <c r="BW334" s="2">
        <f ca="1">IF(Table1[[#This Row],[Area]]="Rangunia",Table1[[#This Row],[Income]],0)</f>
        <v>0</v>
      </c>
      <c r="BX334" s="2">
        <f ca="1">IF(Table1[[#This Row],[Area]]="Hathazari",Table1[[#This Row],[Income]],0)</f>
        <v>0</v>
      </c>
      <c r="BY334" s="2">
        <f ca="1">IF(Table1[[#This Row],[Area]]="Nazirhat",Table1[[#This Row],[Income]],0)</f>
        <v>72256</v>
      </c>
      <c r="BZ334" s="2">
        <f ca="1">IF(Table1[[#This Row],[Area]]="Rangamati",Table1[[#This Row],[Income]],0)</f>
        <v>0</v>
      </c>
      <c r="CA334" s="2">
        <f ca="1">IF(Table1[[#This Row],[Area]]="Kumilla",Table1[[#This Row],[Income]],0)</f>
        <v>0</v>
      </c>
      <c r="CB334" s="2">
        <f ca="1">IF(Table1[[#This Row],[Area]]="Notun para",Table1[[#This Row],[Income]],0)</f>
        <v>0</v>
      </c>
      <c r="CC334" s="2">
        <f ca="1">IF(Table1[[#This Row],[Area]]="Fotikchori",Table1[[#This Row],[Income]],0)</f>
        <v>0</v>
      </c>
      <c r="CD334" s="2">
        <f ca="1">IF(Table1[[#This Row],[Area]]="Feni",Table1[[#This Row],[Income]],0)</f>
        <v>0</v>
      </c>
      <c r="CE334" s="2">
        <f ca="1">IF(Table1[[#This Row],[Area]]="Chattogram mohonogori",Table1[[#This Row],[Income]],0)</f>
        <v>0</v>
      </c>
      <c r="CF334" s="2">
        <f ca="1">IF(Table1[[#This Row],[Area]]="Potia",Table1[[#This Row],[Income]],0)</f>
        <v>0</v>
      </c>
      <c r="CG334" s="3">
        <f ca="1">IF(Table1[[#This Row],[Area]]="Kaptai",Table1[[#This Row],[Income]],0)</f>
        <v>0</v>
      </c>
      <c r="CH334" s="1">
        <f ca="1">IF(Table1[[#This Row],[Field of work]]="Health",Table1[[#This Row],[Income]],0)</f>
        <v>0</v>
      </c>
      <c r="CI334" s="2">
        <f ca="1">IF(Table1[[#This Row],[Field of work]]="Teaching",Table1[[#This Row],[Income]],0)</f>
        <v>0</v>
      </c>
      <c r="CJ334" s="2">
        <f ca="1">IF(Table1[[#This Row],[Field of work]]="Construction",Table1[[#This Row],[Income]],0)</f>
        <v>0</v>
      </c>
      <c r="CK334" s="2">
        <f ca="1">IF(Table1[[#This Row],[Field of work]]="IT",Table1[[#This Row],[Income]],0)</f>
        <v>0</v>
      </c>
      <c r="CL334" s="2">
        <f ca="1">IF(Table1[[#This Row],[Field of work]]="General work",Table1[[#This Row],[Income]],0)</f>
        <v>0</v>
      </c>
      <c r="CM334" s="3">
        <f ca="1">IF(Table1[[#This Row],[Field of work]]="Agriculture",Table1[[#This Row],[Income]],0)</f>
        <v>72256</v>
      </c>
      <c r="CN334" s="1">
        <f t="shared" ca="1" si="176"/>
        <v>1</v>
      </c>
      <c r="CO334" s="3"/>
      <c r="CP334" s="1">
        <f t="shared" ca="1" si="190"/>
        <v>29</v>
      </c>
      <c r="CQ334" s="3"/>
    </row>
    <row r="335" spans="2:95" x14ac:dyDescent="0.25">
      <c r="B335">
        <f t="shared" ca="1" si="191"/>
        <v>1</v>
      </c>
      <c r="C335" t="str">
        <f t="shared" ca="1" si="177"/>
        <v>Men</v>
      </c>
      <c r="D335">
        <f t="shared" ca="1" si="192"/>
        <v>29</v>
      </c>
      <c r="E335">
        <f t="shared" ca="1" si="193"/>
        <v>3</v>
      </c>
      <c r="F335" t="str">
        <f t="shared" ca="1" si="178"/>
        <v>Teaching</v>
      </c>
      <c r="G335">
        <f t="shared" ca="1" si="194"/>
        <v>1</v>
      </c>
      <c r="H335" t="str">
        <f t="shared" ca="1" si="179"/>
        <v>High school</v>
      </c>
      <c r="I335">
        <f t="shared" ca="1" si="195"/>
        <v>1</v>
      </c>
      <c r="J335">
        <f t="shared" ca="1" si="196"/>
        <v>1</v>
      </c>
      <c r="K335">
        <f t="shared" ca="1" si="197"/>
        <v>79244</v>
      </c>
      <c r="L335">
        <f t="shared" ca="1" si="198"/>
        <v>11</v>
      </c>
      <c r="M335" t="str">
        <f t="shared" ca="1" si="180"/>
        <v>Nazirhat</v>
      </c>
      <c r="N335">
        <f t="shared" ca="1" si="169"/>
        <v>475464</v>
      </c>
      <c r="O335">
        <f t="shared" ca="1" si="199"/>
        <v>230080.56065754266</v>
      </c>
      <c r="P335">
        <f t="shared" ca="1" si="170"/>
        <v>37008.704494752223</v>
      </c>
      <c r="Q335">
        <f t="shared" ca="1" si="200"/>
        <v>24312</v>
      </c>
      <c r="R335">
        <f t="shared" ca="1" si="171"/>
        <v>80227.994108457642</v>
      </c>
      <c r="S335">
        <f t="shared" ca="1" si="172"/>
        <v>86683.804995341547</v>
      </c>
      <c r="T335">
        <f t="shared" ca="1" si="173"/>
        <v>599156.5094900938</v>
      </c>
      <c r="U335">
        <f t="shared" ca="1" si="174"/>
        <v>334620.55476600031</v>
      </c>
      <c r="V335">
        <f t="shared" ca="1" si="175"/>
        <v>264535.95472409349</v>
      </c>
      <c r="AR335" s="1">
        <f ca="1">IF(Table1[[#This Row],[Gender]]="men",1,0)</f>
        <v>1</v>
      </c>
      <c r="AS335" s="2">
        <f ca="1">IF(Table1[[#This Row],[Gender]]="Women",1,0)</f>
        <v>0</v>
      </c>
      <c r="AT335" s="2"/>
      <c r="AU335" s="2"/>
      <c r="AV335" s="3"/>
      <c r="AX335" s="1">
        <f t="shared" ca="1" si="181"/>
        <v>0</v>
      </c>
      <c r="AY335" s="2">
        <f t="shared" ca="1" si="182"/>
        <v>0</v>
      </c>
      <c r="AZ335" s="2">
        <f t="shared" ca="1" si="183"/>
        <v>0</v>
      </c>
      <c r="BA335" s="2">
        <f t="shared" ca="1" si="184"/>
        <v>0</v>
      </c>
      <c r="BB335" s="2">
        <f t="shared" ca="1" si="185"/>
        <v>0</v>
      </c>
      <c r="BC335" s="2">
        <f t="shared" ca="1" si="186"/>
        <v>1</v>
      </c>
      <c r="BD335" s="2"/>
      <c r="BE335" s="2"/>
      <c r="BF335" s="2"/>
      <c r="BG335" s="2"/>
      <c r="BH335" s="2"/>
      <c r="BI335" s="2"/>
      <c r="BJ335" s="3"/>
      <c r="BL335" s="1">
        <f t="shared" ca="1" si="201"/>
        <v>1788.3138408609393</v>
      </c>
      <c r="BM335" s="3"/>
      <c r="BN335" s="1">
        <f t="shared" ca="1" si="187"/>
        <v>0</v>
      </c>
      <c r="BO335" s="2"/>
      <c r="BP335" s="2"/>
      <c r="BQ335" s="3"/>
      <c r="BR335" s="15">
        <f t="shared" ca="1" si="188"/>
        <v>0.4810526722248839</v>
      </c>
      <c r="BS335" s="16">
        <f t="shared" ca="1" si="189"/>
        <v>0</v>
      </c>
      <c r="BT335" s="2"/>
      <c r="BU335" s="2"/>
      <c r="BV335" s="1">
        <f ca="1">IF(Table1[[#This Row],[Area]]="Raozan",Table1[[#This Row],[Income]],0)</f>
        <v>0</v>
      </c>
      <c r="BW335" s="2">
        <f ca="1">IF(Table1[[#This Row],[Area]]="Rangunia",Table1[[#This Row],[Income]],0)</f>
        <v>0</v>
      </c>
      <c r="BX335" s="2">
        <f ca="1">IF(Table1[[#This Row],[Area]]="Hathazari",Table1[[#This Row],[Income]],0)</f>
        <v>0</v>
      </c>
      <c r="BY335" s="2">
        <f ca="1">IF(Table1[[#This Row],[Area]]="Nazirhat",Table1[[#This Row],[Income]],0)</f>
        <v>79244</v>
      </c>
      <c r="BZ335" s="2">
        <f ca="1">IF(Table1[[#This Row],[Area]]="Rangamati",Table1[[#This Row],[Income]],0)</f>
        <v>0</v>
      </c>
      <c r="CA335" s="2">
        <f ca="1">IF(Table1[[#This Row],[Area]]="Kumilla",Table1[[#This Row],[Income]],0)</f>
        <v>0</v>
      </c>
      <c r="CB335" s="2">
        <f ca="1">IF(Table1[[#This Row],[Area]]="Notun para",Table1[[#This Row],[Income]],0)</f>
        <v>0</v>
      </c>
      <c r="CC335" s="2">
        <f ca="1">IF(Table1[[#This Row],[Area]]="Fotikchori",Table1[[#This Row],[Income]],0)</f>
        <v>0</v>
      </c>
      <c r="CD335" s="2">
        <f ca="1">IF(Table1[[#This Row],[Area]]="Feni",Table1[[#This Row],[Income]],0)</f>
        <v>0</v>
      </c>
      <c r="CE335" s="2">
        <f ca="1">IF(Table1[[#This Row],[Area]]="Chattogram mohonogori",Table1[[#This Row],[Income]],0)</f>
        <v>0</v>
      </c>
      <c r="CF335" s="2">
        <f ca="1">IF(Table1[[#This Row],[Area]]="Potia",Table1[[#This Row],[Income]],0)</f>
        <v>0</v>
      </c>
      <c r="CG335" s="3">
        <f ca="1">IF(Table1[[#This Row],[Area]]="Kaptai",Table1[[#This Row],[Income]],0)</f>
        <v>0</v>
      </c>
      <c r="CH335" s="1">
        <f ca="1">IF(Table1[[#This Row],[Field of work]]="Health",Table1[[#This Row],[Income]],0)</f>
        <v>0</v>
      </c>
      <c r="CI335" s="2">
        <f ca="1">IF(Table1[[#This Row],[Field of work]]="Teaching",Table1[[#This Row],[Income]],0)</f>
        <v>79244</v>
      </c>
      <c r="CJ335" s="2">
        <f ca="1">IF(Table1[[#This Row],[Field of work]]="Construction",Table1[[#This Row],[Income]],0)</f>
        <v>0</v>
      </c>
      <c r="CK335" s="2">
        <f ca="1">IF(Table1[[#This Row],[Field of work]]="IT",Table1[[#This Row],[Income]],0)</f>
        <v>0</v>
      </c>
      <c r="CL335" s="2">
        <f ca="1">IF(Table1[[#This Row],[Field of work]]="General work",Table1[[#This Row],[Income]],0)</f>
        <v>0</v>
      </c>
      <c r="CM335" s="3">
        <f ca="1">IF(Table1[[#This Row],[Field of work]]="Agriculture",Table1[[#This Row],[Income]],0)</f>
        <v>0</v>
      </c>
      <c r="CN335" s="1">
        <f t="shared" ca="1" si="176"/>
        <v>1</v>
      </c>
      <c r="CO335" s="3"/>
      <c r="CP335" s="1">
        <f t="shared" ca="1" si="190"/>
        <v>36</v>
      </c>
      <c r="CQ335" s="3"/>
    </row>
    <row r="336" spans="2:95" x14ac:dyDescent="0.25">
      <c r="B336">
        <f t="shared" ca="1" si="191"/>
        <v>1</v>
      </c>
      <c r="C336" t="str">
        <f t="shared" ca="1" si="177"/>
        <v>Men</v>
      </c>
      <c r="D336">
        <f t="shared" ca="1" si="192"/>
        <v>36</v>
      </c>
      <c r="E336">
        <f t="shared" ca="1" si="193"/>
        <v>6</v>
      </c>
      <c r="F336" t="str">
        <f t="shared" ca="1" si="178"/>
        <v>Agriculture</v>
      </c>
      <c r="G336">
        <f t="shared" ca="1" si="194"/>
        <v>3</v>
      </c>
      <c r="H336" t="str">
        <f t="shared" ca="1" si="179"/>
        <v>University</v>
      </c>
      <c r="I336">
        <f t="shared" ca="1" si="195"/>
        <v>3</v>
      </c>
      <c r="J336">
        <f t="shared" ca="1" si="196"/>
        <v>1</v>
      </c>
      <c r="K336">
        <f t="shared" ca="1" si="197"/>
        <v>87124</v>
      </c>
      <c r="L336">
        <f t="shared" ca="1" si="198"/>
        <v>1</v>
      </c>
      <c r="M336" t="str">
        <f t="shared" ca="1" si="180"/>
        <v>Raozan</v>
      </c>
      <c r="N336">
        <f t="shared" ca="1" si="169"/>
        <v>261372</v>
      </c>
      <c r="O336">
        <f t="shared" ca="1" si="199"/>
        <v>125733.69904476235</v>
      </c>
      <c r="P336">
        <f t="shared" ca="1" si="170"/>
        <v>49380.407183632844</v>
      </c>
      <c r="Q336">
        <f t="shared" ca="1" si="200"/>
        <v>21633</v>
      </c>
      <c r="R336">
        <f t="shared" ca="1" si="171"/>
        <v>6620.3422268605755</v>
      </c>
      <c r="S336">
        <f t="shared" ca="1" si="172"/>
        <v>105770.44708870431</v>
      </c>
      <c r="T336">
        <f t="shared" ca="1" si="173"/>
        <v>416522.85427233716</v>
      </c>
      <c r="U336">
        <f t="shared" ca="1" si="174"/>
        <v>153987.04127162293</v>
      </c>
      <c r="V336">
        <f t="shared" ca="1" si="175"/>
        <v>262535.81300071423</v>
      </c>
      <c r="AR336" s="1">
        <f ca="1">IF(Table1[[#This Row],[Gender]]="men",1,0)</f>
        <v>1</v>
      </c>
      <c r="AS336" s="2">
        <f ca="1">IF(Table1[[#This Row],[Gender]]="Women",1,0)</f>
        <v>0</v>
      </c>
      <c r="AT336" s="2"/>
      <c r="AU336" s="2"/>
      <c r="AV336" s="3"/>
      <c r="AX336" s="1">
        <f t="shared" ca="1" si="181"/>
        <v>0</v>
      </c>
      <c r="AY336" s="2">
        <f t="shared" ca="1" si="182"/>
        <v>0</v>
      </c>
      <c r="AZ336" s="2">
        <f t="shared" ca="1" si="183"/>
        <v>0</v>
      </c>
      <c r="BA336" s="2">
        <f t="shared" ca="1" si="184"/>
        <v>0</v>
      </c>
      <c r="BB336" s="2">
        <f t="shared" ca="1" si="185"/>
        <v>1</v>
      </c>
      <c r="BC336" s="2">
        <f t="shared" ca="1" si="186"/>
        <v>0</v>
      </c>
      <c r="BD336" s="2"/>
      <c r="BE336" s="2"/>
      <c r="BF336" s="2"/>
      <c r="BG336" s="2"/>
      <c r="BH336" s="2"/>
      <c r="BI336" s="2"/>
      <c r="BJ336" s="3"/>
      <c r="BL336" s="1">
        <f t="shared" ca="1" si="201"/>
        <v>16011.879981696198</v>
      </c>
      <c r="BM336" s="3"/>
      <c r="BN336" s="1">
        <f t="shared" ca="1" si="187"/>
        <v>1</v>
      </c>
      <c r="BO336" s="2"/>
      <c r="BP336" s="2"/>
      <c r="BQ336" s="3"/>
      <c r="BR336" s="15">
        <f t="shared" ca="1" si="188"/>
        <v>0.40170946160744836</v>
      </c>
      <c r="BS336" s="16">
        <f t="shared" ca="1" si="189"/>
        <v>0</v>
      </c>
      <c r="BT336" s="2"/>
      <c r="BU336" s="2"/>
      <c r="BV336" s="1">
        <f ca="1">IF(Table1[[#This Row],[Area]]="Raozan",Table1[[#This Row],[Income]],0)</f>
        <v>87124</v>
      </c>
      <c r="BW336" s="2">
        <f ca="1">IF(Table1[[#This Row],[Area]]="Rangunia",Table1[[#This Row],[Income]],0)</f>
        <v>0</v>
      </c>
      <c r="BX336" s="2">
        <f ca="1">IF(Table1[[#This Row],[Area]]="Hathazari",Table1[[#This Row],[Income]],0)</f>
        <v>0</v>
      </c>
      <c r="BY336" s="2">
        <f ca="1">IF(Table1[[#This Row],[Area]]="Nazirhat",Table1[[#This Row],[Income]],0)</f>
        <v>0</v>
      </c>
      <c r="BZ336" s="2">
        <f ca="1">IF(Table1[[#This Row],[Area]]="Rangamati",Table1[[#This Row],[Income]],0)</f>
        <v>0</v>
      </c>
      <c r="CA336" s="2">
        <f ca="1">IF(Table1[[#This Row],[Area]]="Kumilla",Table1[[#This Row],[Income]],0)</f>
        <v>0</v>
      </c>
      <c r="CB336" s="2">
        <f ca="1">IF(Table1[[#This Row],[Area]]="Notun para",Table1[[#This Row],[Income]],0)</f>
        <v>0</v>
      </c>
      <c r="CC336" s="2">
        <f ca="1">IF(Table1[[#This Row],[Area]]="Fotikchori",Table1[[#This Row],[Income]],0)</f>
        <v>0</v>
      </c>
      <c r="CD336" s="2">
        <f ca="1">IF(Table1[[#This Row],[Area]]="Feni",Table1[[#This Row],[Income]],0)</f>
        <v>0</v>
      </c>
      <c r="CE336" s="2">
        <f ca="1">IF(Table1[[#This Row],[Area]]="Chattogram mohonogori",Table1[[#This Row],[Income]],0)</f>
        <v>0</v>
      </c>
      <c r="CF336" s="2">
        <f ca="1">IF(Table1[[#This Row],[Area]]="Potia",Table1[[#This Row],[Income]],0)</f>
        <v>0</v>
      </c>
      <c r="CG336" s="3">
        <f ca="1">IF(Table1[[#This Row],[Area]]="Kaptai",Table1[[#This Row],[Income]],0)</f>
        <v>0</v>
      </c>
      <c r="CH336" s="1">
        <f ca="1">IF(Table1[[#This Row],[Field of work]]="Health",Table1[[#This Row],[Income]],0)</f>
        <v>0</v>
      </c>
      <c r="CI336" s="2">
        <f ca="1">IF(Table1[[#This Row],[Field of work]]="Teaching",Table1[[#This Row],[Income]],0)</f>
        <v>0</v>
      </c>
      <c r="CJ336" s="2">
        <f ca="1">IF(Table1[[#This Row],[Field of work]]="Construction",Table1[[#This Row],[Income]],0)</f>
        <v>0</v>
      </c>
      <c r="CK336" s="2">
        <f ca="1">IF(Table1[[#This Row],[Field of work]]="IT",Table1[[#This Row],[Income]],0)</f>
        <v>0</v>
      </c>
      <c r="CL336" s="2">
        <f ca="1">IF(Table1[[#This Row],[Field of work]]="General work",Table1[[#This Row],[Income]],0)</f>
        <v>0</v>
      </c>
      <c r="CM336" s="3">
        <f ca="1">IF(Table1[[#This Row],[Field of work]]="Agriculture",Table1[[#This Row],[Income]],0)</f>
        <v>87124</v>
      </c>
      <c r="CN336" s="1">
        <f t="shared" ca="1" si="176"/>
        <v>1</v>
      </c>
      <c r="CO336" s="3"/>
      <c r="CP336" s="1">
        <f t="shared" ca="1" si="190"/>
        <v>30</v>
      </c>
      <c r="CQ336" s="3"/>
    </row>
    <row r="337" spans="2:95" x14ac:dyDescent="0.25">
      <c r="B337">
        <f t="shared" ca="1" si="191"/>
        <v>2</v>
      </c>
      <c r="C337" t="str">
        <f t="shared" ca="1" si="177"/>
        <v>Women</v>
      </c>
      <c r="D337">
        <f t="shared" ca="1" si="192"/>
        <v>30</v>
      </c>
      <c r="E337">
        <f t="shared" ca="1" si="193"/>
        <v>5</v>
      </c>
      <c r="F337" t="str">
        <f t="shared" ca="1" si="178"/>
        <v>General work</v>
      </c>
      <c r="G337">
        <f t="shared" ca="1" si="194"/>
        <v>1</v>
      </c>
      <c r="H337" t="str">
        <f t="shared" ca="1" si="179"/>
        <v>High school</v>
      </c>
      <c r="I337">
        <f t="shared" ca="1" si="195"/>
        <v>1</v>
      </c>
      <c r="J337">
        <f t="shared" ca="1" si="196"/>
        <v>3</v>
      </c>
      <c r="K337">
        <f t="shared" ca="1" si="197"/>
        <v>72832</v>
      </c>
      <c r="L337">
        <f t="shared" ca="1" si="198"/>
        <v>4</v>
      </c>
      <c r="M337" t="str">
        <f t="shared" ca="1" si="180"/>
        <v>Rangamati</v>
      </c>
      <c r="N337">
        <f t="shared" ref="N337:N400" ca="1" si="202">K337*RANDBETWEEN(3,6)</f>
        <v>364160</v>
      </c>
      <c r="O337">
        <f t="shared" ca="1" si="199"/>
        <v>146286.51753896839</v>
      </c>
      <c r="P337">
        <f t="shared" ref="P337:P400" ca="1" si="203">J337*RAND()*K337</f>
        <v>5364.9415225828179</v>
      </c>
      <c r="Q337">
        <f t="shared" ca="1" si="200"/>
        <v>4569</v>
      </c>
      <c r="R337">
        <f t="shared" ref="R337:R400" ca="1" si="204">RAND()*K337*2</f>
        <v>115498.65191407618</v>
      </c>
      <c r="S337">
        <f t="shared" ref="S337:S400" ca="1" si="205">RAND()*K337*1.5</f>
        <v>7541.2603994480851</v>
      </c>
      <c r="T337">
        <f t="shared" ref="T337:T400" ca="1" si="206">N337+P337+S337</f>
        <v>377066.20192203094</v>
      </c>
      <c r="U337">
        <f t="shared" ref="U337:U400" ca="1" si="207">O337+Q337+R337</f>
        <v>266354.16945304454</v>
      </c>
      <c r="V337">
        <f t="shared" ref="V337:V400" ca="1" si="208">T337-U337</f>
        <v>110712.03246898641</v>
      </c>
      <c r="AR337" s="1">
        <f ca="1">IF(Table1[[#This Row],[Gender]]="men",1,0)</f>
        <v>0</v>
      </c>
      <c r="AS337" s="2">
        <f ca="1">IF(Table1[[#This Row],[Gender]]="Women",1,0)</f>
        <v>1</v>
      </c>
      <c r="AT337" s="2"/>
      <c r="AU337" s="2"/>
      <c r="AV337" s="3"/>
      <c r="AX337" s="1">
        <f t="shared" ca="1" si="181"/>
        <v>0</v>
      </c>
      <c r="AY337" s="2">
        <f t="shared" ca="1" si="182"/>
        <v>1</v>
      </c>
      <c r="AZ337" s="2">
        <f t="shared" ca="1" si="183"/>
        <v>0</v>
      </c>
      <c r="BA337" s="2">
        <f t="shared" ca="1" si="184"/>
        <v>0</v>
      </c>
      <c r="BB337" s="2">
        <f t="shared" ca="1" si="185"/>
        <v>0</v>
      </c>
      <c r="BC337" s="2">
        <f t="shared" ca="1" si="186"/>
        <v>0</v>
      </c>
      <c r="BD337" s="2"/>
      <c r="BE337" s="2"/>
      <c r="BF337" s="2"/>
      <c r="BG337" s="2"/>
      <c r="BH337" s="2"/>
      <c r="BI337" s="2"/>
      <c r="BJ337" s="3"/>
      <c r="BL337" s="1">
        <f t="shared" ca="1" si="201"/>
        <v>45822.375233966108</v>
      </c>
      <c r="BM337" s="3"/>
      <c r="BN337" s="1">
        <f t="shared" ca="1" si="187"/>
        <v>0</v>
      </c>
      <c r="BO337" s="2"/>
      <c r="BP337" s="2"/>
      <c r="BQ337" s="3"/>
      <c r="BR337" s="15">
        <f t="shared" ca="1" si="188"/>
        <v>0.1916497159213788</v>
      </c>
      <c r="BS337" s="16">
        <f t="shared" ca="1" si="189"/>
        <v>1</v>
      </c>
      <c r="BT337" s="2"/>
      <c r="BU337" s="2"/>
      <c r="BV337" s="1">
        <f ca="1">IF(Table1[[#This Row],[Area]]="Raozan",Table1[[#This Row],[Income]],0)</f>
        <v>0</v>
      </c>
      <c r="BW337" s="2">
        <f ca="1">IF(Table1[[#This Row],[Area]]="Rangunia",Table1[[#This Row],[Income]],0)</f>
        <v>0</v>
      </c>
      <c r="BX337" s="2">
        <f ca="1">IF(Table1[[#This Row],[Area]]="Hathazari",Table1[[#This Row],[Income]],0)</f>
        <v>0</v>
      </c>
      <c r="BY337" s="2">
        <f ca="1">IF(Table1[[#This Row],[Area]]="Nazirhat",Table1[[#This Row],[Income]],0)</f>
        <v>0</v>
      </c>
      <c r="BZ337" s="2">
        <f ca="1">IF(Table1[[#This Row],[Area]]="Rangamati",Table1[[#This Row],[Income]],0)</f>
        <v>72832</v>
      </c>
      <c r="CA337" s="2">
        <f ca="1">IF(Table1[[#This Row],[Area]]="Kumilla",Table1[[#This Row],[Income]],0)</f>
        <v>0</v>
      </c>
      <c r="CB337" s="2">
        <f ca="1">IF(Table1[[#This Row],[Area]]="Notun para",Table1[[#This Row],[Income]],0)</f>
        <v>0</v>
      </c>
      <c r="CC337" s="2">
        <f ca="1">IF(Table1[[#This Row],[Area]]="Fotikchori",Table1[[#This Row],[Income]],0)</f>
        <v>0</v>
      </c>
      <c r="CD337" s="2">
        <f ca="1">IF(Table1[[#This Row],[Area]]="Feni",Table1[[#This Row],[Income]],0)</f>
        <v>0</v>
      </c>
      <c r="CE337" s="2">
        <f ca="1">IF(Table1[[#This Row],[Area]]="Chattogram mohonogori",Table1[[#This Row],[Income]],0)</f>
        <v>0</v>
      </c>
      <c r="CF337" s="2">
        <f ca="1">IF(Table1[[#This Row],[Area]]="Potia",Table1[[#This Row],[Income]],0)</f>
        <v>0</v>
      </c>
      <c r="CG337" s="3">
        <f ca="1">IF(Table1[[#This Row],[Area]]="Kaptai",Table1[[#This Row],[Income]],0)</f>
        <v>0</v>
      </c>
      <c r="CH337" s="1">
        <f ca="1">IF(Table1[[#This Row],[Field of work]]="Health",Table1[[#This Row],[Income]],0)</f>
        <v>0</v>
      </c>
      <c r="CI337" s="2">
        <f ca="1">IF(Table1[[#This Row],[Field of work]]="Teaching",Table1[[#This Row],[Income]],0)</f>
        <v>0</v>
      </c>
      <c r="CJ337" s="2">
        <f ca="1">IF(Table1[[#This Row],[Field of work]]="Construction",Table1[[#This Row],[Income]],0)</f>
        <v>0</v>
      </c>
      <c r="CK337" s="2">
        <f ca="1">IF(Table1[[#This Row],[Field of work]]="IT",Table1[[#This Row],[Income]],0)</f>
        <v>0</v>
      </c>
      <c r="CL337" s="2">
        <f ca="1">IF(Table1[[#This Row],[Field of work]]="General work",Table1[[#This Row],[Income]],0)</f>
        <v>72832</v>
      </c>
      <c r="CM337" s="3">
        <f ca="1">IF(Table1[[#This Row],[Field of work]]="Agriculture",Table1[[#This Row],[Income]],0)</f>
        <v>0</v>
      </c>
      <c r="CN337" s="1">
        <f t="shared" ca="1" si="176"/>
        <v>1</v>
      </c>
      <c r="CO337" s="3"/>
      <c r="CP337" s="1">
        <f t="shared" ca="1" si="190"/>
        <v>25</v>
      </c>
      <c r="CQ337" s="3"/>
    </row>
    <row r="338" spans="2:95" x14ac:dyDescent="0.25">
      <c r="B338">
        <f t="shared" ca="1" si="191"/>
        <v>2</v>
      </c>
      <c r="C338" t="str">
        <f t="shared" ca="1" si="177"/>
        <v>Women</v>
      </c>
      <c r="D338">
        <f t="shared" ca="1" si="192"/>
        <v>25</v>
      </c>
      <c r="E338">
        <f t="shared" ca="1" si="193"/>
        <v>3</v>
      </c>
      <c r="F338" t="str">
        <f t="shared" ca="1" si="178"/>
        <v>Teaching</v>
      </c>
      <c r="G338">
        <f t="shared" ca="1" si="194"/>
        <v>1</v>
      </c>
      <c r="H338" t="str">
        <f t="shared" ca="1" si="179"/>
        <v>High school</v>
      </c>
      <c r="I338">
        <f t="shared" ca="1" si="195"/>
        <v>3</v>
      </c>
      <c r="J338">
        <f t="shared" ca="1" si="196"/>
        <v>1</v>
      </c>
      <c r="K338">
        <f t="shared" ca="1" si="197"/>
        <v>82289</v>
      </c>
      <c r="L338">
        <f t="shared" ca="1" si="198"/>
        <v>4</v>
      </c>
      <c r="M338" t="str">
        <f t="shared" ca="1" si="180"/>
        <v>Rangamati</v>
      </c>
      <c r="N338">
        <f t="shared" ca="1" si="202"/>
        <v>493734</v>
      </c>
      <c r="O338">
        <f t="shared" ca="1" si="199"/>
        <v>94623.980840726043</v>
      </c>
      <c r="P338">
        <f t="shared" ca="1" si="203"/>
        <v>16011.879981696198</v>
      </c>
      <c r="Q338">
        <f t="shared" ca="1" si="200"/>
        <v>2740</v>
      </c>
      <c r="R338">
        <f t="shared" ca="1" si="204"/>
        <v>5664.3504126699827</v>
      </c>
      <c r="S338">
        <f t="shared" ca="1" si="205"/>
        <v>35779.085467149351</v>
      </c>
      <c r="T338">
        <f t="shared" ca="1" si="206"/>
        <v>545524.96544884553</v>
      </c>
      <c r="U338">
        <f t="shared" ca="1" si="207"/>
        <v>103028.33125339603</v>
      </c>
      <c r="V338">
        <f t="shared" ca="1" si="208"/>
        <v>442496.63419544953</v>
      </c>
      <c r="AR338" s="1">
        <f ca="1">IF(Table1[[#This Row],[Gender]]="men",1,0)</f>
        <v>0</v>
      </c>
      <c r="AS338" s="2">
        <f ca="1">IF(Table1[[#This Row],[Gender]]="Women",1,0)</f>
        <v>1</v>
      </c>
      <c r="AT338" s="2"/>
      <c r="AU338" s="2"/>
      <c r="AV338" s="3"/>
      <c r="AX338" s="1">
        <f t="shared" ca="1" si="181"/>
        <v>0</v>
      </c>
      <c r="AY338" s="2">
        <f t="shared" ca="1" si="182"/>
        <v>0</v>
      </c>
      <c r="AZ338" s="2">
        <f t="shared" ca="1" si="183"/>
        <v>0</v>
      </c>
      <c r="BA338" s="2">
        <f t="shared" ca="1" si="184"/>
        <v>1</v>
      </c>
      <c r="BB338" s="2">
        <f t="shared" ca="1" si="185"/>
        <v>0</v>
      </c>
      <c r="BC338" s="2">
        <f t="shared" ca="1" si="186"/>
        <v>0</v>
      </c>
      <c r="BD338" s="2"/>
      <c r="BE338" s="2"/>
      <c r="BF338" s="2"/>
      <c r="BG338" s="2"/>
      <c r="BH338" s="2"/>
      <c r="BI338" s="2"/>
      <c r="BJ338" s="3"/>
      <c r="BL338" s="1">
        <f t="shared" ca="1" si="201"/>
        <v>57190.137537662995</v>
      </c>
      <c r="BM338" s="3"/>
      <c r="BN338" s="1">
        <f t="shared" ca="1" si="187"/>
        <v>0</v>
      </c>
      <c r="BO338" s="2"/>
      <c r="BP338" s="2"/>
      <c r="BQ338" s="3"/>
      <c r="BR338" s="15">
        <f t="shared" ca="1" si="188"/>
        <v>4.520900035348141E-2</v>
      </c>
      <c r="BS338" s="16">
        <f t="shared" ca="1" si="189"/>
        <v>1</v>
      </c>
      <c r="BT338" s="2"/>
      <c r="BU338" s="2"/>
      <c r="BV338" s="1">
        <f ca="1">IF(Table1[[#This Row],[Area]]="Raozan",Table1[[#This Row],[Income]],0)</f>
        <v>0</v>
      </c>
      <c r="BW338" s="2">
        <f ca="1">IF(Table1[[#This Row],[Area]]="Rangunia",Table1[[#This Row],[Income]],0)</f>
        <v>0</v>
      </c>
      <c r="BX338" s="2">
        <f ca="1">IF(Table1[[#This Row],[Area]]="Hathazari",Table1[[#This Row],[Income]],0)</f>
        <v>0</v>
      </c>
      <c r="BY338" s="2">
        <f ca="1">IF(Table1[[#This Row],[Area]]="Nazirhat",Table1[[#This Row],[Income]],0)</f>
        <v>0</v>
      </c>
      <c r="BZ338" s="2">
        <f ca="1">IF(Table1[[#This Row],[Area]]="Rangamati",Table1[[#This Row],[Income]],0)</f>
        <v>82289</v>
      </c>
      <c r="CA338" s="2">
        <f ca="1">IF(Table1[[#This Row],[Area]]="Kumilla",Table1[[#This Row],[Income]],0)</f>
        <v>0</v>
      </c>
      <c r="CB338" s="2">
        <f ca="1">IF(Table1[[#This Row],[Area]]="Notun para",Table1[[#This Row],[Income]],0)</f>
        <v>0</v>
      </c>
      <c r="CC338" s="2">
        <f ca="1">IF(Table1[[#This Row],[Area]]="Fotikchori",Table1[[#This Row],[Income]],0)</f>
        <v>0</v>
      </c>
      <c r="CD338" s="2">
        <f ca="1">IF(Table1[[#This Row],[Area]]="Feni",Table1[[#This Row],[Income]],0)</f>
        <v>0</v>
      </c>
      <c r="CE338" s="2">
        <f ca="1">IF(Table1[[#This Row],[Area]]="Chattogram mohonogori",Table1[[#This Row],[Income]],0)</f>
        <v>0</v>
      </c>
      <c r="CF338" s="2">
        <f ca="1">IF(Table1[[#This Row],[Area]]="Potia",Table1[[#This Row],[Income]],0)</f>
        <v>0</v>
      </c>
      <c r="CG338" s="3">
        <f ca="1">IF(Table1[[#This Row],[Area]]="Kaptai",Table1[[#This Row],[Income]],0)</f>
        <v>0</v>
      </c>
      <c r="CH338" s="1">
        <f ca="1">IF(Table1[[#This Row],[Field of work]]="Health",Table1[[#This Row],[Income]],0)</f>
        <v>0</v>
      </c>
      <c r="CI338" s="2">
        <f ca="1">IF(Table1[[#This Row],[Field of work]]="Teaching",Table1[[#This Row],[Income]],0)</f>
        <v>82289</v>
      </c>
      <c r="CJ338" s="2">
        <f ca="1">IF(Table1[[#This Row],[Field of work]]="Construction",Table1[[#This Row],[Income]],0)</f>
        <v>0</v>
      </c>
      <c r="CK338" s="2">
        <f ca="1">IF(Table1[[#This Row],[Field of work]]="IT",Table1[[#This Row],[Income]],0)</f>
        <v>0</v>
      </c>
      <c r="CL338" s="2">
        <f ca="1">IF(Table1[[#This Row],[Field of work]]="General work",Table1[[#This Row],[Income]],0)</f>
        <v>0</v>
      </c>
      <c r="CM338" s="3">
        <f ca="1">IF(Table1[[#This Row],[Field of work]]="Agriculture",Table1[[#This Row],[Income]],0)</f>
        <v>0</v>
      </c>
      <c r="CN338" s="1">
        <f t="shared" ca="1" si="176"/>
        <v>1</v>
      </c>
      <c r="CO338" s="3"/>
      <c r="CP338" s="1">
        <f t="shared" ca="1" si="190"/>
        <v>44</v>
      </c>
      <c r="CQ338" s="3"/>
    </row>
    <row r="339" spans="2:95" x14ac:dyDescent="0.25">
      <c r="B339">
        <f t="shared" ca="1" si="191"/>
        <v>1</v>
      </c>
      <c r="C339" t="str">
        <f t="shared" ca="1" si="177"/>
        <v>Men</v>
      </c>
      <c r="D339">
        <f t="shared" ca="1" si="192"/>
        <v>44</v>
      </c>
      <c r="E339">
        <f t="shared" ca="1" si="193"/>
        <v>4</v>
      </c>
      <c r="F339" t="str">
        <f t="shared" ca="1" si="178"/>
        <v>IT</v>
      </c>
      <c r="G339">
        <f t="shared" ca="1" si="194"/>
        <v>3</v>
      </c>
      <c r="H339" t="str">
        <f t="shared" ca="1" si="179"/>
        <v>University</v>
      </c>
      <c r="I339">
        <f t="shared" ca="1" si="195"/>
        <v>1</v>
      </c>
      <c r="J339">
        <f t="shared" ca="1" si="196"/>
        <v>3</v>
      </c>
      <c r="K339">
        <f t="shared" ca="1" si="197"/>
        <v>78762</v>
      </c>
      <c r="L339">
        <f t="shared" ca="1" si="198"/>
        <v>6</v>
      </c>
      <c r="M339" t="str">
        <f t="shared" ca="1" si="180"/>
        <v>Kumilla</v>
      </c>
      <c r="N339">
        <f t="shared" ca="1" si="202"/>
        <v>393810</v>
      </c>
      <c r="O339">
        <f t="shared" ca="1" si="199"/>
        <v>17803.756429204514</v>
      </c>
      <c r="P339">
        <f t="shared" ca="1" si="203"/>
        <v>137467.12570189833</v>
      </c>
      <c r="Q339">
        <f t="shared" ca="1" si="200"/>
        <v>124269</v>
      </c>
      <c r="R339">
        <f t="shared" ca="1" si="204"/>
        <v>18194.691883600899</v>
      </c>
      <c r="S339">
        <f t="shared" ca="1" si="205"/>
        <v>81226.15738958228</v>
      </c>
      <c r="T339">
        <f t="shared" ca="1" si="206"/>
        <v>612503.28309148061</v>
      </c>
      <c r="U339">
        <f t="shared" ca="1" si="207"/>
        <v>160267.44831280541</v>
      </c>
      <c r="V339">
        <f t="shared" ca="1" si="208"/>
        <v>452235.83477867523</v>
      </c>
      <c r="AR339" s="1">
        <f ca="1">IF(Table1[[#This Row],[Gender]]="men",1,0)</f>
        <v>1</v>
      </c>
      <c r="AS339" s="2">
        <f ca="1">IF(Table1[[#This Row],[Gender]]="Women",1,0)</f>
        <v>0</v>
      </c>
      <c r="AT339" s="2"/>
      <c r="AU339" s="2"/>
      <c r="AV339" s="3"/>
      <c r="AX339" s="1">
        <f t="shared" ca="1" si="181"/>
        <v>0</v>
      </c>
      <c r="AY339" s="2">
        <f t="shared" ca="1" si="182"/>
        <v>0</v>
      </c>
      <c r="AZ339" s="2">
        <f t="shared" ca="1" si="183"/>
        <v>1</v>
      </c>
      <c r="BA339" s="2">
        <f t="shared" ca="1" si="184"/>
        <v>0</v>
      </c>
      <c r="BB339" s="2">
        <f t="shared" ca="1" si="185"/>
        <v>0</v>
      </c>
      <c r="BC339" s="2">
        <f t="shared" ca="1" si="186"/>
        <v>0</v>
      </c>
      <c r="BD339" s="2"/>
      <c r="BE339" s="2"/>
      <c r="BF339" s="2"/>
      <c r="BG339" s="2"/>
      <c r="BH339" s="2"/>
      <c r="BI339" s="2"/>
      <c r="BJ339" s="3"/>
      <c r="BL339" s="1">
        <f t="shared" ca="1" si="201"/>
        <v>43655.409416168113</v>
      </c>
      <c r="BM339" s="3"/>
      <c r="BN339" s="1">
        <f t="shared" ca="1" si="187"/>
        <v>0</v>
      </c>
      <c r="BO339" s="2"/>
      <c r="BP339" s="2"/>
      <c r="BQ339" s="3"/>
      <c r="BR339" s="15">
        <f t="shared" ca="1" si="188"/>
        <v>0.58318028164853386</v>
      </c>
      <c r="BS339" s="16">
        <f t="shared" ca="1" si="189"/>
        <v>0</v>
      </c>
      <c r="BT339" s="2"/>
      <c r="BU339" s="2"/>
      <c r="BV339" s="1">
        <f ca="1">IF(Table1[[#This Row],[Area]]="Raozan",Table1[[#This Row],[Income]],0)</f>
        <v>0</v>
      </c>
      <c r="BW339" s="2">
        <f ca="1">IF(Table1[[#This Row],[Area]]="Rangunia",Table1[[#This Row],[Income]],0)</f>
        <v>0</v>
      </c>
      <c r="BX339" s="2">
        <f ca="1">IF(Table1[[#This Row],[Area]]="Hathazari",Table1[[#This Row],[Income]],0)</f>
        <v>0</v>
      </c>
      <c r="BY339" s="2">
        <f ca="1">IF(Table1[[#This Row],[Area]]="Nazirhat",Table1[[#This Row],[Income]],0)</f>
        <v>0</v>
      </c>
      <c r="BZ339" s="2">
        <f ca="1">IF(Table1[[#This Row],[Area]]="Rangamati",Table1[[#This Row],[Income]],0)</f>
        <v>0</v>
      </c>
      <c r="CA339" s="2">
        <f ca="1">IF(Table1[[#This Row],[Area]]="Kumilla",Table1[[#This Row],[Income]],0)</f>
        <v>78762</v>
      </c>
      <c r="CB339" s="2">
        <f ca="1">IF(Table1[[#This Row],[Area]]="Notun para",Table1[[#This Row],[Income]],0)</f>
        <v>0</v>
      </c>
      <c r="CC339" s="2">
        <f ca="1">IF(Table1[[#This Row],[Area]]="Fotikchori",Table1[[#This Row],[Income]],0)</f>
        <v>0</v>
      </c>
      <c r="CD339" s="2">
        <f ca="1">IF(Table1[[#This Row],[Area]]="Feni",Table1[[#This Row],[Income]],0)</f>
        <v>0</v>
      </c>
      <c r="CE339" s="2">
        <f ca="1">IF(Table1[[#This Row],[Area]]="Chattogram mohonogori",Table1[[#This Row],[Income]],0)</f>
        <v>0</v>
      </c>
      <c r="CF339" s="2">
        <f ca="1">IF(Table1[[#This Row],[Area]]="Potia",Table1[[#This Row],[Income]],0)</f>
        <v>0</v>
      </c>
      <c r="CG339" s="3">
        <f ca="1">IF(Table1[[#This Row],[Area]]="Kaptai",Table1[[#This Row],[Income]],0)</f>
        <v>0</v>
      </c>
      <c r="CH339" s="1">
        <f ca="1">IF(Table1[[#This Row],[Field of work]]="Health",Table1[[#This Row],[Income]],0)</f>
        <v>0</v>
      </c>
      <c r="CI339" s="2">
        <f ca="1">IF(Table1[[#This Row],[Field of work]]="Teaching",Table1[[#This Row],[Income]],0)</f>
        <v>0</v>
      </c>
      <c r="CJ339" s="2">
        <f ca="1">IF(Table1[[#This Row],[Field of work]]="Construction",Table1[[#This Row],[Income]],0)</f>
        <v>0</v>
      </c>
      <c r="CK339" s="2">
        <f ca="1">IF(Table1[[#This Row],[Field of work]]="IT",Table1[[#This Row],[Income]],0)</f>
        <v>78762</v>
      </c>
      <c r="CL339" s="2">
        <f ca="1">IF(Table1[[#This Row],[Field of work]]="General work",Table1[[#This Row],[Income]],0)</f>
        <v>0</v>
      </c>
      <c r="CM339" s="3">
        <f ca="1">IF(Table1[[#This Row],[Field of work]]="Agriculture",Table1[[#This Row],[Income]],0)</f>
        <v>0</v>
      </c>
      <c r="CN339" s="1">
        <f t="shared" ca="1" si="176"/>
        <v>1</v>
      </c>
      <c r="CO339" s="3"/>
      <c r="CP339" s="1">
        <f t="shared" ca="1" si="190"/>
        <v>34</v>
      </c>
      <c r="CQ339" s="3"/>
    </row>
    <row r="340" spans="2:95" x14ac:dyDescent="0.25">
      <c r="B340">
        <f t="shared" ca="1" si="191"/>
        <v>2</v>
      </c>
      <c r="C340" t="str">
        <f t="shared" ca="1" si="177"/>
        <v>Women</v>
      </c>
      <c r="D340">
        <f t="shared" ca="1" si="192"/>
        <v>34</v>
      </c>
      <c r="E340">
        <f t="shared" ca="1" si="193"/>
        <v>2</v>
      </c>
      <c r="F340" t="str">
        <f t="shared" ca="1" si="178"/>
        <v>Construction</v>
      </c>
      <c r="G340">
        <f t="shared" ca="1" si="194"/>
        <v>4</v>
      </c>
      <c r="H340" t="str">
        <f t="shared" ca="1" si="179"/>
        <v>Technical</v>
      </c>
      <c r="I340">
        <f t="shared" ca="1" si="195"/>
        <v>1</v>
      </c>
      <c r="J340">
        <f t="shared" ca="1" si="196"/>
        <v>3</v>
      </c>
      <c r="K340">
        <f t="shared" ca="1" si="197"/>
        <v>70967</v>
      </c>
      <c r="L340">
        <f t="shared" ca="1" si="198"/>
        <v>11</v>
      </c>
      <c r="M340" t="str">
        <f t="shared" ca="1" si="180"/>
        <v>Nazirhat</v>
      </c>
      <c r="N340">
        <f t="shared" ca="1" si="202"/>
        <v>212901</v>
      </c>
      <c r="O340">
        <f t="shared" ca="1" si="199"/>
        <v>124159.6651432545</v>
      </c>
      <c r="P340">
        <f t="shared" ca="1" si="203"/>
        <v>171570.41261298899</v>
      </c>
      <c r="Q340">
        <f t="shared" ca="1" si="200"/>
        <v>28745</v>
      </c>
      <c r="R340">
        <f t="shared" ca="1" si="204"/>
        <v>5333.428473264421</v>
      </c>
      <c r="S340">
        <f t="shared" ca="1" si="205"/>
        <v>20875.621408024945</v>
      </c>
      <c r="T340">
        <f t="shared" ca="1" si="206"/>
        <v>405347.03402101388</v>
      </c>
      <c r="U340">
        <f t="shared" ca="1" si="207"/>
        <v>158238.09361651892</v>
      </c>
      <c r="V340">
        <f t="shared" ca="1" si="208"/>
        <v>247108.94040449496</v>
      </c>
      <c r="AR340" s="1">
        <f ca="1">IF(Table1[[#This Row],[Gender]]="men",1,0)</f>
        <v>0</v>
      </c>
      <c r="AS340" s="2">
        <f ca="1">IF(Table1[[#This Row],[Gender]]="Women",1,0)</f>
        <v>1</v>
      </c>
      <c r="AT340" s="2"/>
      <c r="AU340" s="2"/>
      <c r="AV340" s="3"/>
      <c r="AX340" s="1">
        <f t="shared" ca="1" si="181"/>
        <v>0</v>
      </c>
      <c r="AY340" s="2">
        <f t="shared" ca="1" si="182"/>
        <v>1</v>
      </c>
      <c r="AZ340" s="2">
        <f t="shared" ca="1" si="183"/>
        <v>0</v>
      </c>
      <c r="BA340" s="2">
        <f t="shared" ca="1" si="184"/>
        <v>0</v>
      </c>
      <c r="BB340" s="2">
        <f t="shared" ca="1" si="185"/>
        <v>0</v>
      </c>
      <c r="BC340" s="2">
        <f t="shared" ca="1" si="186"/>
        <v>0</v>
      </c>
      <c r="BD340" s="2"/>
      <c r="BE340" s="2"/>
      <c r="BF340" s="2"/>
      <c r="BG340" s="2"/>
      <c r="BH340" s="2"/>
      <c r="BI340" s="2"/>
      <c r="BJ340" s="3"/>
      <c r="BL340" s="1">
        <f t="shared" ca="1" si="201"/>
        <v>54220.193171203835</v>
      </c>
      <c r="BM340" s="3"/>
      <c r="BN340" s="1">
        <f t="shared" ca="1" si="187"/>
        <v>1</v>
      </c>
      <c r="BO340" s="2"/>
      <c r="BP340" s="2"/>
      <c r="BQ340" s="3"/>
      <c r="BR340" s="15">
        <f t="shared" ca="1" si="188"/>
        <v>0.98616396466734524</v>
      </c>
      <c r="BS340" s="16">
        <f t="shared" ca="1" si="189"/>
        <v>0</v>
      </c>
      <c r="BT340" s="2"/>
      <c r="BU340" s="2"/>
      <c r="BV340" s="1">
        <f ca="1">IF(Table1[[#This Row],[Area]]="Raozan",Table1[[#This Row],[Income]],0)</f>
        <v>0</v>
      </c>
      <c r="BW340" s="2">
        <f ca="1">IF(Table1[[#This Row],[Area]]="Rangunia",Table1[[#This Row],[Income]],0)</f>
        <v>0</v>
      </c>
      <c r="BX340" s="2">
        <f ca="1">IF(Table1[[#This Row],[Area]]="Hathazari",Table1[[#This Row],[Income]],0)</f>
        <v>0</v>
      </c>
      <c r="BY340" s="2">
        <f ca="1">IF(Table1[[#This Row],[Area]]="Nazirhat",Table1[[#This Row],[Income]],0)</f>
        <v>70967</v>
      </c>
      <c r="BZ340" s="2">
        <f ca="1">IF(Table1[[#This Row],[Area]]="Rangamati",Table1[[#This Row],[Income]],0)</f>
        <v>0</v>
      </c>
      <c r="CA340" s="2">
        <f ca="1">IF(Table1[[#This Row],[Area]]="Kumilla",Table1[[#This Row],[Income]],0)</f>
        <v>0</v>
      </c>
      <c r="CB340" s="2">
        <f ca="1">IF(Table1[[#This Row],[Area]]="Notun para",Table1[[#This Row],[Income]],0)</f>
        <v>0</v>
      </c>
      <c r="CC340" s="2">
        <f ca="1">IF(Table1[[#This Row],[Area]]="Fotikchori",Table1[[#This Row],[Income]],0)</f>
        <v>0</v>
      </c>
      <c r="CD340" s="2">
        <f ca="1">IF(Table1[[#This Row],[Area]]="Feni",Table1[[#This Row],[Income]],0)</f>
        <v>0</v>
      </c>
      <c r="CE340" s="2">
        <f ca="1">IF(Table1[[#This Row],[Area]]="Chattogram mohonogori",Table1[[#This Row],[Income]],0)</f>
        <v>0</v>
      </c>
      <c r="CF340" s="2">
        <f ca="1">IF(Table1[[#This Row],[Area]]="Potia",Table1[[#This Row],[Income]],0)</f>
        <v>0</v>
      </c>
      <c r="CG340" s="3">
        <f ca="1">IF(Table1[[#This Row],[Area]]="Kaptai",Table1[[#This Row],[Income]],0)</f>
        <v>0</v>
      </c>
      <c r="CH340" s="1">
        <f ca="1">IF(Table1[[#This Row],[Field of work]]="Health",Table1[[#This Row],[Income]],0)</f>
        <v>0</v>
      </c>
      <c r="CI340" s="2">
        <f ca="1">IF(Table1[[#This Row],[Field of work]]="Teaching",Table1[[#This Row],[Income]],0)</f>
        <v>0</v>
      </c>
      <c r="CJ340" s="2">
        <f ca="1">IF(Table1[[#This Row],[Field of work]]="Construction",Table1[[#This Row],[Income]],0)</f>
        <v>70967</v>
      </c>
      <c r="CK340" s="2">
        <f ca="1">IF(Table1[[#This Row],[Field of work]]="IT",Table1[[#This Row],[Income]],0)</f>
        <v>0</v>
      </c>
      <c r="CL340" s="2">
        <f ca="1">IF(Table1[[#This Row],[Field of work]]="General work",Table1[[#This Row],[Income]],0)</f>
        <v>0</v>
      </c>
      <c r="CM340" s="3">
        <f ca="1">IF(Table1[[#This Row],[Field of work]]="Agriculture",Table1[[#This Row],[Income]],0)</f>
        <v>0</v>
      </c>
      <c r="CN340" s="1">
        <f t="shared" ca="1" si="176"/>
        <v>1</v>
      </c>
      <c r="CO340" s="3"/>
      <c r="CP340" s="1">
        <f t="shared" ca="1" si="190"/>
        <v>34</v>
      </c>
      <c r="CQ340" s="3"/>
    </row>
    <row r="341" spans="2:95" x14ac:dyDescent="0.25">
      <c r="B341">
        <f t="shared" ca="1" si="191"/>
        <v>2</v>
      </c>
      <c r="C341" t="str">
        <f t="shared" ca="1" si="177"/>
        <v>Women</v>
      </c>
      <c r="D341">
        <f t="shared" ca="1" si="192"/>
        <v>34</v>
      </c>
      <c r="E341">
        <f t="shared" ca="1" si="193"/>
        <v>3</v>
      </c>
      <c r="F341" t="str">
        <f t="shared" ca="1" si="178"/>
        <v>Teaching</v>
      </c>
      <c r="G341">
        <f t="shared" ca="1" si="194"/>
        <v>4</v>
      </c>
      <c r="H341" t="str">
        <f t="shared" ca="1" si="179"/>
        <v>Technical</v>
      </c>
      <c r="I341">
        <f t="shared" ca="1" si="195"/>
        <v>0</v>
      </c>
      <c r="J341">
        <f t="shared" ca="1" si="196"/>
        <v>2</v>
      </c>
      <c r="K341">
        <f t="shared" ca="1" si="197"/>
        <v>67081</v>
      </c>
      <c r="L341">
        <f t="shared" ca="1" si="198"/>
        <v>4</v>
      </c>
      <c r="M341" t="str">
        <f t="shared" ca="1" si="180"/>
        <v>Rangamati</v>
      </c>
      <c r="N341">
        <f t="shared" ca="1" si="202"/>
        <v>201243</v>
      </c>
      <c r="O341">
        <f t="shared" ca="1" si="199"/>
        <v>198458.59474155057</v>
      </c>
      <c r="P341">
        <f t="shared" ca="1" si="203"/>
        <v>87310.818832336226</v>
      </c>
      <c r="Q341">
        <f t="shared" ca="1" si="200"/>
        <v>11806</v>
      </c>
      <c r="R341">
        <f t="shared" ca="1" si="204"/>
        <v>96094.448198066166</v>
      </c>
      <c r="S341">
        <f t="shared" ca="1" si="205"/>
        <v>29816.699218029196</v>
      </c>
      <c r="T341">
        <f t="shared" ca="1" si="206"/>
        <v>318370.51805036544</v>
      </c>
      <c r="U341">
        <f t="shared" ca="1" si="207"/>
        <v>306359.04293961672</v>
      </c>
      <c r="V341">
        <f t="shared" ca="1" si="208"/>
        <v>12011.475110748725</v>
      </c>
      <c r="AR341" s="1">
        <f ca="1">IF(Table1[[#This Row],[Gender]]="men",1,0)</f>
        <v>0</v>
      </c>
      <c r="AS341" s="2">
        <f ca="1">IF(Table1[[#This Row],[Gender]]="Women",1,0)</f>
        <v>1</v>
      </c>
      <c r="AT341" s="2"/>
      <c r="AU341" s="2"/>
      <c r="AV341" s="3"/>
      <c r="AX341" s="1">
        <f t="shared" ca="1" si="181"/>
        <v>1</v>
      </c>
      <c r="AY341" s="2">
        <f t="shared" ca="1" si="182"/>
        <v>0</v>
      </c>
      <c r="AZ341" s="2">
        <f t="shared" ca="1" si="183"/>
        <v>0</v>
      </c>
      <c r="BA341" s="2">
        <f t="shared" ca="1" si="184"/>
        <v>0</v>
      </c>
      <c r="BB341" s="2">
        <f t="shared" ca="1" si="185"/>
        <v>0</v>
      </c>
      <c r="BC341" s="2">
        <f t="shared" ca="1" si="186"/>
        <v>0</v>
      </c>
      <c r="BD341" s="2"/>
      <c r="BE341" s="2"/>
      <c r="BF341" s="2"/>
      <c r="BG341" s="2"/>
      <c r="BH341" s="2"/>
      <c r="BI341" s="2"/>
      <c r="BJ341" s="3"/>
      <c r="BL341" s="1">
        <f t="shared" ca="1" si="201"/>
        <v>12789.351000380098</v>
      </c>
      <c r="BM341" s="3"/>
      <c r="BN341" s="1">
        <f t="shared" ca="1" si="187"/>
        <v>1</v>
      </c>
      <c r="BO341" s="2"/>
      <c r="BP341" s="2"/>
      <c r="BQ341" s="3"/>
      <c r="BR341" s="15">
        <f t="shared" ca="1" si="188"/>
        <v>0.22961160990558183</v>
      </c>
      <c r="BS341" s="16">
        <f t="shared" ca="1" si="189"/>
        <v>0</v>
      </c>
      <c r="BT341" s="2"/>
      <c r="BU341" s="2"/>
      <c r="BV341" s="1">
        <f ca="1">IF(Table1[[#This Row],[Area]]="Raozan",Table1[[#This Row],[Income]],0)</f>
        <v>0</v>
      </c>
      <c r="BW341" s="2">
        <f ca="1">IF(Table1[[#This Row],[Area]]="Rangunia",Table1[[#This Row],[Income]],0)</f>
        <v>0</v>
      </c>
      <c r="BX341" s="2">
        <f ca="1">IF(Table1[[#This Row],[Area]]="Hathazari",Table1[[#This Row],[Income]],0)</f>
        <v>0</v>
      </c>
      <c r="BY341" s="2">
        <f ca="1">IF(Table1[[#This Row],[Area]]="Nazirhat",Table1[[#This Row],[Income]],0)</f>
        <v>0</v>
      </c>
      <c r="BZ341" s="2">
        <f ca="1">IF(Table1[[#This Row],[Area]]="Rangamati",Table1[[#This Row],[Income]],0)</f>
        <v>67081</v>
      </c>
      <c r="CA341" s="2">
        <f ca="1">IF(Table1[[#This Row],[Area]]="Kumilla",Table1[[#This Row],[Income]],0)</f>
        <v>0</v>
      </c>
      <c r="CB341" s="2">
        <f ca="1">IF(Table1[[#This Row],[Area]]="Notun para",Table1[[#This Row],[Income]],0)</f>
        <v>0</v>
      </c>
      <c r="CC341" s="2">
        <f ca="1">IF(Table1[[#This Row],[Area]]="Fotikchori",Table1[[#This Row],[Income]],0)</f>
        <v>0</v>
      </c>
      <c r="CD341" s="2">
        <f ca="1">IF(Table1[[#This Row],[Area]]="Feni",Table1[[#This Row],[Income]],0)</f>
        <v>0</v>
      </c>
      <c r="CE341" s="2">
        <f ca="1">IF(Table1[[#This Row],[Area]]="Chattogram mohonogori",Table1[[#This Row],[Income]],0)</f>
        <v>0</v>
      </c>
      <c r="CF341" s="2">
        <f ca="1">IF(Table1[[#This Row],[Area]]="Potia",Table1[[#This Row],[Income]],0)</f>
        <v>0</v>
      </c>
      <c r="CG341" s="3">
        <f ca="1">IF(Table1[[#This Row],[Area]]="Kaptai",Table1[[#This Row],[Income]],0)</f>
        <v>0</v>
      </c>
      <c r="CH341" s="1">
        <f ca="1">IF(Table1[[#This Row],[Field of work]]="Health",Table1[[#This Row],[Income]],0)</f>
        <v>0</v>
      </c>
      <c r="CI341" s="2">
        <f ca="1">IF(Table1[[#This Row],[Field of work]]="Teaching",Table1[[#This Row],[Income]],0)</f>
        <v>67081</v>
      </c>
      <c r="CJ341" s="2">
        <f ca="1">IF(Table1[[#This Row],[Field of work]]="Construction",Table1[[#This Row],[Income]],0)</f>
        <v>0</v>
      </c>
      <c r="CK341" s="2">
        <f ca="1">IF(Table1[[#This Row],[Field of work]]="IT",Table1[[#This Row],[Income]],0)</f>
        <v>0</v>
      </c>
      <c r="CL341" s="2">
        <f ca="1">IF(Table1[[#This Row],[Field of work]]="General work",Table1[[#This Row],[Income]],0)</f>
        <v>0</v>
      </c>
      <c r="CM341" s="3">
        <f ca="1">IF(Table1[[#This Row],[Field of work]]="Agriculture",Table1[[#This Row],[Income]],0)</f>
        <v>0</v>
      </c>
      <c r="CN341" s="1">
        <f t="shared" ca="1" si="176"/>
        <v>1</v>
      </c>
      <c r="CO341" s="3"/>
      <c r="CP341" s="1">
        <f t="shared" ca="1" si="190"/>
        <v>45</v>
      </c>
      <c r="CQ341" s="3"/>
    </row>
    <row r="342" spans="2:95" x14ac:dyDescent="0.25">
      <c r="B342">
        <f t="shared" ca="1" si="191"/>
        <v>1</v>
      </c>
      <c r="C342" t="str">
        <f t="shared" ca="1" si="177"/>
        <v>Men</v>
      </c>
      <c r="D342">
        <f t="shared" ca="1" si="192"/>
        <v>45</v>
      </c>
      <c r="E342">
        <f t="shared" ca="1" si="193"/>
        <v>1</v>
      </c>
      <c r="F342" t="str">
        <f t="shared" ca="1" si="178"/>
        <v>Health</v>
      </c>
      <c r="G342">
        <f t="shared" ca="1" si="194"/>
        <v>3</v>
      </c>
      <c r="H342" t="str">
        <f t="shared" ca="1" si="179"/>
        <v>University</v>
      </c>
      <c r="I342">
        <f t="shared" ca="1" si="195"/>
        <v>2</v>
      </c>
      <c r="J342">
        <f t="shared" ca="1" si="196"/>
        <v>1</v>
      </c>
      <c r="K342">
        <f t="shared" ca="1" si="197"/>
        <v>80989</v>
      </c>
      <c r="L342">
        <f t="shared" ca="1" si="198"/>
        <v>2</v>
      </c>
      <c r="M342" t="str">
        <f t="shared" ca="1" si="180"/>
        <v>Hathazari</v>
      </c>
      <c r="N342">
        <f t="shared" ca="1" si="202"/>
        <v>242967</v>
      </c>
      <c r="O342">
        <f t="shared" ca="1" si="199"/>
        <v>55788.044023929499</v>
      </c>
      <c r="P342">
        <f t="shared" ca="1" si="203"/>
        <v>54220.193171203835</v>
      </c>
      <c r="Q342">
        <f t="shared" ca="1" si="200"/>
        <v>6969</v>
      </c>
      <c r="R342">
        <f t="shared" ca="1" si="204"/>
        <v>142734.85943856198</v>
      </c>
      <c r="S342">
        <f t="shared" ca="1" si="205"/>
        <v>15814.079823424509</v>
      </c>
      <c r="T342">
        <f t="shared" ca="1" si="206"/>
        <v>313001.27299462835</v>
      </c>
      <c r="U342">
        <f t="shared" ca="1" si="207"/>
        <v>205491.90346249146</v>
      </c>
      <c r="V342">
        <f t="shared" ca="1" si="208"/>
        <v>107509.36953213689</v>
      </c>
      <c r="AR342" s="1">
        <f ca="1">IF(Table1[[#This Row],[Gender]]="men",1,0)</f>
        <v>1</v>
      </c>
      <c r="AS342" s="2">
        <f ca="1">IF(Table1[[#This Row],[Gender]]="Women",1,0)</f>
        <v>0</v>
      </c>
      <c r="AT342" s="2"/>
      <c r="AU342" s="2"/>
      <c r="AV342" s="3"/>
      <c r="AX342" s="1">
        <f t="shared" ca="1" si="181"/>
        <v>0</v>
      </c>
      <c r="AY342" s="2">
        <f t="shared" ca="1" si="182"/>
        <v>1</v>
      </c>
      <c r="AZ342" s="2">
        <f t="shared" ca="1" si="183"/>
        <v>0</v>
      </c>
      <c r="BA342" s="2">
        <f t="shared" ca="1" si="184"/>
        <v>0</v>
      </c>
      <c r="BB342" s="2">
        <f t="shared" ca="1" si="185"/>
        <v>0</v>
      </c>
      <c r="BC342" s="2">
        <f t="shared" ca="1" si="186"/>
        <v>0</v>
      </c>
      <c r="BD342" s="2"/>
      <c r="BE342" s="2"/>
      <c r="BF342" s="2"/>
      <c r="BG342" s="2"/>
      <c r="BH342" s="2"/>
      <c r="BI342" s="2"/>
      <c r="BJ342" s="3"/>
      <c r="BL342" s="1">
        <f t="shared" ca="1" si="201"/>
        <v>26044.379707773329</v>
      </c>
      <c r="BM342" s="3"/>
      <c r="BN342" s="1">
        <f t="shared" ca="1" si="187"/>
        <v>1</v>
      </c>
      <c r="BO342" s="2"/>
      <c r="BP342" s="2"/>
      <c r="BQ342" s="3"/>
      <c r="BR342" s="15">
        <f t="shared" ca="1" si="188"/>
        <v>0.72583212550534137</v>
      </c>
      <c r="BS342" s="16">
        <f t="shared" ca="1" si="189"/>
        <v>0</v>
      </c>
      <c r="BT342" s="2"/>
      <c r="BU342" s="2"/>
      <c r="BV342" s="1">
        <f ca="1">IF(Table1[[#This Row],[Area]]="Raozan",Table1[[#This Row],[Income]],0)</f>
        <v>0</v>
      </c>
      <c r="BW342" s="2">
        <f ca="1">IF(Table1[[#This Row],[Area]]="Rangunia",Table1[[#This Row],[Income]],0)</f>
        <v>0</v>
      </c>
      <c r="BX342" s="2">
        <f ca="1">IF(Table1[[#This Row],[Area]]="Hathazari",Table1[[#This Row],[Income]],0)</f>
        <v>80989</v>
      </c>
      <c r="BY342" s="2">
        <f ca="1">IF(Table1[[#This Row],[Area]]="Nazirhat",Table1[[#This Row],[Income]],0)</f>
        <v>0</v>
      </c>
      <c r="BZ342" s="2">
        <f ca="1">IF(Table1[[#This Row],[Area]]="Rangamati",Table1[[#This Row],[Income]],0)</f>
        <v>0</v>
      </c>
      <c r="CA342" s="2">
        <f ca="1">IF(Table1[[#This Row],[Area]]="Kumilla",Table1[[#This Row],[Income]],0)</f>
        <v>0</v>
      </c>
      <c r="CB342" s="2">
        <f ca="1">IF(Table1[[#This Row],[Area]]="Notun para",Table1[[#This Row],[Income]],0)</f>
        <v>0</v>
      </c>
      <c r="CC342" s="2">
        <f ca="1">IF(Table1[[#This Row],[Area]]="Fotikchori",Table1[[#This Row],[Income]],0)</f>
        <v>0</v>
      </c>
      <c r="CD342" s="2">
        <f ca="1">IF(Table1[[#This Row],[Area]]="Feni",Table1[[#This Row],[Income]],0)</f>
        <v>0</v>
      </c>
      <c r="CE342" s="2">
        <f ca="1">IF(Table1[[#This Row],[Area]]="Chattogram mohonogori",Table1[[#This Row],[Income]],0)</f>
        <v>0</v>
      </c>
      <c r="CF342" s="2">
        <f ca="1">IF(Table1[[#This Row],[Area]]="Potia",Table1[[#This Row],[Income]],0)</f>
        <v>0</v>
      </c>
      <c r="CG342" s="3">
        <f ca="1">IF(Table1[[#This Row],[Area]]="Kaptai",Table1[[#This Row],[Income]],0)</f>
        <v>0</v>
      </c>
      <c r="CH342" s="1">
        <f ca="1">IF(Table1[[#This Row],[Field of work]]="Health",Table1[[#This Row],[Income]],0)</f>
        <v>80989</v>
      </c>
      <c r="CI342" s="2">
        <f ca="1">IF(Table1[[#This Row],[Field of work]]="Teaching",Table1[[#This Row],[Income]],0)</f>
        <v>0</v>
      </c>
      <c r="CJ342" s="2">
        <f ca="1">IF(Table1[[#This Row],[Field of work]]="Construction",Table1[[#This Row],[Income]],0)</f>
        <v>0</v>
      </c>
      <c r="CK342" s="2">
        <f ca="1">IF(Table1[[#This Row],[Field of work]]="IT",Table1[[#This Row],[Income]],0)</f>
        <v>0</v>
      </c>
      <c r="CL342" s="2">
        <f ca="1">IF(Table1[[#This Row],[Field of work]]="General work",Table1[[#This Row],[Income]],0)</f>
        <v>0</v>
      </c>
      <c r="CM342" s="3">
        <f ca="1">IF(Table1[[#This Row],[Field of work]]="Agriculture",Table1[[#This Row],[Income]],0)</f>
        <v>0</v>
      </c>
      <c r="CN342" s="1">
        <f t="shared" ca="1" si="176"/>
        <v>1</v>
      </c>
      <c r="CO342" s="3"/>
      <c r="CP342" s="1">
        <f t="shared" ca="1" si="190"/>
        <v>26</v>
      </c>
      <c r="CQ342" s="3"/>
    </row>
    <row r="343" spans="2:95" x14ac:dyDescent="0.25">
      <c r="B343">
        <f t="shared" ca="1" si="191"/>
        <v>1</v>
      </c>
      <c r="C343" t="str">
        <f t="shared" ca="1" si="177"/>
        <v>Men</v>
      </c>
      <c r="D343">
        <f t="shared" ca="1" si="192"/>
        <v>26</v>
      </c>
      <c r="E343">
        <f t="shared" ca="1" si="193"/>
        <v>3</v>
      </c>
      <c r="F343" t="str">
        <f t="shared" ca="1" si="178"/>
        <v>Teaching</v>
      </c>
      <c r="G343">
        <f t="shared" ca="1" si="194"/>
        <v>3</v>
      </c>
      <c r="H343" t="str">
        <f t="shared" ca="1" si="179"/>
        <v>University</v>
      </c>
      <c r="I343">
        <f t="shared" ca="1" si="195"/>
        <v>1</v>
      </c>
      <c r="J343">
        <f t="shared" ca="1" si="196"/>
        <v>3</v>
      </c>
      <c r="K343">
        <f t="shared" ca="1" si="197"/>
        <v>66166</v>
      </c>
      <c r="L343">
        <f t="shared" ca="1" si="198"/>
        <v>7</v>
      </c>
      <c r="M343" t="str">
        <f t="shared" ca="1" si="180"/>
        <v>Feni</v>
      </c>
      <c r="N343">
        <f t="shared" ca="1" si="202"/>
        <v>396996</v>
      </c>
      <c r="O343">
        <f t="shared" ca="1" si="199"/>
        <v>288152.45049711852</v>
      </c>
      <c r="P343">
        <f t="shared" ca="1" si="203"/>
        <v>38368.053001140295</v>
      </c>
      <c r="Q343">
        <f t="shared" ca="1" si="200"/>
        <v>2054</v>
      </c>
      <c r="R343">
        <f t="shared" ca="1" si="204"/>
        <v>129912.63140159386</v>
      </c>
      <c r="S343">
        <f t="shared" ca="1" si="205"/>
        <v>72526.442165718676</v>
      </c>
      <c r="T343">
        <f t="shared" ca="1" si="206"/>
        <v>507890.49516685901</v>
      </c>
      <c r="U343">
        <f t="shared" ca="1" si="207"/>
        <v>420119.08189871238</v>
      </c>
      <c r="V343">
        <f t="shared" ca="1" si="208"/>
        <v>87771.413268146629</v>
      </c>
      <c r="AR343" s="1">
        <f ca="1">IF(Table1[[#This Row],[Gender]]="men",1,0)</f>
        <v>1</v>
      </c>
      <c r="AS343" s="2">
        <f ca="1">IF(Table1[[#This Row],[Gender]]="Women",1,0)</f>
        <v>0</v>
      </c>
      <c r="AT343" s="2"/>
      <c r="AU343" s="2"/>
      <c r="AV343" s="3"/>
      <c r="AX343" s="1">
        <f t="shared" ca="1" si="181"/>
        <v>0</v>
      </c>
      <c r="AY343" s="2">
        <f t="shared" ca="1" si="182"/>
        <v>0</v>
      </c>
      <c r="AZ343" s="2">
        <f t="shared" ca="1" si="183"/>
        <v>0</v>
      </c>
      <c r="BA343" s="2">
        <f t="shared" ca="1" si="184"/>
        <v>1</v>
      </c>
      <c r="BB343" s="2">
        <f t="shared" ca="1" si="185"/>
        <v>0</v>
      </c>
      <c r="BC343" s="2">
        <f t="shared" ca="1" si="186"/>
        <v>0</v>
      </c>
      <c r="BD343" s="2"/>
      <c r="BE343" s="2"/>
      <c r="BF343" s="2"/>
      <c r="BG343" s="2"/>
      <c r="BH343" s="2"/>
      <c r="BI343" s="2"/>
      <c r="BJ343" s="3"/>
      <c r="BL343" s="1">
        <f t="shared" ca="1" si="201"/>
        <v>18982.941662923018</v>
      </c>
      <c r="BM343" s="3"/>
      <c r="BN343" s="1">
        <f t="shared" ca="1" si="187"/>
        <v>1</v>
      </c>
      <c r="BO343" s="2"/>
      <c r="BP343" s="2"/>
      <c r="BQ343" s="3"/>
      <c r="BR343" s="15">
        <f t="shared" ca="1" si="188"/>
        <v>0.34023363059950795</v>
      </c>
      <c r="BS343" s="16">
        <f t="shared" ca="1" si="189"/>
        <v>0</v>
      </c>
      <c r="BT343" s="2"/>
      <c r="BU343" s="2"/>
      <c r="BV343" s="1">
        <f ca="1">IF(Table1[[#This Row],[Area]]="Raozan",Table1[[#This Row],[Income]],0)</f>
        <v>0</v>
      </c>
      <c r="BW343" s="2">
        <f ca="1">IF(Table1[[#This Row],[Area]]="Rangunia",Table1[[#This Row],[Income]],0)</f>
        <v>0</v>
      </c>
      <c r="BX343" s="2">
        <f ca="1">IF(Table1[[#This Row],[Area]]="Hathazari",Table1[[#This Row],[Income]],0)</f>
        <v>0</v>
      </c>
      <c r="BY343" s="2">
        <f ca="1">IF(Table1[[#This Row],[Area]]="Nazirhat",Table1[[#This Row],[Income]],0)</f>
        <v>0</v>
      </c>
      <c r="BZ343" s="2">
        <f ca="1">IF(Table1[[#This Row],[Area]]="Rangamati",Table1[[#This Row],[Income]],0)</f>
        <v>0</v>
      </c>
      <c r="CA343" s="2">
        <f ca="1">IF(Table1[[#This Row],[Area]]="Kumilla",Table1[[#This Row],[Income]],0)</f>
        <v>0</v>
      </c>
      <c r="CB343" s="2">
        <f ca="1">IF(Table1[[#This Row],[Area]]="Notun para",Table1[[#This Row],[Income]],0)</f>
        <v>0</v>
      </c>
      <c r="CC343" s="2">
        <f ca="1">IF(Table1[[#This Row],[Area]]="Fotikchori",Table1[[#This Row],[Income]],0)</f>
        <v>0</v>
      </c>
      <c r="CD343" s="2">
        <f ca="1">IF(Table1[[#This Row],[Area]]="Feni",Table1[[#This Row],[Income]],0)</f>
        <v>66166</v>
      </c>
      <c r="CE343" s="2">
        <f ca="1">IF(Table1[[#This Row],[Area]]="Chattogram mohonogori",Table1[[#This Row],[Income]],0)</f>
        <v>0</v>
      </c>
      <c r="CF343" s="2">
        <f ca="1">IF(Table1[[#This Row],[Area]]="Potia",Table1[[#This Row],[Income]],0)</f>
        <v>0</v>
      </c>
      <c r="CG343" s="3">
        <f ca="1">IF(Table1[[#This Row],[Area]]="Kaptai",Table1[[#This Row],[Income]],0)</f>
        <v>0</v>
      </c>
      <c r="CH343" s="1">
        <f ca="1">IF(Table1[[#This Row],[Field of work]]="Health",Table1[[#This Row],[Income]],0)</f>
        <v>0</v>
      </c>
      <c r="CI343" s="2">
        <f ca="1">IF(Table1[[#This Row],[Field of work]]="Teaching",Table1[[#This Row],[Income]],0)</f>
        <v>66166</v>
      </c>
      <c r="CJ343" s="2">
        <f ca="1">IF(Table1[[#This Row],[Field of work]]="Construction",Table1[[#This Row],[Income]],0)</f>
        <v>0</v>
      </c>
      <c r="CK343" s="2">
        <f ca="1">IF(Table1[[#This Row],[Field of work]]="IT",Table1[[#This Row],[Income]],0)</f>
        <v>0</v>
      </c>
      <c r="CL343" s="2">
        <f ca="1">IF(Table1[[#This Row],[Field of work]]="General work",Table1[[#This Row],[Income]],0)</f>
        <v>0</v>
      </c>
      <c r="CM343" s="3">
        <f ca="1">IF(Table1[[#This Row],[Field of work]]="Agriculture",Table1[[#This Row],[Income]],0)</f>
        <v>0</v>
      </c>
      <c r="CN343" s="1">
        <f t="shared" ca="1" si="176"/>
        <v>1</v>
      </c>
      <c r="CO343" s="3"/>
      <c r="CP343" s="1">
        <f t="shared" ca="1" si="190"/>
        <v>37</v>
      </c>
      <c r="CQ343" s="3"/>
    </row>
    <row r="344" spans="2:95" x14ac:dyDescent="0.25">
      <c r="B344">
        <f t="shared" ca="1" si="191"/>
        <v>1</v>
      </c>
      <c r="C344" t="str">
        <f t="shared" ca="1" si="177"/>
        <v>Men</v>
      </c>
      <c r="D344">
        <f t="shared" ca="1" si="192"/>
        <v>37</v>
      </c>
      <c r="E344">
        <f t="shared" ca="1" si="193"/>
        <v>4</v>
      </c>
      <c r="F344" t="str">
        <f t="shared" ca="1" si="178"/>
        <v>IT</v>
      </c>
      <c r="G344">
        <f t="shared" ca="1" si="194"/>
        <v>2</v>
      </c>
      <c r="H344" t="str">
        <f t="shared" ca="1" si="179"/>
        <v>College</v>
      </c>
      <c r="I344">
        <f t="shared" ca="1" si="195"/>
        <v>1</v>
      </c>
      <c r="J344">
        <f t="shared" ca="1" si="196"/>
        <v>3</v>
      </c>
      <c r="K344">
        <f t="shared" ca="1" si="197"/>
        <v>85671</v>
      </c>
      <c r="L344">
        <f t="shared" ca="1" si="198"/>
        <v>7</v>
      </c>
      <c r="M344" t="str">
        <f t="shared" ca="1" si="180"/>
        <v>Feni</v>
      </c>
      <c r="N344">
        <f t="shared" ca="1" si="202"/>
        <v>514026</v>
      </c>
      <c r="O344">
        <f t="shared" ca="1" si="199"/>
        <v>174888.93220254267</v>
      </c>
      <c r="P344">
        <f t="shared" ca="1" si="203"/>
        <v>78133.139123319983</v>
      </c>
      <c r="Q344">
        <f t="shared" ca="1" si="200"/>
        <v>35357</v>
      </c>
      <c r="R344">
        <f t="shared" ca="1" si="204"/>
        <v>7476.2022588325826</v>
      </c>
      <c r="S344">
        <f t="shared" ca="1" si="205"/>
        <v>62649.205078812243</v>
      </c>
      <c r="T344">
        <f t="shared" ca="1" si="206"/>
        <v>654808.3442021322</v>
      </c>
      <c r="U344">
        <f t="shared" ca="1" si="207"/>
        <v>217722.13446137524</v>
      </c>
      <c r="V344">
        <f t="shared" ca="1" si="208"/>
        <v>437086.20974075695</v>
      </c>
      <c r="AR344" s="1">
        <f ca="1">IF(Table1[[#This Row],[Gender]]="men",1,0)</f>
        <v>1</v>
      </c>
      <c r="AS344" s="2">
        <f ca="1">IF(Table1[[#This Row],[Gender]]="Women",1,0)</f>
        <v>0</v>
      </c>
      <c r="AT344" s="2"/>
      <c r="AU344" s="2"/>
      <c r="AV344" s="3"/>
      <c r="AX344" s="1">
        <f t="shared" ca="1" si="181"/>
        <v>0</v>
      </c>
      <c r="AY344" s="2">
        <f t="shared" ca="1" si="182"/>
        <v>0</v>
      </c>
      <c r="AZ344" s="2">
        <f t="shared" ca="1" si="183"/>
        <v>1</v>
      </c>
      <c r="BA344" s="2">
        <f t="shared" ca="1" si="184"/>
        <v>0</v>
      </c>
      <c r="BB344" s="2">
        <f t="shared" ca="1" si="185"/>
        <v>0</v>
      </c>
      <c r="BC344" s="2">
        <f t="shared" ca="1" si="186"/>
        <v>0</v>
      </c>
      <c r="BD344" s="2"/>
      <c r="BE344" s="2"/>
      <c r="BF344" s="2"/>
      <c r="BG344" s="2"/>
      <c r="BH344" s="2"/>
      <c r="BI344" s="2"/>
      <c r="BJ344" s="3"/>
      <c r="BL344" s="1">
        <f t="shared" ca="1" si="201"/>
        <v>31495.237780390671</v>
      </c>
      <c r="BM344" s="3"/>
      <c r="BN344" s="1">
        <f t="shared" ca="1" si="187"/>
        <v>1</v>
      </c>
      <c r="BO344" s="2"/>
      <c r="BP344" s="2"/>
      <c r="BQ344" s="3"/>
      <c r="BR344" s="15">
        <f t="shared" ca="1" si="188"/>
        <v>0.52753951493179729</v>
      </c>
      <c r="BS344" s="16">
        <f t="shared" ca="1" si="189"/>
        <v>0</v>
      </c>
      <c r="BT344" s="2"/>
      <c r="BU344" s="2"/>
      <c r="BV344" s="1">
        <f ca="1">IF(Table1[[#This Row],[Area]]="Raozan",Table1[[#This Row],[Income]],0)</f>
        <v>0</v>
      </c>
      <c r="BW344" s="2">
        <f ca="1">IF(Table1[[#This Row],[Area]]="Rangunia",Table1[[#This Row],[Income]],0)</f>
        <v>0</v>
      </c>
      <c r="BX344" s="2">
        <f ca="1">IF(Table1[[#This Row],[Area]]="Hathazari",Table1[[#This Row],[Income]],0)</f>
        <v>0</v>
      </c>
      <c r="BY344" s="2">
        <f ca="1">IF(Table1[[#This Row],[Area]]="Nazirhat",Table1[[#This Row],[Income]],0)</f>
        <v>0</v>
      </c>
      <c r="BZ344" s="2">
        <f ca="1">IF(Table1[[#This Row],[Area]]="Rangamati",Table1[[#This Row],[Income]],0)</f>
        <v>0</v>
      </c>
      <c r="CA344" s="2">
        <f ca="1">IF(Table1[[#This Row],[Area]]="Kumilla",Table1[[#This Row],[Income]],0)</f>
        <v>0</v>
      </c>
      <c r="CB344" s="2">
        <f ca="1">IF(Table1[[#This Row],[Area]]="Notun para",Table1[[#This Row],[Income]],0)</f>
        <v>0</v>
      </c>
      <c r="CC344" s="2">
        <f ca="1">IF(Table1[[#This Row],[Area]]="Fotikchori",Table1[[#This Row],[Income]],0)</f>
        <v>0</v>
      </c>
      <c r="CD344" s="2">
        <f ca="1">IF(Table1[[#This Row],[Area]]="Feni",Table1[[#This Row],[Income]],0)</f>
        <v>85671</v>
      </c>
      <c r="CE344" s="2">
        <f ca="1">IF(Table1[[#This Row],[Area]]="Chattogram mohonogori",Table1[[#This Row],[Income]],0)</f>
        <v>0</v>
      </c>
      <c r="CF344" s="2">
        <f ca="1">IF(Table1[[#This Row],[Area]]="Potia",Table1[[#This Row],[Income]],0)</f>
        <v>0</v>
      </c>
      <c r="CG344" s="3">
        <f ca="1">IF(Table1[[#This Row],[Area]]="Kaptai",Table1[[#This Row],[Income]],0)</f>
        <v>0</v>
      </c>
      <c r="CH344" s="1">
        <f ca="1">IF(Table1[[#This Row],[Field of work]]="Health",Table1[[#This Row],[Income]],0)</f>
        <v>0</v>
      </c>
      <c r="CI344" s="2">
        <f ca="1">IF(Table1[[#This Row],[Field of work]]="Teaching",Table1[[#This Row],[Income]],0)</f>
        <v>0</v>
      </c>
      <c r="CJ344" s="2">
        <f ca="1">IF(Table1[[#This Row],[Field of work]]="Construction",Table1[[#This Row],[Income]],0)</f>
        <v>0</v>
      </c>
      <c r="CK344" s="2">
        <f ca="1">IF(Table1[[#This Row],[Field of work]]="IT",Table1[[#This Row],[Income]],0)</f>
        <v>85671</v>
      </c>
      <c r="CL344" s="2">
        <f ca="1">IF(Table1[[#This Row],[Field of work]]="General work",Table1[[#This Row],[Income]],0)</f>
        <v>0</v>
      </c>
      <c r="CM344" s="3">
        <f ca="1">IF(Table1[[#This Row],[Field of work]]="Agriculture",Table1[[#This Row],[Income]],0)</f>
        <v>0</v>
      </c>
      <c r="CN344" s="1">
        <f t="shared" ca="1" si="176"/>
        <v>1</v>
      </c>
      <c r="CO344" s="3"/>
      <c r="CP344" s="1">
        <f t="shared" ca="1" si="190"/>
        <v>32</v>
      </c>
      <c r="CQ344" s="3"/>
    </row>
    <row r="345" spans="2:95" x14ac:dyDescent="0.25">
      <c r="B345">
        <f t="shared" ca="1" si="191"/>
        <v>1</v>
      </c>
      <c r="C345" t="str">
        <f t="shared" ca="1" si="177"/>
        <v>Men</v>
      </c>
      <c r="D345">
        <f t="shared" ca="1" si="192"/>
        <v>32</v>
      </c>
      <c r="E345">
        <f t="shared" ca="1" si="193"/>
        <v>2</v>
      </c>
      <c r="F345" t="str">
        <f t="shared" ca="1" si="178"/>
        <v>Construction</v>
      </c>
      <c r="G345">
        <f t="shared" ca="1" si="194"/>
        <v>4</v>
      </c>
      <c r="H345" t="str">
        <f t="shared" ca="1" si="179"/>
        <v>Technical</v>
      </c>
      <c r="I345">
        <f t="shared" ca="1" si="195"/>
        <v>4</v>
      </c>
      <c r="J345">
        <f t="shared" ca="1" si="196"/>
        <v>1</v>
      </c>
      <c r="K345">
        <f t="shared" ca="1" si="197"/>
        <v>72795</v>
      </c>
      <c r="L345">
        <f t="shared" ca="1" si="198"/>
        <v>8</v>
      </c>
      <c r="M345" t="str">
        <f t="shared" ca="1" si="180"/>
        <v>Potia</v>
      </c>
      <c r="N345">
        <f t="shared" ca="1" si="202"/>
        <v>218385</v>
      </c>
      <c r="O345">
        <f t="shared" ca="1" si="199"/>
        <v>115206.71696838056</v>
      </c>
      <c r="P345">
        <f t="shared" ca="1" si="203"/>
        <v>18982.941662923018</v>
      </c>
      <c r="Q345">
        <f t="shared" ca="1" si="200"/>
        <v>12592</v>
      </c>
      <c r="R345">
        <f t="shared" ca="1" si="204"/>
        <v>121156.53933733217</v>
      </c>
      <c r="S345">
        <f t="shared" ca="1" si="205"/>
        <v>33250.89993794397</v>
      </c>
      <c r="T345">
        <f t="shared" ca="1" si="206"/>
        <v>270618.84160086699</v>
      </c>
      <c r="U345">
        <f t="shared" ca="1" si="207"/>
        <v>248955.25630571274</v>
      </c>
      <c r="V345">
        <f t="shared" ca="1" si="208"/>
        <v>21663.585295154247</v>
      </c>
      <c r="AR345" s="1">
        <f ca="1">IF(Table1[[#This Row],[Gender]]="men",1,0)</f>
        <v>1</v>
      </c>
      <c r="AS345" s="2">
        <f ca="1">IF(Table1[[#This Row],[Gender]]="Women",1,0)</f>
        <v>0</v>
      </c>
      <c r="AT345" s="2"/>
      <c r="AU345" s="2"/>
      <c r="AV345" s="3"/>
      <c r="AX345" s="1">
        <f t="shared" ca="1" si="181"/>
        <v>0</v>
      </c>
      <c r="AY345" s="2">
        <f t="shared" ca="1" si="182"/>
        <v>0</v>
      </c>
      <c r="AZ345" s="2">
        <f t="shared" ca="1" si="183"/>
        <v>0</v>
      </c>
      <c r="BA345" s="2">
        <f t="shared" ca="1" si="184"/>
        <v>1</v>
      </c>
      <c r="BB345" s="2">
        <f t="shared" ca="1" si="185"/>
        <v>0</v>
      </c>
      <c r="BC345" s="2">
        <f t="shared" ca="1" si="186"/>
        <v>0</v>
      </c>
      <c r="BD345" s="2"/>
      <c r="BE345" s="2"/>
      <c r="BF345" s="2"/>
      <c r="BG345" s="2"/>
      <c r="BH345" s="2"/>
      <c r="BI345" s="2"/>
      <c r="BJ345" s="3"/>
      <c r="BL345" s="1">
        <f t="shared" ca="1" si="201"/>
        <v>59256.068435921596</v>
      </c>
      <c r="BM345" s="3"/>
      <c r="BN345" s="1">
        <f t="shared" ca="1" si="187"/>
        <v>1</v>
      </c>
      <c r="BO345" s="2"/>
      <c r="BP345" s="2"/>
      <c r="BQ345" s="3"/>
      <c r="BR345" s="15">
        <f t="shared" ca="1" si="188"/>
        <v>0.95642173351718252</v>
      </c>
      <c r="BS345" s="16">
        <f t="shared" ca="1" si="189"/>
        <v>0</v>
      </c>
      <c r="BT345" s="2"/>
      <c r="BU345" s="2"/>
      <c r="BV345" s="1">
        <f ca="1">IF(Table1[[#This Row],[Area]]="Raozan",Table1[[#This Row],[Income]],0)</f>
        <v>0</v>
      </c>
      <c r="BW345" s="2">
        <f ca="1">IF(Table1[[#This Row],[Area]]="Rangunia",Table1[[#This Row],[Income]],0)</f>
        <v>0</v>
      </c>
      <c r="BX345" s="2">
        <f ca="1">IF(Table1[[#This Row],[Area]]="Hathazari",Table1[[#This Row],[Income]],0)</f>
        <v>0</v>
      </c>
      <c r="BY345" s="2">
        <f ca="1">IF(Table1[[#This Row],[Area]]="Nazirhat",Table1[[#This Row],[Income]],0)</f>
        <v>0</v>
      </c>
      <c r="BZ345" s="2">
        <f ca="1">IF(Table1[[#This Row],[Area]]="Rangamati",Table1[[#This Row],[Income]],0)</f>
        <v>0</v>
      </c>
      <c r="CA345" s="2">
        <f ca="1">IF(Table1[[#This Row],[Area]]="Kumilla",Table1[[#This Row],[Income]],0)</f>
        <v>0</v>
      </c>
      <c r="CB345" s="2">
        <f ca="1">IF(Table1[[#This Row],[Area]]="Notun para",Table1[[#This Row],[Income]],0)</f>
        <v>0</v>
      </c>
      <c r="CC345" s="2">
        <f ca="1">IF(Table1[[#This Row],[Area]]="Fotikchori",Table1[[#This Row],[Income]],0)</f>
        <v>0</v>
      </c>
      <c r="CD345" s="2">
        <f ca="1">IF(Table1[[#This Row],[Area]]="Feni",Table1[[#This Row],[Income]],0)</f>
        <v>0</v>
      </c>
      <c r="CE345" s="2">
        <f ca="1">IF(Table1[[#This Row],[Area]]="Chattogram mohonogori",Table1[[#This Row],[Income]],0)</f>
        <v>0</v>
      </c>
      <c r="CF345" s="2">
        <f ca="1">IF(Table1[[#This Row],[Area]]="Potia",Table1[[#This Row],[Income]],0)</f>
        <v>72795</v>
      </c>
      <c r="CG345" s="3">
        <f ca="1">IF(Table1[[#This Row],[Area]]="Kaptai",Table1[[#This Row],[Income]],0)</f>
        <v>0</v>
      </c>
      <c r="CH345" s="1">
        <f ca="1">IF(Table1[[#This Row],[Field of work]]="Health",Table1[[#This Row],[Income]],0)</f>
        <v>0</v>
      </c>
      <c r="CI345" s="2">
        <f ca="1">IF(Table1[[#This Row],[Field of work]]="Teaching",Table1[[#This Row],[Income]],0)</f>
        <v>0</v>
      </c>
      <c r="CJ345" s="2">
        <f ca="1">IF(Table1[[#This Row],[Field of work]]="Construction",Table1[[#This Row],[Income]],0)</f>
        <v>72795</v>
      </c>
      <c r="CK345" s="2">
        <f ca="1">IF(Table1[[#This Row],[Field of work]]="IT",Table1[[#This Row],[Income]],0)</f>
        <v>0</v>
      </c>
      <c r="CL345" s="2">
        <f ca="1">IF(Table1[[#This Row],[Field of work]]="General work",Table1[[#This Row],[Income]],0)</f>
        <v>0</v>
      </c>
      <c r="CM345" s="3">
        <f ca="1">IF(Table1[[#This Row],[Field of work]]="Agriculture",Table1[[#This Row],[Income]],0)</f>
        <v>0</v>
      </c>
      <c r="CN345" s="1">
        <f t="shared" ca="1" si="176"/>
        <v>1</v>
      </c>
      <c r="CO345" s="3"/>
      <c r="CP345" s="1">
        <f t="shared" ca="1" si="190"/>
        <v>0</v>
      </c>
      <c r="CQ345" s="3"/>
    </row>
    <row r="346" spans="2:95" x14ac:dyDescent="0.25">
      <c r="B346">
        <f t="shared" ca="1" si="191"/>
        <v>1</v>
      </c>
      <c r="C346" t="str">
        <f t="shared" ca="1" si="177"/>
        <v>Men</v>
      </c>
      <c r="D346">
        <f t="shared" ca="1" si="192"/>
        <v>27</v>
      </c>
      <c r="E346">
        <f t="shared" ca="1" si="193"/>
        <v>4</v>
      </c>
      <c r="F346" t="str">
        <f t="shared" ca="1" si="178"/>
        <v>IT</v>
      </c>
      <c r="G346">
        <f t="shared" ca="1" si="194"/>
        <v>3</v>
      </c>
      <c r="H346" t="str">
        <f t="shared" ca="1" si="179"/>
        <v>University</v>
      </c>
      <c r="I346">
        <f t="shared" ca="1" si="195"/>
        <v>2</v>
      </c>
      <c r="J346">
        <f t="shared" ca="1" si="196"/>
        <v>3</v>
      </c>
      <c r="K346">
        <f t="shared" ca="1" si="197"/>
        <v>70888</v>
      </c>
      <c r="L346">
        <f t="shared" ca="1" si="198"/>
        <v>12</v>
      </c>
      <c r="M346" t="str">
        <f t="shared" ca="1" si="180"/>
        <v>Kaptai</v>
      </c>
      <c r="N346">
        <f t="shared" ca="1" si="202"/>
        <v>283552</v>
      </c>
      <c r="O346">
        <f t="shared" ca="1" si="199"/>
        <v>271195.29538226413</v>
      </c>
      <c r="P346">
        <f t="shared" ca="1" si="203"/>
        <v>94485.713341172013</v>
      </c>
      <c r="Q346">
        <f t="shared" ca="1" si="200"/>
        <v>48830</v>
      </c>
      <c r="R346">
        <f t="shared" ca="1" si="204"/>
        <v>117055.79176422846</v>
      </c>
      <c r="S346">
        <f t="shared" ca="1" si="205"/>
        <v>2598.9040552491315</v>
      </c>
      <c r="T346">
        <f t="shared" ca="1" si="206"/>
        <v>380636.61739642115</v>
      </c>
      <c r="U346">
        <f t="shared" ca="1" si="207"/>
        <v>437081.08714649256</v>
      </c>
      <c r="V346">
        <f t="shared" ca="1" si="208"/>
        <v>-56444.46975007141</v>
      </c>
      <c r="AR346" s="1">
        <f ca="1">IF(Table1[[#This Row],[Gender]]="men",1,0)</f>
        <v>1</v>
      </c>
      <c r="AS346" s="2">
        <f ca="1">IF(Table1[[#This Row],[Gender]]="Women",1,0)</f>
        <v>0</v>
      </c>
      <c r="AT346" s="2"/>
      <c r="AU346" s="2"/>
      <c r="AV346" s="3"/>
      <c r="AX346" s="1">
        <f t="shared" ca="1" si="181"/>
        <v>0</v>
      </c>
      <c r="AY346" s="2">
        <f t="shared" ca="1" si="182"/>
        <v>0</v>
      </c>
      <c r="AZ346" s="2">
        <f t="shared" ca="1" si="183"/>
        <v>0</v>
      </c>
      <c r="BA346" s="2">
        <f t="shared" ca="1" si="184"/>
        <v>0</v>
      </c>
      <c r="BB346" s="2">
        <f t="shared" ca="1" si="185"/>
        <v>0</v>
      </c>
      <c r="BC346" s="2">
        <f t="shared" ca="1" si="186"/>
        <v>1</v>
      </c>
      <c r="BD346" s="2"/>
      <c r="BE346" s="2"/>
      <c r="BF346" s="2"/>
      <c r="BG346" s="2"/>
      <c r="BH346" s="2"/>
      <c r="BI346" s="2"/>
      <c r="BJ346" s="3"/>
      <c r="BL346" s="1">
        <f t="shared" ca="1" si="201"/>
        <v>36485.63282240789</v>
      </c>
      <c r="BM346" s="3"/>
      <c r="BN346" s="1">
        <f t="shared" ca="1" si="187"/>
        <v>1</v>
      </c>
      <c r="BO346" s="2"/>
      <c r="BP346" s="2"/>
      <c r="BQ346" s="3"/>
      <c r="BR346" s="15">
        <f t="shared" ca="1" si="188"/>
        <v>0.77744179530133684</v>
      </c>
      <c r="BS346" s="16">
        <f t="shared" ca="1" si="189"/>
        <v>0</v>
      </c>
      <c r="BT346" s="2"/>
      <c r="BU346" s="2"/>
      <c r="BV346" s="1">
        <f ca="1">IF(Table1[[#This Row],[Area]]="Raozan",Table1[[#This Row],[Income]],0)</f>
        <v>0</v>
      </c>
      <c r="BW346" s="2">
        <f ca="1">IF(Table1[[#This Row],[Area]]="Rangunia",Table1[[#This Row],[Income]],0)</f>
        <v>0</v>
      </c>
      <c r="BX346" s="2">
        <f ca="1">IF(Table1[[#This Row],[Area]]="Hathazari",Table1[[#This Row],[Income]],0)</f>
        <v>0</v>
      </c>
      <c r="BY346" s="2">
        <f ca="1">IF(Table1[[#This Row],[Area]]="Nazirhat",Table1[[#This Row],[Income]],0)</f>
        <v>0</v>
      </c>
      <c r="BZ346" s="2">
        <f ca="1">IF(Table1[[#This Row],[Area]]="Rangamati",Table1[[#This Row],[Income]],0)</f>
        <v>0</v>
      </c>
      <c r="CA346" s="2">
        <f ca="1">IF(Table1[[#This Row],[Area]]="Kumilla",Table1[[#This Row],[Income]],0)</f>
        <v>0</v>
      </c>
      <c r="CB346" s="2">
        <f ca="1">IF(Table1[[#This Row],[Area]]="Notun para",Table1[[#This Row],[Income]],0)</f>
        <v>0</v>
      </c>
      <c r="CC346" s="2">
        <f ca="1">IF(Table1[[#This Row],[Area]]="Fotikchori",Table1[[#This Row],[Income]],0)</f>
        <v>0</v>
      </c>
      <c r="CD346" s="2">
        <f ca="1">IF(Table1[[#This Row],[Area]]="Feni",Table1[[#This Row],[Income]],0)</f>
        <v>0</v>
      </c>
      <c r="CE346" s="2">
        <f ca="1">IF(Table1[[#This Row],[Area]]="Chattogram mohonogori",Table1[[#This Row],[Income]],0)</f>
        <v>0</v>
      </c>
      <c r="CF346" s="2">
        <f ca="1">IF(Table1[[#This Row],[Area]]="Potia",Table1[[#This Row],[Income]],0)</f>
        <v>0</v>
      </c>
      <c r="CG346" s="3">
        <f ca="1">IF(Table1[[#This Row],[Area]]="Kaptai",Table1[[#This Row],[Income]],0)</f>
        <v>70888</v>
      </c>
      <c r="CH346" s="1">
        <f ca="1">IF(Table1[[#This Row],[Field of work]]="Health",Table1[[#This Row],[Income]],0)</f>
        <v>0</v>
      </c>
      <c r="CI346" s="2">
        <f ca="1">IF(Table1[[#This Row],[Field of work]]="Teaching",Table1[[#This Row],[Income]],0)</f>
        <v>0</v>
      </c>
      <c r="CJ346" s="2">
        <f ca="1">IF(Table1[[#This Row],[Field of work]]="Construction",Table1[[#This Row],[Income]],0)</f>
        <v>0</v>
      </c>
      <c r="CK346" s="2">
        <f ca="1">IF(Table1[[#This Row],[Field of work]]="IT",Table1[[#This Row],[Income]],0)</f>
        <v>70888</v>
      </c>
      <c r="CL346" s="2">
        <f ca="1">IF(Table1[[#This Row],[Field of work]]="General work",Table1[[#This Row],[Income]],0)</f>
        <v>0</v>
      </c>
      <c r="CM346" s="3">
        <f ca="1">IF(Table1[[#This Row],[Field of work]]="Agriculture",Table1[[#This Row],[Income]],0)</f>
        <v>0</v>
      </c>
      <c r="CN346" s="1">
        <f t="shared" ca="1" si="176"/>
        <v>1</v>
      </c>
      <c r="CO346" s="3"/>
      <c r="CP346" s="1">
        <f t="shared" ca="1" si="190"/>
        <v>36</v>
      </c>
      <c r="CQ346" s="3"/>
    </row>
    <row r="347" spans="2:95" x14ac:dyDescent="0.25">
      <c r="B347">
        <f t="shared" ca="1" si="191"/>
        <v>2</v>
      </c>
      <c r="C347" t="str">
        <f t="shared" ca="1" si="177"/>
        <v>Women</v>
      </c>
      <c r="D347">
        <f t="shared" ca="1" si="192"/>
        <v>36</v>
      </c>
      <c r="E347">
        <f t="shared" ca="1" si="193"/>
        <v>6</v>
      </c>
      <c r="F347" t="str">
        <f t="shared" ca="1" si="178"/>
        <v>Agriculture</v>
      </c>
      <c r="G347">
        <f t="shared" ca="1" si="194"/>
        <v>5</v>
      </c>
      <c r="H347" t="str">
        <f t="shared" ca="1" si="179"/>
        <v>Other</v>
      </c>
      <c r="I347">
        <f t="shared" ca="1" si="195"/>
        <v>0</v>
      </c>
      <c r="J347">
        <f t="shared" ca="1" si="196"/>
        <v>2</v>
      </c>
      <c r="K347">
        <f t="shared" ca="1" si="197"/>
        <v>62621</v>
      </c>
      <c r="L347">
        <f t="shared" ca="1" si="198"/>
        <v>11</v>
      </c>
      <c r="M347" t="str">
        <f t="shared" ca="1" si="180"/>
        <v>Nazirhat</v>
      </c>
      <c r="N347">
        <f t="shared" ca="1" si="202"/>
        <v>375726</v>
      </c>
      <c r="O347">
        <f t="shared" ca="1" si="199"/>
        <v>292105.0959813901</v>
      </c>
      <c r="P347">
        <f t="shared" ca="1" si="203"/>
        <v>118512.13687184319</v>
      </c>
      <c r="Q347">
        <f t="shared" ca="1" si="200"/>
        <v>37807</v>
      </c>
      <c r="R347">
        <f t="shared" ca="1" si="204"/>
        <v>86516.808385990153</v>
      </c>
      <c r="S347">
        <f t="shared" ca="1" si="205"/>
        <v>93595.778726493649</v>
      </c>
      <c r="T347">
        <f t="shared" ca="1" si="206"/>
        <v>587833.91559833684</v>
      </c>
      <c r="U347">
        <f t="shared" ca="1" si="207"/>
        <v>416428.90436738025</v>
      </c>
      <c r="V347">
        <f t="shared" ca="1" si="208"/>
        <v>171405.01123095659</v>
      </c>
      <c r="AR347" s="1">
        <f ca="1">IF(Table1[[#This Row],[Gender]]="men",1,0)</f>
        <v>0</v>
      </c>
      <c r="AS347" s="2">
        <f ca="1">IF(Table1[[#This Row],[Gender]]="Women",1,0)</f>
        <v>1</v>
      </c>
      <c r="AT347" s="2"/>
      <c r="AU347" s="2"/>
      <c r="AV347" s="3"/>
      <c r="AX347" s="1">
        <f t="shared" ca="1" si="181"/>
        <v>1</v>
      </c>
      <c r="AY347" s="2">
        <f t="shared" ca="1" si="182"/>
        <v>0</v>
      </c>
      <c r="AZ347" s="2">
        <f t="shared" ca="1" si="183"/>
        <v>0</v>
      </c>
      <c r="BA347" s="2">
        <f t="shared" ca="1" si="184"/>
        <v>0</v>
      </c>
      <c r="BB347" s="2">
        <f t="shared" ca="1" si="185"/>
        <v>0</v>
      </c>
      <c r="BC347" s="2">
        <f t="shared" ca="1" si="186"/>
        <v>0</v>
      </c>
      <c r="BD347" s="2"/>
      <c r="BE347" s="2"/>
      <c r="BF347" s="2"/>
      <c r="BG347" s="2"/>
      <c r="BH347" s="2"/>
      <c r="BI347" s="2"/>
      <c r="BJ347" s="3"/>
      <c r="BL347" s="1">
        <f t="shared" ca="1" si="201"/>
        <v>46698.200962493669</v>
      </c>
      <c r="BM347" s="3"/>
      <c r="BN347" s="1">
        <f t="shared" ca="1" si="187"/>
        <v>1</v>
      </c>
      <c r="BO347" s="2"/>
      <c r="BP347" s="2"/>
      <c r="BQ347" s="3"/>
      <c r="BR347" s="15">
        <f t="shared" ca="1" si="188"/>
        <v>0.19637619565832343</v>
      </c>
      <c r="BS347" s="16">
        <f t="shared" ca="1" si="189"/>
        <v>1</v>
      </c>
      <c r="BT347" s="2"/>
      <c r="BU347" s="2"/>
      <c r="BV347" s="1">
        <f ca="1">IF(Table1[[#This Row],[Area]]="Raozan",Table1[[#This Row],[Income]],0)</f>
        <v>0</v>
      </c>
      <c r="BW347" s="2">
        <f ca="1">IF(Table1[[#This Row],[Area]]="Rangunia",Table1[[#This Row],[Income]],0)</f>
        <v>0</v>
      </c>
      <c r="BX347" s="2">
        <f ca="1">IF(Table1[[#This Row],[Area]]="Hathazari",Table1[[#This Row],[Income]],0)</f>
        <v>0</v>
      </c>
      <c r="BY347" s="2">
        <f ca="1">IF(Table1[[#This Row],[Area]]="Nazirhat",Table1[[#This Row],[Income]],0)</f>
        <v>62621</v>
      </c>
      <c r="BZ347" s="2">
        <f ca="1">IF(Table1[[#This Row],[Area]]="Rangamati",Table1[[#This Row],[Income]],0)</f>
        <v>0</v>
      </c>
      <c r="CA347" s="2">
        <f ca="1">IF(Table1[[#This Row],[Area]]="Kumilla",Table1[[#This Row],[Income]],0)</f>
        <v>0</v>
      </c>
      <c r="CB347" s="2">
        <f ca="1">IF(Table1[[#This Row],[Area]]="Notun para",Table1[[#This Row],[Income]],0)</f>
        <v>0</v>
      </c>
      <c r="CC347" s="2">
        <f ca="1">IF(Table1[[#This Row],[Area]]="Fotikchori",Table1[[#This Row],[Income]],0)</f>
        <v>0</v>
      </c>
      <c r="CD347" s="2">
        <f ca="1">IF(Table1[[#This Row],[Area]]="Feni",Table1[[#This Row],[Income]],0)</f>
        <v>0</v>
      </c>
      <c r="CE347" s="2">
        <f ca="1">IF(Table1[[#This Row],[Area]]="Chattogram mohonogori",Table1[[#This Row],[Income]],0)</f>
        <v>0</v>
      </c>
      <c r="CF347" s="2">
        <f ca="1">IF(Table1[[#This Row],[Area]]="Potia",Table1[[#This Row],[Income]],0)</f>
        <v>0</v>
      </c>
      <c r="CG347" s="3">
        <f ca="1">IF(Table1[[#This Row],[Area]]="Kaptai",Table1[[#This Row],[Income]],0)</f>
        <v>0</v>
      </c>
      <c r="CH347" s="1">
        <f ca="1">IF(Table1[[#This Row],[Field of work]]="Health",Table1[[#This Row],[Income]],0)</f>
        <v>0</v>
      </c>
      <c r="CI347" s="2">
        <f ca="1">IF(Table1[[#This Row],[Field of work]]="Teaching",Table1[[#This Row],[Income]],0)</f>
        <v>0</v>
      </c>
      <c r="CJ347" s="2">
        <f ca="1">IF(Table1[[#This Row],[Field of work]]="Construction",Table1[[#This Row],[Income]],0)</f>
        <v>0</v>
      </c>
      <c r="CK347" s="2">
        <f ca="1">IF(Table1[[#This Row],[Field of work]]="IT",Table1[[#This Row],[Income]],0)</f>
        <v>0</v>
      </c>
      <c r="CL347" s="2">
        <f ca="1">IF(Table1[[#This Row],[Field of work]]="General work",Table1[[#This Row],[Income]],0)</f>
        <v>0</v>
      </c>
      <c r="CM347" s="3">
        <f ca="1">IF(Table1[[#This Row],[Field of work]]="Agriculture",Table1[[#This Row],[Income]],0)</f>
        <v>62621</v>
      </c>
      <c r="CN347" s="1">
        <f t="shared" ca="1" si="176"/>
        <v>1</v>
      </c>
      <c r="CO347" s="3"/>
      <c r="CP347" s="1">
        <f t="shared" ca="1" si="190"/>
        <v>26</v>
      </c>
      <c r="CQ347" s="3"/>
    </row>
    <row r="348" spans="2:95" x14ac:dyDescent="0.25">
      <c r="B348">
        <f t="shared" ca="1" si="191"/>
        <v>1</v>
      </c>
      <c r="C348" t="str">
        <f t="shared" ca="1" si="177"/>
        <v>Men</v>
      </c>
      <c r="D348">
        <f t="shared" ca="1" si="192"/>
        <v>26</v>
      </c>
      <c r="E348">
        <f t="shared" ca="1" si="193"/>
        <v>1</v>
      </c>
      <c r="F348" t="str">
        <f t="shared" ca="1" si="178"/>
        <v>Health</v>
      </c>
      <c r="G348">
        <f t="shared" ca="1" si="194"/>
        <v>1</v>
      </c>
      <c r="H348" t="str">
        <f t="shared" ca="1" si="179"/>
        <v>High school</v>
      </c>
      <c r="I348">
        <f t="shared" ca="1" si="195"/>
        <v>1</v>
      </c>
      <c r="J348">
        <f t="shared" ca="1" si="196"/>
        <v>3</v>
      </c>
      <c r="K348">
        <f t="shared" ca="1" si="197"/>
        <v>76073</v>
      </c>
      <c r="L348">
        <f t="shared" ca="1" si="198"/>
        <v>11</v>
      </c>
      <c r="M348" t="str">
        <f t="shared" ca="1" si="180"/>
        <v>Nazirhat</v>
      </c>
      <c r="N348">
        <f t="shared" ca="1" si="202"/>
        <v>304292</v>
      </c>
      <c r="O348">
        <f t="shared" ca="1" si="199"/>
        <v>59755.70532926255</v>
      </c>
      <c r="P348">
        <f t="shared" ca="1" si="203"/>
        <v>109456.89846722367</v>
      </c>
      <c r="Q348">
        <f t="shared" ca="1" si="200"/>
        <v>85346</v>
      </c>
      <c r="R348">
        <f t="shared" ca="1" si="204"/>
        <v>111127.30138168238</v>
      </c>
      <c r="S348">
        <f t="shared" ca="1" si="205"/>
        <v>104488.19067320906</v>
      </c>
      <c r="T348">
        <f t="shared" ca="1" si="206"/>
        <v>518237.08914043277</v>
      </c>
      <c r="U348">
        <f t="shared" ca="1" si="207"/>
        <v>256229.00671094493</v>
      </c>
      <c r="V348">
        <f t="shared" ca="1" si="208"/>
        <v>262008.08242948784</v>
      </c>
      <c r="AR348" s="1">
        <f ca="1">IF(Table1[[#This Row],[Gender]]="men",1,0)</f>
        <v>1</v>
      </c>
      <c r="AS348" s="2">
        <f ca="1">IF(Table1[[#This Row],[Gender]]="Women",1,0)</f>
        <v>0</v>
      </c>
      <c r="AT348" s="2"/>
      <c r="AU348" s="2"/>
      <c r="AV348" s="3"/>
      <c r="AX348" s="1">
        <f t="shared" ca="1" si="181"/>
        <v>0</v>
      </c>
      <c r="AY348" s="2">
        <f t="shared" ca="1" si="182"/>
        <v>0</v>
      </c>
      <c r="AZ348" s="2">
        <f t="shared" ca="1" si="183"/>
        <v>1</v>
      </c>
      <c r="BA348" s="2">
        <f t="shared" ca="1" si="184"/>
        <v>0</v>
      </c>
      <c r="BB348" s="2">
        <f t="shared" ca="1" si="185"/>
        <v>0</v>
      </c>
      <c r="BC348" s="2">
        <f t="shared" ca="1" si="186"/>
        <v>0</v>
      </c>
      <c r="BD348" s="2"/>
      <c r="BE348" s="2"/>
      <c r="BF348" s="2"/>
      <c r="BG348" s="2"/>
      <c r="BH348" s="2"/>
      <c r="BI348" s="2"/>
      <c r="BJ348" s="3"/>
      <c r="BL348" s="1">
        <f t="shared" ca="1" si="201"/>
        <v>35985.084370959761</v>
      </c>
      <c r="BM348" s="3"/>
      <c r="BN348" s="1">
        <f t="shared" ca="1" si="187"/>
        <v>0</v>
      </c>
      <c r="BO348" s="2"/>
      <c r="BP348" s="2"/>
      <c r="BQ348" s="3"/>
      <c r="BR348" s="15">
        <f t="shared" ca="1" si="188"/>
        <v>0.18130811977469152</v>
      </c>
      <c r="BS348" s="16">
        <f t="shared" ca="1" si="189"/>
        <v>1</v>
      </c>
      <c r="BT348" s="2"/>
      <c r="BU348" s="2"/>
      <c r="BV348" s="1">
        <f ca="1">IF(Table1[[#This Row],[Area]]="Raozan",Table1[[#This Row],[Income]],0)</f>
        <v>0</v>
      </c>
      <c r="BW348" s="2">
        <f ca="1">IF(Table1[[#This Row],[Area]]="Rangunia",Table1[[#This Row],[Income]],0)</f>
        <v>0</v>
      </c>
      <c r="BX348" s="2">
        <f ca="1">IF(Table1[[#This Row],[Area]]="Hathazari",Table1[[#This Row],[Income]],0)</f>
        <v>0</v>
      </c>
      <c r="BY348" s="2">
        <f ca="1">IF(Table1[[#This Row],[Area]]="Nazirhat",Table1[[#This Row],[Income]],0)</f>
        <v>76073</v>
      </c>
      <c r="BZ348" s="2">
        <f ca="1">IF(Table1[[#This Row],[Area]]="Rangamati",Table1[[#This Row],[Income]],0)</f>
        <v>0</v>
      </c>
      <c r="CA348" s="2">
        <f ca="1">IF(Table1[[#This Row],[Area]]="Kumilla",Table1[[#This Row],[Income]],0)</f>
        <v>0</v>
      </c>
      <c r="CB348" s="2">
        <f ca="1">IF(Table1[[#This Row],[Area]]="Notun para",Table1[[#This Row],[Income]],0)</f>
        <v>0</v>
      </c>
      <c r="CC348" s="2">
        <f ca="1">IF(Table1[[#This Row],[Area]]="Fotikchori",Table1[[#This Row],[Income]],0)</f>
        <v>0</v>
      </c>
      <c r="CD348" s="2">
        <f ca="1">IF(Table1[[#This Row],[Area]]="Feni",Table1[[#This Row],[Income]],0)</f>
        <v>0</v>
      </c>
      <c r="CE348" s="2">
        <f ca="1">IF(Table1[[#This Row],[Area]]="Chattogram mohonogori",Table1[[#This Row],[Income]],0)</f>
        <v>0</v>
      </c>
      <c r="CF348" s="2">
        <f ca="1">IF(Table1[[#This Row],[Area]]="Potia",Table1[[#This Row],[Income]],0)</f>
        <v>0</v>
      </c>
      <c r="CG348" s="3">
        <f ca="1">IF(Table1[[#This Row],[Area]]="Kaptai",Table1[[#This Row],[Income]],0)</f>
        <v>0</v>
      </c>
      <c r="CH348" s="1">
        <f ca="1">IF(Table1[[#This Row],[Field of work]]="Health",Table1[[#This Row],[Income]],0)</f>
        <v>76073</v>
      </c>
      <c r="CI348" s="2">
        <f ca="1">IF(Table1[[#This Row],[Field of work]]="Teaching",Table1[[#This Row],[Income]],0)</f>
        <v>0</v>
      </c>
      <c r="CJ348" s="2">
        <f ca="1">IF(Table1[[#This Row],[Field of work]]="Construction",Table1[[#This Row],[Income]],0)</f>
        <v>0</v>
      </c>
      <c r="CK348" s="2">
        <f ca="1">IF(Table1[[#This Row],[Field of work]]="IT",Table1[[#This Row],[Income]],0)</f>
        <v>0</v>
      </c>
      <c r="CL348" s="2">
        <f ca="1">IF(Table1[[#This Row],[Field of work]]="General work",Table1[[#This Row],[Income]],0)</f>
        <v>0</v>
      </c>
      <c r="CM348" s="3">
        <f ca="1">IF(Table1[[#This Row],[Field of work]]="Agriculture",Table1[[#This Row],[Income]],0)</f>
        <v>0</v>
      </c>
      <c r="CN348" s="1">
        <f t="shared" ca="1" si="176"/>
        <v>1</v>
      </c>
      <c r="CO348" s="3"/>
      <c r="CP348" s="1">
        <f t="shared" ca="1" si="190"/>
        <v>37</v>
      </c>
      <c r="CQ348" s="3"/>
    </row>
    <row r="349" spans="2:95" x14ac:dyDescent="0.25">
      <c r="B349">
        <f t="shared" ca="1" si="191"/>
        <v>2</v>
      </c>
      <c r="C349" t="str">
        <f t="shared" ca="1" si="177"/>
        <v>Women</v>
      </c>
      <c r="D349">
        <f t="shared" ca="1" si="192"/>
        <v>37</v>
      </c>
      <c r="E349">
        <f t="shared" ca="1" si="193"/>
        <v>2</v>
      </c>
      <c r="F349" t="str">
        <f t="shared" ca="1" si="178"/>
        <v>Construction</v>
      </c>
      <c r="G349">
        <f t="shared" ca="1" si="194"/>
        <v>4</v>
      </c>
      <c r="H349" t="str">
        <f t="shared" ca="1" si="179"/>
        <v>Technical</v>
      </c>
      <c r="I349">
        <f t="shared" ca="1" si="195"/>
        <v>3</v>
      </c>
      <c r="J349">
        <f t="shared" ca="1" si="196"/>
        <v>1</v>
      </c>
      <c r="K349">
        <f t="shared" ca="1" si="197"/>
        <v>56578</v>
      </c>
      <c r="L349">
        <f t="shared" ca="1" si="198"/>
        <v>1</v>
      </c>
      <c r="M349" t="str">
        <f t="shared" ca="1" si="180"/>
        <v>Raozan</v>
      </c>
      <c r="N349">
        <f t="shared" ca="1" si="202"/>
        <v>282890</v>
      </c>
      <c r="O349">
        <f t="shared" ca="1" si="199"/>
        <v>51290.254003062488</v>
      </c>
      <c r="P349">
        <f t="shared" ca="1" si="203"/>
        <v>46698.200962493669</v>
      </c>
      <c r="Q349">
        <f t="shared" ca="1" si="200"/>
        <v>23678</v>
      </c>
      <c r="R349">
        <f t="shared" ca="1" si="204"/>
        <v>28385.327797944286</v>
      </c>
      <c r="S349">
        <f t="shared" ca="1" si="205"/>
        <v>59238.087750891325</v>
      </c>
      <c r="T349">
        <f t="shared" ca="1" si="206"/>
        <v>388826.288713385</v>
      </c>
      <c r="U349">
        <f t="shared" ca="1" si="207"/>
        <v>103353.58180100677</v>
      </c>
      <c r="V349">
        <f t="shared" ca="1" si="208"/>
        <v>285472.7069123782</v>
      </c>
      <c r="AR349" s="1">
        <f ca="1">IF(Table1[[#This Row],[Gender]]="men",1,0)</f>
        <v>0</v>
      </c>
      <c r="AS349" s="2">
        <f ca="1">IF(Table1[[#This Row],[Gender]]="Women",1,0)</f>
        <v>1</v>
      </c>
      <c r="AT349" s="2"/>
      <c r="AU349" s="2"/>
      <c r="AV349" s="3"/>
      <c r="AX349" s="1">
        <f t="shared" ca="1" si="181"/>
        <v>1</v>
      </c>
      <c r="AY349" s="2">
        <f t="shared" ca="1" si="182"/>
        <v>0</v>
      </c>
      <c r="AZ349" s="2">
        <f t="shared" ca="1" si="183"/>
        <v>0</v>
      </c>
      <c r="BA349" s="2">
        <f t="shared" ca="1" si="184"/>
        <v>0</v>
      </c>
      <c r="BB349" s="2">
        <f t="shared" ca="1" si="185"/>
        <v>0</v>
      </c>
      <c r="BC349" s="2">
        <f t="shared" ca="1" si="186"/>
        <v>0</v>
      </c>
      <c r="BD349" s="2"/>
      <c r="BE349" s="2"/>
      <c r="BF349" s="2"/>
      <c r="BG349" s="2"/>
      <c r="BH349" s="2"/>
      <c r="BI349" s="2"/>
      <c r="BJ349" s="3"/>
      <c r="BL349" s="1">
        <f t="shared" ca="1" si="201"/>
        <v>5378.5790602223251</v>
      </c>
      <c r="BM349" s="3"/>
      <c r="BN349" s="1">
        <f t="shared" ca="1" si="187"/>
        <v>0</v>
      </c>
      <c r="BO349" s="2"/>
      <c r="BP349" s="2"/>
      <c r="BQ349" s="3"/>
      <c r="BR349" s="15">
        <f t="shared" ca="1" si="188"/>
        <v>0.40817703005984474</v>
      </c>
      <c r="BS349" s="16">
        <f t="shared" ca="1" si="189"/>
        <v>0</v>
      </c>
      <c r="BT349" s="2"/>
      <c r="BU349" s="2"/>
      <c r="BV349" s="1">
        <f ca="1">IF(Table1[[#This Row],[Area]]="Raozan",Table1[[#This Row],[Income]],0)</f>
        <v>56578</v>
      </c>
      <c r="BW349" s="2">
        <f ca="1">IF(Table1[[#This Row],[Area]]="Rangunia",Table1[[#This Row],[Income]],0)</f>
        <v>0</v>
      </c>
      <c r="BX349" s="2">
        <f ca="1">IF(Table1[[#This Row],[Area]]="Hathazari",Table1[[#This Row],[Income]],0)</f>
        <v>0</v>
      </c>
      <c r="BY349" s="2">
        <f ca="1">IF(Table1[[#This Row],[Area]]="Nazirhat",Table1[[#This Row],[Income]],0)</f>
        <v>0</v>
      </c>
      <c r="BZ349" s="2">
        <f ca="1">IF(Table1[[#This Row],[Area]]="Rangamati",Table1[[#This Row],[Income]],0)</f>
        <v>0</v>
      </c>
      <c r="CA349" s="2">
        <f ca="1">IF(Table1[[#This Row],[Area]]="Kumilla",Table1[[#This Row],[Income]],0)</f>
        <v>0</v>
      </c>
      <c r="CB349" s="2">
        <f ca="1">IF(Table1[[#This Row],[Area]]="Notun para",Table1[[#This Row],[Income]],0)</f>
        <v>0</v>
      </c>
      <c r="CC349" s="2">
        <f ca="1">IF(Table1[[#This Row],[Area]]="Fotikchori",Table1[[#This Row],[Income]],0)</f>
        <v>0</v>
      </c>
      <c r="CD349" s="2">
        <f ca="1">IF(Table1[[#This Row],[Area]]="Feni",Table1[[#This Row],[Income]],0)</f>
        <v>0</v>
      </c>
      <c r="CE349" s="2">
        <f ca="1">IF(Table1[[#This Row],[Area]]="Chattogram mohonogori",Table1[[#This Row],[Income]],0)</f>
        <v>0</v>
      </c>
      <c r="CF349" s="2">
        <f ca="1">IF(Table1[[#This Row],[Area]]="Potia",Table1[[#This Row],[Income]],0)</f>
        <v>0</v>
      </c>
      <c r="CG349" s="3">
        <f ca="1">IF(Table1[[#This Row],[Area]]="Kaptai",Table1[[#This Row],[Income]],0)</f>
        <v>0</v>
      </c>
      <c r="CH349" s="1">
        <f ca="1">IF(Table1[[#This Row],[Field of work]]="Health",Table1[[#This Row],[Income]],0)</f>
        <v>0</v>
      </c>
      <c r="CI349" s="2">
        <f ca="1">IF(Table1[[#This Row],[Field of work]]="Teaching",Table1[[#This Row],[Income]],0)</f>
        <v>0</v>
      </c>
      <c r="CJ349" s="2">
        <f ca="1">IF(Table1[[#This Row],[Field of work]]="Construction",Table1[[#This Row],[Income]],0)</f>
        <v>56578</v>
      </c>
      <c r="CK349" s="2">
        <f ca="1">IF(Table1[[#This Row],[Field of work]]="IT",Table1[[#This Row],[Income]],0)</f>
        <v>0</v>
      </c>
      <c r="CL349" s="2">
        <f ca="1">IF(Table1[[#This Row],[Field of work]]="General work",Table1[[#This Row],[Income]],0)</f>
        <v>0</v>
      </c>
      <c r="CM349" s="3">
        <f ca="1">IF(Table1[[#This Row],[Field of work]]="Agriculture",Table1[[#This Row],[Income]],0)</f>
        <v>0</v>
      </c>
      <c r="CN349" s="1">
        <f t="shared" ca="1" si="176"/>
        <v>1</v>
      </c>
      <c r="CO349" s="3"/>
      <c r="CP349" s="1">
        <f t="shared" ca="1" si="190"/>
        <v>26</v>
      </c>
      <c r="CQ349" s="3"/>
    </row>
    <row r="350" spans="2:95" x14ac:dyDescent="0.25">
      <c r="B350">
        <f t="shared" ca="1" si="191"/>
        <v>2</v>
      </c>
      <c r="C350" t="str">
        <f t="shared" ca="1" si="177"/>
        <v>Women</v>
      </c>
      <c r="D350">
        <f t="shared" ca="1" si="192"/>
        <v>26</v>
      </c>
      <c r="E350">
        <f t="shared" ca="1" si="193"/>
        <v>1</v>
      </c>
      <c r="F350" t="str">
        <f t="shared" ca="1" si="178"/>
        <v>Health</v>
      </c>
      <c r="G350">
        <f t="shared" ca="1" si="194"/>
        <v>2</v>
      </c>
      <c r="H350" t="str">
        <f t="shared" ca="1" si="179"/>
        <v>College</v>
      </c>
      <c r="I350">
        <f t="shared" ca="1" si="195"/>
        <v>1</v>
      </c>
      <c r="J350">
        <f t="shared" ca="1" si="196"/>
        <v>2</v>
      </c>
      <c r="K350">
        <f t="shared" ca="1" si="197"/>
        <v>88792</v>
      </c>
      <c r="L350">
        <f t="shared" ca="1" si="198"/>
        <v>5</v>
      </c>
      <c r="M350" t="str">
        <f t="shared" ca="1" si="180"/>
        <v>Chattogram mohonogori</v>
      </c>
      <c r="N350">
        <f t="shared" ca="1" si="202"/>
        <v>266376</v>
      </c>
      <c r="O350">
        <f t="shared" ca="1" si="199"/>
        <v>108728.56455922119</v>
      </c>
      <c r="P350">
        <f t="shared" ca="1" si="203"/>
        <v>71970.168741919522</v>
      </c>
      <c r="Q350">
        <f t="shared" ca="1" si="200"/>
        <v>13624</v>
      </c>
      <c r="R350">
        <f t="shared" ca="1" si="204"/>
        <v>66788.847079338288</v>
      </c>
      <c r="S350">
        <f t="shared" ca="1" si="205"/>
        <v>131412.32069364615</v>
      </c>
      <c r="T350">
        <f t="shared" ca="1" si="206"/>
        <v>469758.48943556566</v>
      </c>
      <c r="U350">
        <f t="shared" ca="1" si="207"/>
        <v>189141.41163855948</v>
      </c>
      <c r="V350">
        <f t="shared" ca="1" si="208"/>
        <v>280617.07779700618</v>
      </c>
      <c r="AR350" s="1">
        <f ca="1">IF(Table1[[#This Row],[Gender]]="men",1,0)</f>
        <v>0</v>
      </c>
      <c r="AS350" s="2">
        <f ca="1">IF(Table1[[#This Row],[Gender]]="Women",1,0)</f>
        <v>1</v>
      </c>
      <c r="AT350" s="2"/>
      <c r="AU350" s="2"/>
      <c r="AV350" s="3"/>
      <c r="AX350" s="1">
        <f t="shared" ca="1" si="181"/>
        <v>0</v>
      </c>
      <c r="AY350" s="2">
        <f t="shared" ca="1" si="182"/>
        <v>0</v>
      </c>
      <c r="AZ350" s="2">
        <f t="shared" ca="1" si="183"/>
        <v>1</v>
      </c>
      <c r="BA350" s="2">
        <f t="shared" ca="1" si="184"/>
        <v>0</v>
      </c>
      <c r="BB350" s="2">
        <f t="shared" ca="1" si="185"/>
        <v>0</v>
      </c>
      <c r="BC350" s="2">
        <f t="shared" ca="1" si="186"/>
        <v>0</v>
      </c>
      <c r="BD350" s="2"/>
      <c r="BE350" s="2"/>
      <c r="BF350" s="2"/>
      <c r="BG350" s="2"/>
      <c r="BH350" s="2"/>
      <c r="BI350" s="2"/>
      <c r="BJ350" s="3"/>
      <c r="BL350" s="1">
        <f t="shared" ca="1" si="201"/>
        <v>17312.364904024151</v>
      </c>
      <c r="BM350" s="3"/>
      <c r="BN350" s="1">
        <f t="shared" ca="1" si="187"/>
        <v>1</v>
      </c>
      <c r="BO350" s="2"/>
      <c r="BP350" s="2"/>
      <c r="BQ350" s="3"/>
      <c r="BR350" s="15">
        <f t="shared" ca="1" si="188"/>
        <v>0.97147334158787491</v>
      </c>
      <c r="BS350" s="16">
        <f t="shared" ca="1" si="189"/>
        <v>0</v>
      </c>
      <c r="BT350" s="2"/>
      <c r="BU350" s="2"/>
      <c r="BV350" s="1">
        <f ca="1">IF(Table1[[#This Row],[Area]]="Raozan",Table1[[#This Row],[Income]],0)</f>
        <v>0</v>
      </c>
      <c r="BW350" s="2">
        <f ca="1">IF(Table1[[#This Row],[Area]]="Rangunia",Table1[[#This Row],[Income]],0)</f>
        <v>0</v>
      </c>
      <c r="BX350" s="2">
        <f ca="1">IF(Table1[[#This Row],[Area]]="Hathazari",Table1[[#This Row],[Income]],0)</f>
        <v>0</v>
      </c>
      <c r="BY350" s="2">
        <f ca="1">IF(Table1[[#This Row],[Area]]="Nazirhat",Table1[[#This Row],[Income]],0)</f>
        <v>0</v>
      </c>
      <c r="BZ350" s="2">
        <f ca="1">IF(Table1[[#This Row],[Area]]="Rangamati",Table1[[#This Row],[Income]],0)</f>
        <v>0</v>
      </c>
      <c r="CA350" s="2">
        <f ca="1">IF(Table1[[#This Row],[Area]]="Kumilla",Table1[[#This Row],[Income]],0)</f>
        <v>0</v>
      </c>
      <c r="CB350" s="2">
        <f ca="1">IF(Table1[[#This Row],[Area]]="Notun para",Table1[[#This Row],[Income]],0)</f>
        <v>0</v>
      </c>
      <c r="CC350" s="2">
        <f ca="1">IF(Table1[[#This Row],[Area]]="Fotikchori",Table1[[#This Row],[Income]],0)</f>
        <v>0</v>
      </c>
      <c r="CD350" s="2">
        <f ca="1">IF(Table1[[#This Row],[Area]]="Feni",Table1[[#This Row],[Income]],0)</f>
        <v>0</v>
      </c>
      <c r="CE350" s="2">
        <f ca="1">IF(Table1[[#This Row],[Area]]="Chattogram mohonogori",Table1[[#This Row],[Income]],0)</f>
        <v>88792</v>
      </c>
      <c r="CF350" s="2">
        <f ca="1">IF(Table1[[#This Row],[Area]]="Potia",Table1[[#This Row],[Income]],0)</f>
        <v>0</v>
      </c>
      <c r="CG350" s="3">
        <f ca="1">IF(Table1[[#This Row],[Area]]="Kaptai",Table1[[#This Row],[Income]],0)</f>
        <v>0</v>
      </c>
      <c r="CH350" s="1">
        <f ca="1">IF(Table1[[#This Row],[Field of work]]="Health",Table1[[#This Row],[Income]],0)</f>
        <v>88792</v>
      </c>
      <c r="CI350" s="2">
        <f ca="1">IF(Table1[[#This Row],[Field of work]]="Teaching",Table1[[#This Row],[Income]],0)</f>
        <v>0</v>
      </c>
      <c r="CJ350" s="2">
        <f ca="1">IF(Table1[[#This Row],[Field of work]]="Construction",Table1[[#This Row],[Income]],0)</f>
        <v>0</v>
      </c>
      <c r="CK350" s="2">
        <f ca="1">IF(Table1[[#This Row],[Field of work]]="IT",Table1[[#This Row],[Income]],0)</f>
        <v>0</v>
      </c>
      <c r="CL350" s="2">
        <f ca="1">IF(Table1[[#This Row],[Field of work]]="General work",Table1[[#This Row],[Income]],0)</f>
        <v>0</v>
      </c>
      <c r="CM350" s="3">
        <f ca="1">IF(Table1[[#This Row],[Field of work]]="Agriculture",Table1[[#This Row],[Income]],0)</f>
        <v>0</v>
      </c>
      <c r="CN350" s="1">
        <f t="shared" ca="1" si="176"/>
        <v>1</v>
      </c>
      <c r="CO350" s="3"/>
      <c r="CP350" s="1">
        <f t="shared" ca="1" si="190"/>
        <v>39</v>
      </c>
      <c r="CQ350" s="3"/>
    </row>
    <row r="351" spans="2:95" x14ac:dyDescent="0.25">
      <c r="B351">
        <f t="shared" ca="1" si="191"/>
        <v>2</v>
      </c>
      <c r="C351" t="str">
        <f t="shared" ca="1" si="177"/>
        <v>Women</v>
      </c>
      <c r="D351">
        <f t="shared" ca="1" si="192"/>
        <v>39</v>
      </c>
      <c r="E351">
        <f t="shared" ca="1" si="193"/>
        <v>2</v>
      </c>
      <c r="F351" t="str">
        <f t="shared" ca="1" si="178"/>
        <v>Construction</v>
      </c>
      <c r="G351">
        <f t="shared" ca="1" si="194"/>
        <v>3</v>
      </c>
      <c r="H351" t="str">
        <f t="shared" ca="1" si="179"/>
        <v>University</v>
      </c>
      <c r="I351">
        <f t="shared" ca="1" si="195"/>
        <v>0</v>
      </c>
      <c r="J351">
        <f t="shared" ca="1" si="196"/>
        <v>3</v>
      </c>
      <c r="K351">
        <f t="shared" ca="1" si="197"/>
        <v>68118</v>
      </c>
      <c r="L351">
        <f t="shared" ca="1" si="198"/>
        <v>6</v>
      </c>
      <c r="M351" t="str">
        <f t="shared" ca="1" si="180"/>
        <v>Kumilla</v>
      </c>
      <c r="N351">
        <f t="shared" ca="1" si="202"/>
        <v>204354</v>
      </c>
      <c r="O351">
        <f t="shared" ca="1" si="199"/>
        <v>198524.46324684858</v>
      </c>
      <c r="P351">
        <f t="shared" ca="1" si="203"/>
        <v>16135.737180666976</v>
      </c>
      <c r="Q351">
        <f t="shared" ca="1" si="200"/>
        <v>2310</v>
      </c>
      <c r="R351">
        <f t="shared" ca="1" si="204"/>
        <v>78575.60860588192</v>
      </c>
      <c r="S351">
        <f t="shared" ca="1" si="205"/>
        <v>74206.017674674076</v>
      </c>
      <c r="T351">
        <f t="shared" ca="1" si="206"/>
        <v>294695.75485534105</v>
      </c>
      <c r="U351">
        <f t="shared" ca="1" si="207"/>
        <v>279410.07185273047</v>
      </c>
      <c r="V351">
        <f t="shared" ca="1" si="208"/>
        <v>15285.683002610574</v>
      </c>
      <c r="AR351" s="1">
        <f ca="1">IF(Table1[[#This Row],[Gender]]="men",1,0)</f>
        <v>0</v>
      </c>
      <c r="AS351" s="2">
        <f ca="1">IF(Table1[[#This Row],[Gender]]="Women",1,0)</f>
        <v>1</v>
      </c>
      <c r="AT351" s="2"/>
      <c r="AU351" s="2"/>
      <c r="AV351" s="3"/>
      <c r="AX351" s="1">
        <f t="shared" ca="1" si="181"/>
        <v>0</v>
      </c>
      <c r="AY351" s="2">
        <f t="shared" ca="1" si="182"/>
        <v>0</v>
      </c>
      <c r="AZ351" s="2">
        <f t="shared" ca="1" si="183"/>
        <v>0</v>
      </c>
      <c r="BA351" s="2">
        <f t="shared" ca="1" si="184"/>
        <v>0</v>
      </c>
      <c r="BB351" s="2">
        <f t="shared" ca="1" si="185"/>
        <v>0</v>
      </c>
      <c r="BC351" s="2">
        <f t="shared" ca="1" si="186"/>
        <v>1</v>
      </c>
      <c r="BD351" s="2"/>
      <c r="BE351" s="2"/>
      <c r="BF351" s="2"/>
      <c r="BG351" s="2"/>
      <c r="BH351" s="2"/>
      <c r="BI351" s="2"/>
      <c r="BJ351" s="3"/>
      <c r="BL351" s="1">
        <f t="shared" ca="1" si="201"/>
        <v>43039.846907456464</v>
      </c>
      <c r="BM351" s="3"/>
      <c r="BN351" s="1">
        <f t="shared" ca="1" si="187"/>
        <v>1</v>
      </c>
      <c r="BO351" s="2"/>
      <c r="BP351" s="2"/>
      <c r="BQ351" s="3"/>
      <c r="BR351" s="15">
        <f t="shared" ca="1" si="188"/>
        <v>0.66403464373861465</v>
      </c>
      <c r="BS351" s="16">
        <f t="shared" ca="1" si="189"/>
        <v>0</v>
      </c>
      <c r="BT351" s="2"/>
      <c r="BU351" s="2"/>
      <c r="BV351" s="1">
        <f ca="1">IF(Table1[[#This Row],[Area]]="Raozan",Table1[[#This Row],[Income]],0)</f>
        <v>0</v>
      </c>
      <c r="BW351" s="2">
        <f ca="1">IF(Table1[[#This Row],[Area]]="Rangunia",Table1[[#This Row],[Income]],0)</f>
        <v>0</v>
      </c>
      <c r="BX351" s="2">
        <f ca="1">IF(Table1[[#This Row],[Area]]="Hathazari",Table1[[#This Row],[Income]],0)</f>
        <v>0</v>
      </c>
      <c r="BY351" s="2">
        <f ca="1">IF(Table1[[#This Row],[Area]]="Nazirhat",Table1[[#This Row],[Income]],0)</f>
        <v>0</v>
      </c>
      <c r="BZ351" s="2">
        <f ca="1">IF(Table1[[#This Row],[Area]]="Rangamati",Table1[[#This Row],[Income]],0)</f>
        <v>0</v>
      </c>
      <c r="CA351" s="2">
        <f ca="1">IF(Table1[[#This Row],[Area]]="Kumilla",Table1[[#This Row],[Income]],0)</f>
        <v>68118</v>
      </c>
      <c r="CB351" s="2">
        <f ca="1">IF(Table1[[#This Row],[Area]]="Notun para",Table1[[#This Row],[Income]],0)</f>
        <v>0</v>
      </c>
      <c r="CC351" s="2">
        <f ca="1">IF(Table1[[#This Row],[Area]]="Fotikchori",Table1[[#This Row],[Income]],0)</f>
        <v>0</v>
      </c>
      <c r="CD351" s="2">
        <f ca="1">IF(Table1[[#This Row],[Area]]="Feni",Table1[[#This Row],[Income]],0)</f>
        <v>0</v>
      </c>
      <c r="CE351" s="2">
        <f ca="1">IF(Table1[[#This Row],[Area]]="Chattogram mohonogori",Table1[[#This Row],[Income]],0)</f>
        <v>0</v>
      </c>
      <c r="CF351" s="2">
        <f ca="1">IF(Table1[[#This Row],[Area]]="Potia",Table1[[#This Row],[Income]],0)</f>
        <v>0</v>
      </c>
      <c r="CG351" s="3">
        <f ca="1">IF(Table1[[#This Row],[Area]]="Kaptai",Table1[[#This Row],[Income]],0)</f>
        <v>0</v>
      </c>
      <c r="CH351" s="1">
        <f ca="1">IF(Table1[[#This Row],[Field of work]]="Health",Table1[[#This Row],[Income]],0)</f>
        <v>0</v>
      </c>
      <c r="CI351" s="2">
        <f ca="1">IF(Table1[[#This Row],[Field of work]]="Teaching",Table1[[#This Row],[Income]],0)</f>
        <v>0</v>
      </c>
      <c r="CJ351" s="2">
        <f ca="1">IF(Table1[[#This Row],[Field of work]]="Construction",Table1[[#This Row],[Income]],0)</f>
        <v>68118</v>
      </c>
      <c r="CK351" s="2">
        <f ca="1">IF(Table1[[#This Row],[Field of work]]="IT",Table1[[#This Row],[Income]],0)</f>
        <v>0</v>
      </c>
      <c r="CL351" s="2">
        <f ca="1">IF(Table1[[#This Row],[Field of work]]="General work",Table1[[#This Row],[Income]],0)</f>
        <v>0</v>
      </c>
      <c r="CM351" s="3">
        <f ca="1">IF(Table1[[#This Row],[Field of work]]="Agriculture",Table1[[#This Row],[Income]],0)</f>
        <v>0</v>
      </c>
      <c r="CN351" s="1">
        <f t="shared" ca="1" si="176"/>
        <v>1</v>
      </c>
      <c r="CO351" s="3"/>
      <c r="CP351" s="1">
        <f t="shared" ca="1" si="190"/>
        <v>26</v>
      </c>
      <c r="CQ351" s="3"/>
    </row>
    <row r="352" spans="2:95" x14ac:dyDescent="0.25">
      <c r="B352">
        <f t="shared" ca="1" si="191"/>
        <v>1</v>
      </c>
      <c r="C352" t="str">
        <f t="shared" ca="1" si="177"/>
        <v>Men</v>
      </c>
      <c r="D352">
        <f t="shared" ca="1" si="192"/>
        <v>26</v>
      </c>
      <c r="E352">
        <f t="shared" ca="1" si="193"/>
        <v>6</v>
      </c>
      <c r="F352" t="str">
        <f t="shared" ca="1" si="178"/>
        <v>Agriculture</v>
      </c>
      <c r="G352">
        <f t="shared" ca="1" si="194"/>
        <v>2</v>
      </c>
      <c r="H352" t="str">
        <f t="shared" ca="1" si="179"/>
        <v>College</v>
      </c>
      <c r="I352">
        <f t="shared" ca="1" si="195"/>
        <v>0</v>
      </c>
      <c r="J352">
        <f t="shared" ca="1" si="196"/>
        <v>2</v>
      </c>
      <c r="K352">
        <f t="shared" ca="1" si="197"/>
        <v>56819</v>
      </c>
      <c r="L352">
        <f t="shared" ca="1" si="198"/>
        <v>10</v>
      </c>
      <c r="M352" t="str">
        <f t="shared" ca="1" si="180"/>
        <v>Notun para</v>
      </c>
      <c r="N352">
        <f t="shared" ca="1" si="202"/>
        <v>340914</v>
      </c>
      <c r="O352">
        <f t="shared" ca="1" si="199"/>
        <v>226378.70653550606</v>
      </c>
      <c r="P352">
        <f t="shared" ca="1" si="203"/>
        <v>34624.729808048301</v>
      </c>
      <c r="Q352">
        <f t="shared" ca="1" si="200"/>
        <v>14892</v>
      </c>
      <c r="R352">
        <f t="shared" ca="1" si="204"/>
        <v>79952.224878719338</v>
      </c>
      <c r="S352">
        <f t="shared" ca="1" si="205"/>
        <v>41069.045405578552</v>
      </c>
      <c r="T352">
        <f t="shared" ca="1" si="206"/>
        <v>416607.77521362685</v>
      </c>
      <c r="U352">
        <f t="shared" ca="1" si="207"/>
        <v>321222.93141422537</v>
      </c>
      <c r="V352">
        <f t="shared" ca="1" si="208"/>
        <v>95384.843799401482</v>
      </c>
      <c r="AR352" s="1">
        <f ca="1">IF(Table1[[#This Row],[Gender]]="men",1,0)</f>
        <v>1</v>
      </c>
      <c r="AS352" s="2">
        <f ca="1">IF(Table1[[#This Row],[Gender]]="Women",1,0)</f>
        <v>0</v>
      </c>
      <c r="AT352" s="2"/>
      <c r="AU352" s="2"/>
      <c r="AV352" s="3"/>
      <c r="AX352" s="1">
        <f t="shared" ca="1" si="181"/>
        <v>0</v>
      </c>
      <c r="AY352" s="2">
        <f t="shared" ca="1" si="182"/>
        <v>1</v>
      </c>
      <c r="AZ352" s="2">
        <f t="shared" ca="1" si="183"/>
        <v>0</v>
      </c>
      <c r="BA352" s="2">
        <f t="shared" ca="1" si="184"/>
        <v>0</v>
      </c>
      <c r="BB352" s="2">
        <f t="shared" ca="1" si="185"/>
        <v>0</v>
      </c>
      <c r="BC352" s="2">
        <f t="shared" ca="1" si="186"/>
        <v>0</v>
      </c>
      <c r="BD352" s="2"/>
      <c r="BE352" s="2"/>
      <c r="BF352" s="2"/>
      <c r="BG352" s="2"/>
      <c r="BH352" s="2"/>
      <c r="BI352" s="2"/>
      <c r="BJ352" s="3"/>
      <c r="BL352" s="1">
        <f t="shared" ca="1" si="201"/>
        <v>43251.66081930232</v>
      </c>
      <c r="BM352" s="3"/>
      <c r="BN352" s="1">
        <f t="shared" ca="1" si="187"/>
        <v>1</v>
      </c>
      <c r="BO352" s="2"/>
      <c r="BP352" s="2"/>
      <c r="BQ352" s="3"/>
      <c r="BR352" s="15">
        <f t="shared" ca="1" si="188"/>
        <v>0.66410271156892475</v>
      </c>
      <c r="BS352" s="16">
        <f t="shared" ca="1" si="189"/>
        <v>0</v>
      </c>
      <c r="BT352" s="2"/>
      <c r="BU352" s="2"/>
      <c r="BV352" s="1">
        <f ca="1">IF(Table1[[#This Row],[Area]]="Raozan",Table1[[#This Row],[Income]],0)</f>
        <v>0</v>
      </c>
      <c r="BW352" s="2">
        <f ca="1">IF(Table1[[#This Row],[Area]]="Rangunia",Table1[[#This Row],[Income]],0)</f>
        <v>0</v>
      </c>
      <c r="BX352" s="2">
        <f ca="1">IF(Table1[[#This Row],[Area]]="Hathazari",Table1[[#This Row],[Income]],0)</f>
        <v>0</v>
      </c>
      <c r="BY352" s="2">
        <f ca="1">IF(Table1[[#This Row],[Area]]="Nazirhat",Table1[[#This Row],[Income]],0)</f>
        <v>0</v>
      </c>
      <c r="BZ352" s="2">
        <f ca="1">IF(Table1[[#This Row],[Area]]="Rangamati",Table1[[#This Row],[Income]],0)</f>
        <v>0</v>
      </c>
      <c r="CA352" s="2">
        <f ca="1">IF(Table1[[#This Row],[Area]]="Kumilla",Table1[[#This Row],[Income]],0)</f>
        <v>0</v>
      </c>
      <c r="CB352" s="2">
        <f ca="1">IF(Table1[[#This Row],[Area]]="Notun para",Table1[[#This Row],[Income]],0)</f>
        <v>56819</v>
      </c>
      <c r="CC352" s="2">
        <f ca="1">IF(Table1[[#This Row],[Area]]="Fotikchori",Table1[[#This Row],[Income]],0)</f>
        <v>0</v>
      </c>
      <c r="CD352" s="2">
        <f ca="1">IF(Table1[[#This Row],[Area]]="Feni",Table1[[#This Row],[Income]],0)</f>
        <v>0</v>
      </c>
      <c r="CE352" s="2">
        <f ca="1">IF(Table1[[#This Row],[Area]]="Chattogram mohonogori",Table1[[#This Row],[Income]],0)</f>
        <v>0</v>
      </c>
      <c r="CF352" s="2">
        <f ca="1">IF(Table1[[#This Row],[Area]]="Potia",Table1[[#This Row],[Income]],0)</f>
        <v>0</v>
      </c>
      <c r="CG352" s="3">
        <f ca="1">IF(Table1[[#This Row],[Area]]="Kaptai",Table1[[#This Row],[Income]],0)</f>
        <v>0</v>
      </c>
      <c r="CH352" s="1">
        <f ca="1">IF(Table1[[#This Row],[Field of work]]="Health",Table1[[#This Row],[Income]],0)</f>
        <v>0</v>
      </c>
      <c r="CI352" s="2">
        <f ca="1">IF(Table1[[#This Row],[Field of work]]="Teaching",Table1[[#This Row],[Income]],0)</f>
        <v>0</v>
      </c>
      <c r="CJ352" s="2">
        <f ca="1">IF(Table1[[#This Row],[Field of work]]="Construction",Table1[[#This Row],[Income]],0)</f>
        <v>0</v>
      </c>
      <c r="CK352" s="2">
        <f ca="1">IF(Table1[[#This Row],[Field of work]]="IT",Table1[[#This Row],[Income]],0)</f>
        <v>0</v>
      </c>
      <c r="CL352" s="2">
        <f ca="1">IF(Table1[[#This Row],[Field of work]]="General work",Table1[[#This Row],[Income]],0)</f>
        <v>0</v>
      </c>
      <c r="CM352" s="3">
        <f ca="1">IF(Table1[[#This Row],[Field of work]]="Agriculture",Table1[[#This Row],[Income]],0)</f>
        <v>56819</v>
      </c>
      <c r="CN352" s="1">
        <f t="shared" ca="1" si="176"/>
        <v>1</v>
      </c>
      <c r="CO352" s="3"/>
      <c r="CP352" s="1">
        <f t="shared" ca="1" si="190"/>
        <v>34</v>
      </c>
      <c r="CQ352" s="3"/>
    </row>
    <row r="353" spans="2:95" x14ac:dyDescent="0.25">
      <c r="B353">
        <f t="shared" ca="1" si="191"/>
        <v>2</v>
      </c>
      <c r="C353" t="str">
        <f t="shared" ca="1" si="177"/>
        <v>Women</v>
      </c>
      <c r="D353">
        <f t="shared" ca="1" si="192"/>
        <v>34</v>
      </c>
      <c r="E353">
        <f t="shared" ca="1" si="193"/>
        <v>3</v>
      </c>
      <c r="F353" t="str">
        <f t="shared" ca="1" si="178"/>
        <v>Teaching</v>
      </c>
      <c r="G353">
        <f t="shared" ca="1" si="194"/>
        <v>4</v>
      </c>
      <c r="H353" t="str">
        <f t="shared" ca="1" si="179"/>
        <v>Technical</v>
      </c>
      <c r="I353">
        <f t="shared" ca="1" si="195"/>
        <v>4</v>
      </c>
      <c r="J353">
        <f t="shared" ca="1" si="196"/>
        <v>1</v>
      </c>
      <c r="K353">
        <f t="shared" ca="1" si="197"/>
        <v>74063</v>
      </c>
      <c r="L353">
        <f t="shared" ca="1" si="198"/>
        <v>9</v>
      </c>
      <c r="M353" t="str">
        <f t="shared" ca="1" si="180"/>
        <v>Rangunia</v>
      </c>
      <c r="N353">
        <f t="shared" ca="1" si="202"/>
        <v>222189</v>
      </c>
      <c r="O353">
        <f t="shared" ca="1" si="199"/>
        <v>147556.31738078783</v>
      </c>
      <c r="P353">
        <f t="shared" ca="1" si="203"/>
        <v>43039.846907456464</v>
      </c>
      <c r="Q353">
        <f t="shared" ca="1" si="200"/>
        <v>2541</v>
      </c>
      <c r="R353">
        <f t="shared" ca="1" si="204"/>
        <v>135086.04808642372</v>
      </c>
      <c r="S353">
        <f t="shared" ca="1" si="205"/>
        <v>64111.973201556364</v>
      </c>
      <c r="T353">
        <f t="shared" ca="1" si="206"/>
        <v>329340.82010901283</v>
      </c>
      <c r="U353">
        <f t="shared" ca="1" si="207"/>
        <v>285183.36546721158</v>
      </c>
      <c r="V353">
        <f t="shared" ca="1" si="208"/>
        <v>44157.454641801247</v>
      </c>
      <c r="AR353" s="1">
        <f ca="1">IF(Table1[[#This Row],[Gender]]="men",1,0)</f>
        <v>0</v>
      </c>
      <c r="AS353" s="2">
        <f ca="1">IF(Table1[[#This Row],[Gender]]="Women",1,0)</f>
        <v>1</v>
      </c>
      <c r="AT353" s="2"/>
      <c r="AU353" s="2"/>
      <c r="AV353" s="3"/>
      <c r="AX353" s="1">
        <f t="shared" ca="1" si="181"/>
        <v>0</v>
      </c>
      <c r="AY353" s="2">
        <f t="shared" ca="1" si="182"/>
        <v>0</v>
      </c>
      <c r="AZ353" s="2">
        <f t="shared" ca="1" si="183"/>
        <v>1</v>
      </c>
      <c r="BA353" s="2">
        <f t="shared" ca="1" si="184"/>
        <v>0</v>
      </c>
      <c r="BB353" s="2">
        <f t="shared" ca="1" si="185"/>
        <v>0</v>
      </c>
      <c r="BC353" s="2">
        <f t="shared" ca="1" si="186"/>
        <v>0</v>
      </c>
      <c r="BD353" s="2"/>
      <c r="BE353" s="2"/>
      <c r="BF353" s="2"/>
      <c r="BG353" s="2"/>
      <c r="BH353" s="2"/>
      <c r="BI353" s="2"/>
      <c r="BJ353" s="3"/>
      <c r="BL353" s="1">
        <f t="shared" ca="1" si="201"/>
        <v>6364.1499535810917</v>
      </c>
      <c r="BM353" s="3"/>
      <c r="BN353" s="1">
        <f t="shared" ca="1" si="187"/>
        <v>0</v>
      </c>
      <c r="BO353" s="2"/>
      <c r="BP353" s="2"/>
      <c r="BQ353" s="3"/>
      <c r="BR353" s="15">
        <f t="shared" ca="1" si="188"/>
        <v>0.35609017965108325</v>
      </c>
      <c r="BS353" s="16">
        <f t="shared" ca="1" si="189"/>
        <v>0</v>
      </c>
      <c r="BT353" s="2"/>
      <c r="BU353" s="2"/>
      <c r="BV353" s="1">
        <f ca="1">IF(Table1[[#This Row],[Area]]="Raozan",Table1[[#This Row],[Income]],0)</f>
        <v>0</v>
      </c>
      <c r="BW353" s="2">
        <f ca="1">IF(Table1[[#This Row],[Area]]="Rangunia",Table1[[#This Row],[Income]],0)</f>
        <v>74063</v>
      </c>
      <c r="BX353" s="2">
        <f ca="1">IF(Table1[[#This Row],[Area]]="Hathazari",Table1[[#This Row],[Income]],0)</f>
        <v>0</v>
      </c>
      <c r="BY353" s="2">
        <f ca="1">IF(Table1[[#This Row],[Area]]="Nazirhat",Table1[[#This Row],[Income]],0)</f>
        <v>0</v>
      </c>
      <c r="BZ353" s="2">
        <f ca="1">IF(Table1[[#This Row],[Area]]="Rangamati",Table1[[#This Row],[Income]],0)</f>
        <v>0</v>
      </c>
      <c r="CA353" s="2">
        <f ca="1">IF(Table1[[#This Row],[Area]]="Kumilla",Table1[[#This Row],[Income]],0)</f>
        <v>0</v>
      </c>
      <c r="CB353" s="2">
        <f ca="1">IF(Table1[[#This Row],[Area]]="Notun para",Table1[[#This Row],[Income]],0)</f>
        <v>0</v>
      </c>
      <c r="CC353" s="2">
        <f ca="1">IF(Table1[[#This Row],[Area]]="Fotikchori",Table1[[#This Row],[Income]],0)</f>
        <v>0</v>
      </c>
      <c r="CD353" s="2">
        <f ca="1">IF(Table1[[#This Row],[Area]]="Feni",Table1[[#This Row],[Income]],0)</f>
        <v>0</v>
      </c>
      <c r="CE353" s="2">
        <f ca="1">IF(Table1[[#This Row],[Area]]="Chattogram mohonogori",Table1[[#This Row],[Income]],0)</f>
        <v>0</v>
      </c>
      <c r="CF353" s="2">
        <f ca="1">IF(Table1[[#This Row],[Area]]="Potia",Table1[[#This Row],[Income]],0)</f>
        <v>0</v>
      </c>
      <c r="CG353" s="3">
        <f ca="1">IF(Table1[[#This Row],[Area]]="Kaptai",Table1[[#This Row],[Income]],0)</f>
        <v>0</v>
      </c>
      <c r="CH353" s="1">
        <f ca="1">IF(Table1[[#This Row],[Field of work]]="Health",Table1[[#This Row],[Income]],0)</f>
        <v>0</v>
      </c>
      <c r="CI353" s="2">
        <f ca="1">IF(Table1[[#This Row],[Field of work]]="Teaching",Table1[[#This Row],[Income]],0)</f>
        <v>74063</v>
      </c>
      <c r="CJ353" s="2">
        <f ca="1">IF(Table1[[#This Row],[Field of work]]="Construction",Table1[[#This Row],[Income]],0)</f>
        <v>0</v>
      </c>
      <c r="CK353" s="2">
        <f ca="1">IF(Table1[[#This Row],[Field of work]]="IT",Table1[[#This Row],[Income]],0)</f>
        <v>0</v>
      </c>
      <c r="CL353" s="2">
        <f ca="1">IF(Table1[[#This Row],[Field of work]]="General work",Table1[[#This Row],[Income]],0)</f>
        <v>0</v>
      </c>
      <c r="CM353" s="3">
        <f ca="1">IF(Table1[[#This Row],[Field of work]]="Agriculture",Table1[[#This Row],[Income]],0)</f>
        <v>0</v>
      </c>
      <c r="CN353" s="1">
        <f t="shared" ca="1" si="176"/>
        <v>1</v>
      </c>
      <c r="CO353" s="3"/>
      <c r="CP353" s="1">
        <f t="shared" ca="1" si="190"/>
        <v>34</v>
      </c>
      <c r="CQ353" s="3"/>
    </row>
    <row r="354" spans="2:95" x14ac:dyDescent="0.25">
      <c r="B354">
        <f t="shared" ca="1" si="191"/>
        <v>1</v>
      </c>
      <c r="C354" t="str">
        <f t="shared" ca="1" si="177"/>
        <v>Men</v>
      </c>
      <c r="D354">
        <f t="shared" ca="1" si="192"/>
        <v>34</v>
      </c>
      <c r="E354">
        <f t="shared" ca="1" si="193"/>
        <v>2</v>
      </c>
      <c r="F354" t="str">
        <f t="shared" ca="1" si="178"/>
        <v>Construction</v>
      </c>
      <c r="G354">
        <f t="shared" ca="1" si="194"/>
        <v>2</v>
      </c>
      <c r="H354" t="str">
        <f t="shared" ca="1" si="179"/>
        <v>College</v>
      </c>
      <c r="I354">
        <f t="shared" ca="1" si="195"/>
        <v>3</v>
      </c>
      <c r="J354">
        <f t="shared" ca="1" si="196"/>
        <v>2</v>
      </c>
      <c r="K354">
        <f t="shared" ca="1" si="197"/>
        <v>60816</v>
      </c>
      <c r="L354">
        <f t="shared" ca="1" si="198"/>
        <v>5</v>
      </c>
      <c r="M354" t="str">
        <f t="shared" ca="1" si="180"/>
        <v>Chattogram mohonogori</v>
      </c>
      <c r="N354">
        <f t="shared" ca="1" si="202"/>
        <v>243264</v>
      </c>
      <c r="O354">
        <f t="shared" ca="1" si="199"/>
        <v>86623.921462641112</v>
      </c>
      <c r="P354">
        <f t="shared" ca="1" si="203"/>
        <v>86503.321638604641</v>
      </c>
      <c r="Q354">
        <f t="shared" ca="1" si="200"/>
        <v>3635</v>
      </c>
      <c r="R354">
        <f t="shared" ca="1" si="204"/>
        <v>91953.144257667605</v>
      </c>
      <c r="S354">
        <f t="shared" ca="1" si="205"/>
        <v>70414.391375031701</v>
      </c>
      <c r="T354">
        <f t="shared" ca="1" si="206"/>
        <v>400181.7130136363</v>
      </c>
      <c r="U354">
        <f t="shared" ca="1" si="207"/>
        <v>182212.06572030872</v>
      </c>
      <c r="V354">
        <f t="shared" ca="1" si="208"/>
        <v>217969.64729332758</v>
      </c>
      <c r="AR354" s="1">
        <f ca="1">IF(Table1[[#This Row],[Gender]]="men",1,0)</f>
        <v>1</v>
      </c>
      <c r="AS354" s="2">
        <f ca="1">IF(Table1[[#This Row],[Gender]]="Women",1,0)</f>
        <v>0</v>
      </c>
      <c r="AT354" s="2"/>
      <c r="AU354" s="2"/>
      <c r="AV354" s="3"/>
      <c r="AX354" s="1">
        <f t="shared" ca="1" si="181"/>
        <v>0</v>
      </c>
      <c r="AY354" s="2">
        <f t="shared" ca="1" si="182"/>
        <v>1</v>
      </c>
      <c r="AZ354" s="2">
        <f t="shared" ca="1" si="183"/>
        <v>0</v>
      </c>
      <c r="BA354" s="2">
        <f t="shared" ca="1" si="184"/>
        <v>0</v>
      </c>
      <c r="BB354" s="2">
        <f t="shared" ca="1" si="185"/>
        <v>0</v>
      </c>
      <c r="BC354" s="2">
        <f t="shared" ca="1" si="186"/>
        <v>0</v>
      </c>
      <c r="BD354" s="2"/>
      <c r="BE354" s="2"/>
      <c r="BF354" s="2"/>
      <c r="BG354" s="2"/>
      <c r="BH354" s="2"/>
      <c r="BI354" s="2"/>
      <c r="BJ354" s="3"/>
      <c r="BL354" s="1">
        <f t="shared" ca="1" si="201"/>
        <v>66765.412834717543</v>
      </c>
      <c r="BM354" s="3"/>
      <c r="BN354" s="1">
        <f t="shared" ca="1" si="187"/>
        <v>1</v>
      </c>
      <c r="BO354" s="2"/>
      <c r="BP354" s="2"/>
      <c r="BQ354" s="3"/>
      <c r="BR354" s="15">
        <f t="shared" ca="1" si="188"/>
        <v>0.30207841940909241</v>
      </c>
      <c r="BS354" s="16">
        <f t="shared" ca="1" si="189"/>
        <v>0</v>
      </c>
      <c r="BT354" s="2"/>
      <c r="BU354" s="2"/>
      <c r="BV354" s="1">
        <f ca="1">IF(Table1[[#This Row],[Area]]="Raozan",Table1[[#This Row],[Income]],0)</f>
        <v>0</v>
      </c>
      <c r="BW354" s="2">
        <f ca="1">IF(Table1[[#This Row],[Area]]="Rangunia",Table1[[#This Row],[Income]],0)</f>
        <v>0</v>
      </c>
      <c r="BX354" s="2">
        <f ca="1">IF(Table1[[#This Row],[Area]]="Hathazari",Table1[[#This Row],[Income]],0)</f>
        <v>0</v>
      </c>
      <c r="BY354" s="2">
        <f ca="1">IF(Table1[[#This Row],[Area]]="Nazirhat",Table1[[#This Row],[Income]],0)</f>
        <v>0</v>
      </c>
      <c r="BZ354" s="2">
        <f ca="1">IF(Table1[[#This Row],[Area]]="Rangamati",Table1[[#This Row],[Income]],0)</f>
        <v>0</v>
      </c>
      <c r="CA354" s="2">
        <f ca="1">IF(Table1[[#This Row],[Area]]="Kumilla",Table1[[#This Row],[Income]],0)</f>
        <v>0</v>
      </c>
      <c r="CB354" s="2">
        <f ca="1">IF(Table1[[#This Row],[Area]]="Notun para",Table1[[#This Row],[Income]],0)</f>
        <v>0</v>
      </c>
      <c r="CC354" s="2">
        <f ca="1">IF(Table1[[#This Row],[Area]]="Fotikchori",Table1[[#This Row],[Income]],0)</f>
        <v>0</v>
      </c>
      <c r="CD354" s="2">
        <f ca="1">IF(Table1[[#This Row],[Area]]="Feni",Table1[[#This Row],[Income]],0)</f>
        <v>0</v>
      </c>
      <c r="CE354" s="2">
        <f ca="1">IF(Table1[[#This Row],[Area]]="Chattogram mohonogori",Table1[[#This Row],[Income]],0)</f>
        <v>60816</v>
      </c>
      <c r="CF354" s="2">
        <f ca="1">IF(Table1[[#This Row],[Area]]="Potia",Table1[[#This Row],[Income]],0)</f>
        <v>0</v>
      </c>
      <c r="CG354" s="3">
        <f ca="1">IF(Table1[[#This Row],[Area]]="Kaptai",Table1[[#This Row],[Income]],0)</f>
        <v>0</v>
      </c>
      <c r="CH354" s="1">
        <f ca="1">IF(Table1[[#This Row],[Field of work]]="Health",Table1[[#This Row],[Income]],0)</f>
        <v>0</v>
      </c>
      <c r="CI354" s="2">
        <f ca="1">IF(Table1[[#This Row],[Field of work]]="Teaching",Table1[[#This Row],[Income]],0)</f>
        <v>0</v>
      </c>
      <c r="CJ354" s="2">
        <f ca="1">IF(Table1[[#This Row],[Field of work]]="Construction",Table1[[#This Row],[Income]],0)</f>
        <v>60816</v>
      </c>
      <c r="CK354" s="2">
        <f ca="1">IF(Table1[[#This Row],[Field of work]]="IT",Table1[[#This Row],[Income]],0)</f>
        <v>0</v>
      </c>
      <c r="CL354" s="2">
        <f ca="1">IF(Table1[[#This Row],[Field of work]]="General work",Table1[[#This Row],[Income]],0)</f>
        <v>0</v>
      </c>
      <c r="CM354" s="3">
        <f ca="1">IF(Table1[[#This Row],[Field of work]]="Agriculture",Table1[[#This Row],[Income]],0)</f>
        <v>0</v>
      </c>
      <c r="CN354" s="1">
        <f t="shared" ca="1" si="176"/>
        <v>1</v>
      </c>
      <c r="CO354" s="3"/>
      <c r="CP354" s="1">
        <f t="shared" ca="1" si="190"/>
        <v>29</v>
      </c>
      <c r="CQ354" s="3"/>
    </row>
    <row r="355" spans="2:95" x14ac:dyDescent="0.25">
      <c r="B355">
        <f t="shared" ca="1" si="191"/>
        <v>2</v>
      </c>
      <c r="C355" t="str">
        <f t="shared" ca="1" si="177"/>
        <v>Women</v>
      </c>
      <c r="D355">
        <f t="shared" ca="1" si="192"/>
        <v>29</v>
      </c>
      <c r="E355">
        <f t="shared" ca="1" si="193"/>
        <v>3</v>
      </c>
      <c r="F355" t="str">
        <f t="shared" ca="1" si="178"/>
        <v>Teaching</v>
      </c>
      <c r="G355">
        <f t="shared" ca="1" si="194"/>
        <v>2</v>
      </c>
      <c r="H355" t="str">
        <f t="shared" ca="1" si="179"/>
        <v>College</v>
      </c>
      <c r="I355">
        <f t="shared" ca="1" si="195"/>
        <v>2</v>
      </c>
      <c r="J355">
        <f t="shared" ca="1" si="196"/>
        <v>3</v>
      </c>
      <c r="K355">
        <f t="shared" ca="1" si="197"/>
        <v>80328</v>
      </c>
      <c r="L355">
        <f t="shared" ca="1" si="198"/>
        <v>3</v>
      </c>
      <c r="M355" t="str">
        <f t="shared" ca="1" si="180"/>
        <v>Fotikchori</v>
      </c>
      <c r="N355">
        <f t="shared" ca="1" si="202"/>
        <v>321312</v>
      </c>
      <c r="O355">
        <f t="shared" ca="1" si="199"/>
        <v>97061.421097174301</v>
      </c>
      <c r="P355">
        <f t="shared" ca="1" si="203"/>
        <v>19092.449860743276</v>
      </c>
      <c r="Q355">
        <f t="shared" ca="1" si="200"/>
        <v>6016</v>
      </c>
      <c r="R355">
        <f t="shared" ca="1" si="204"/>
        <v>132402.01198064286</v>
      </c>
      <c r="S355">
        <f t="shared" ca="1" si="205"/>
        <v>111420.42184979163</v>
      </c>
      <c r="T355">
        <f t="shared" ca="1" si="206"/>
        <v>451824.87171053491</v>
      </c>
      <c r="U355">
        <f t="shared" ca="1" si="207"/>
        <v>235479.43307781714</v>
      </c>
      <c r="V355">
        <f t="shared" ca="1" si="208"/>
        <v>216345.43863271776</v>
      </c>
      <c r="AR355" s="1">
        <f ca="1">IF(Table1[[#This Row],[Gender]]="men",1,0)</f>
        <v>0</v>
      </c>
      <c r="AS355" s="2">
        <f ca="1">IF(Table1[[#This Row],[Gender]]="Women",1,0)</f>
        <v>1</v>
      </c>
      <c r="AT355" s="2"/>
      <c r="AU355" s="2"/>
      <c r="AV355" s="3"/>
      <c r="AX355" s="1">
        <f t="shared" ca="1" si="181"/>
        <v>0</v>
      </c>
      <c r="AY355" s="2">
        <f t="shared" ca="1" si="182"/>
        <v>1</v>
      </c>
      <c r="AZ355" s="2">
        <f t="shared" ca="1" si="183"/>
        <v>0</v>
      </c>
      <c r="BA355" s="2">
        <f t="shared" ca="1" si="184"/>
        <v>0</v>
      </c>
      <c r="BB355" s="2">
        <f t="shared" ca="1" si="185"/>
        <v>0</v>
      </c>
      <c r="BC355" s="2">
        <f t="shared" ca="1" si="186"/>
        <v>0</v>
      </c>
      <c r="BD355" s="2"/>
      <c r="BE355" s="2"/>
      <c r="BF355" s="2"/>
      <c r="BG355" s="2"/>
      <c r="BH355" s="2"/>
      <c r="BI355" s="2"/>
      <c r="BJ355" s="3"/>
      <c r="BL355" s="1">
        <f t="shared" ca="1" si="201"/>
        <v>43348.250803882802</v>
      </c>
      <c r="BM355" s="3"/>
      <c r="BN355" s="1">
        <f t="shared" ca="1" si="187"/>
        <v>1</v>
      </c>
      <c r="BO355" s="2"/>
      <c r="BP355" s="2"/>
      <c r="BQ355" s="3"/>
      <c r="BR355" s="15">
        <f t="shared" ca="1" si="188"/>
        <v>0.33446385615839946</v>
      </c>
      <c r="BS355" s="16">
        <f t="shared" ca="1" si="189"/>
        <v>0</v>
      </c>
      <c r="BT355" s="2"/>
      <c r="BU355" s="2"/>
      <c r="BV355" s="1">
        <f ca="1">IF(Table1[[#This Row],[Area]]="Raozan",Table1[[#This Row],[Income]],0)</f>
        <v>0</v>
      </c>
      <c r="BW355" s="2">
        <f ca="1">IF(Table1[[#This Row],[Area]]="Rangunia",Table1[[#This Row],[Income]],0)</f>
        <v>0</v>
      </c>
      <c r="BX355" s="2">
        <f ca="1">IF(Table1[[#This Row],[Area]]="Hathazari",Table1[[#This Row],[Income]],0)</f>
        <v>0</v>
      </c>
      <c r="BY355" s="2">
        <f ca="1">IF(Table1[[#This Row],[Area]]="Nazirhat",Table1[[#This Row],[Income]],0)</f>
        <v>0</v>
      </c>
      <c r="BZ355" s="2">
        <f ca="1">IF(Table1[[#This Row],[Area]]="Rangamati",Table1[[#This Row],[Income]],0)</f>
        <v>0</v>
      </c>
      <c r="CA355" s="2">
        <f ca="1">IF(Table1[[#This Row],[Area]]="Kumilla",Table1[[#This Row],[Income]],0)</f>
        <v>0</v>
      </c>
      <c r="CB355" s="2">
        <f ca="1">IF(Table1[[#This Row],[Area]]="Notun para",Table1[[#This Row],[Income]],0)</f>
        <v>0</v>
      </c>
      <c r="CC355" s="2">
        <f ca="1">IF(Table1[[#This Row],[Area]]="Fotikchori",Table1[[#This Row],[Income]],0)</f>
        <v>80328</v>
      </c>
      <c r="CD355" s="2">
        <f ca="1">IF(Table1[[#This Row],[Area]]="Feni",Table1[[#This Row],[Income]],0)</f>
        <v>0</v>
      </c>
      <c r="CE355" s="2">
        <f ca="1">IF(Table1[[#This Row],[Area]]="Chattogram mohonogori",Table1[[#This Row],[Income]],0)</f>
        <v>0</v>
      </c>
      <c r="CF355" s="2">
        <f ca="1">IF(Table1[[#This Row],[Area]]="Potia",Table1[[#This Row],[Income]],0)</f>
        <v>0</v>
      </c>
      <c r="CG355" s="3">
        <f ca="1">IF(Table1[[#This Row],[Area]]="Kaptai",Table1[[#This Row],[Income]],0)</f>
        <v>0</v>
      </c>
      <c r="CH355" s="1">
        <f ca="1">IF(Table1[[#This Row],[Field of work]]="Health",Table1[[#This Row],[Income]],0)</f>
        <v>0</v>
      </c>
      <c r="CI355" s="2">
        <f ca="1">IF(Table1[[#This Row],[Field of work]]="Teaching",Table1[[#This Row],[Income]],0)</f>
        <v>80328</v>
      </c>
      <c r="CJ355" s="2">
        <f ca="1">IF(Table1[[#This Row],[Field of work]]="Construction",Table1[[#This Row],[Income]],0)</f>
        <v>0</v>
      </c>
      <c r="CK355" s="2">
        <f ca="1">IF(Table1[[#This Row],[Field of work]]="IT",Table1[[#This Row],[Income]],0)</f>
        <v>0</v>
      </c>
      <c r="CL355" s="2">
        <f ca="1">IF(Table1[[#This Row],[Field of work]]="General work",Table1[[#This Row],[Income]],0)</f>
        <v>0</v>
      </c>
      <c r="CM355" s="3">
        <f ca="1">IF(Table1[[#This Row],[Field of work]]="Agriculture",Table1[[#This Row],[Income]],0)</f>
        <v>0</v>
      </c>
      <c r="CN355" s="1">
        <f t="shared" ca="1" si="176"/>
        <v>1</v>
      </c>
      <c r="CO355" s="3"/>
      <c r="CP355" s="1">
        <f t="shared" ca="1" si="190"/>
        <v>32</v>
      </c>
      <c r="CQ355" s="3"/>
    </row>
    <row r="356" spans="2:95" x14ac:dyDescent="0.25">
      <c r="B356">
        <f t="shared" ca="1" si="191"/>
        <v>1</v>
      </c>
      <c r="C356" t="str">
        <f t="shared" ca="1" si="177"/>
        <v>Men</v>
      </c>
      <c r="D356">
        <f t="shared" ca="1" si="192"/>
        <v>32</v>
      </c>
      <c r="E356">
        <f t="shared" ca="1" si="193"/>
        <v>3</v>
      </c>
      <c r="F356" t="str">
        <f t="shared" ca="1" si="178"/>
        <v>Teaching</v>
      </c>
      <c r="G356">
        <f t="shared" ca="1" si="194"/>
        <v>3</v>
      </c>
      <c r="H356" t="str">
        <f t="shared" ca="1" si="179"/>
        <v>University</v>
      </c>
      <c r="I356">
        <f t="shared" ca="1" si="195"/>
        <v>3</v>
      </c>
      <c r="J356">
        <f t="shared" ca="1" si="196"/>
        <v>1</v>
      </c>
      <c r="K356">
        <f t="shared" ca="1" si="197"/>
        <v>76142</v>
      </c>
      <c r="L356">
        <f t="shared" ca="1" si="198"/>
        <v>1</v>
      </c>
      <c r="M356" t="str">
        <f t="shared" ca="1" si="180"/>
        <v>Raozan</v>
      </c>
      <c r="N356">
        <f t="shared" ca="1" si="202"/>
        <v>380710</v>
      </c>
      <c r="O356">
        <f t="shared" ca="1" si="199"/>
        <v>127333.73467806425</v>
      </c>
      <c r="P356">
        <f t="shared" ca="1" si="203"/>
        <v>66765.412834717543</v>
      </c>
      <c r="Q356">
        <f t="shared" ca="1" si="200"/>
        <v>39296</v>
      </c>
      <c r="R356">
        <f t="shared" ca="1" si="204"/>
        <v>152077.00662720404</v>
      </c>
      <c r="S356">
        <f t="shared" ca="1" si="205"/>
        <v>1028.1322122736033</v>
      </c>
      <c r="T356">
        <f t="shared" ca="1" si="206"/>
        <v>448503.54504699114</v>
      </c>
      <c r="U356">
        <f t="shared" ca="1" si="207"/>
        <v>318706.74130526825</v>
      </c>
      <c r="V356">
        <f t="shared" ca="1" si="208"/>
        <v>129796.80374172289</v>
      </c>
      <c r="AR356" s="1">
        <f ca="1">IF(Table1[[#This Row],[Gender]]="men",1,0)</f>
        <v>1</v>
      </c>
      <c r="AS356" s="2">
        <f ca="1">IF(Table1[[#This Row],[Gender]]="Women",1,0)</f>
        <v>0</v>
      </c>
      <c r="AT356" s="2"/>
      <c r="AU356" s="2"/>
      <c r="AV356" s="3"/>
      <c r="AX356" s="1">
        <f t="shared" ca="1" si="181"/>
        <v>0</v>
      </c>
      <c r="AY356" s="2">
        <f t="shared" ca="1" si="182"/>
        <v>0</v>
      </c>
      <c r="AZ356" s="2">
        <f t="shared" ca="1" si="183"/>
        <v>0</v>
      </c>
      <c r="BA356" s="2">
        <f t="shared" ca="1" si="184"/>
        <v>1</v>
      </c>
      <c r="BB356" s="2">
        <f t="shared" ca="1" si="185"/>
        <v>0</v>
      </c>
      <c r="BC356" s="2">
        <f t="shared" ca="1" si="186"/>
        <v>0</v>
      </c>
      <c r="BD356" s="2"/>
      <c r="BE356" s="2"/>
      <c r="BF356" s="2"/>
      <c r="BG356" s="2"/>
      <c r="BH356" s="2"/>
      <c r="BI356" s="2"/>
      <c r="BJ356" s="3"/>
      <c r="BL356" s="1">
        <f t="shared" ca="1" si="201"/>
        <v>24729.334395723876</v>
      </c>
      <c r="BM356" s="3"/>
      <c r="BN356" s="1">
        <f t="shared" ca="1" si="187"/>
        <v>0</v>
      </c>
      <c r="BO356" s="2"/>
      <c r="BP356" s="2"/>
      <c r="BQ356" s="3"/>
      <c r="BR356" s="15">
        <f t="shared" ca="1" si="188"/>
        <v>7.7241249658582145E-2</v>
      </c>
      <c r="BS356" s="16">
        <f t="shared" ca="1" si="189"/>
        <v>1</v>
      </c>
      <c r="BT356" s="2"/>
      <c r="BU356" s="2"/>
      <c r="BV356" s="1">
        <f ca="1">IF(Table1[[#This Row],[Area]]="Raozan",Table1[[#This Row],[Income]],0)</f>
        <v>76142</v>
      </c>
      <c r="BW356" s="2">
        <f ca="1">IF(Table1[[#This Row],[Area]]="Rangunia",Table1[[#This Row],[Income]],0)</f>
        <v>0</v>
      </c>
      <c r="BX356" s="2">
        <f ca="1">IF(Table1[[#This Row],[Area]]="Hathazari",Table1[[#This Row],[Income]],0)</f>
        <v>0</v>
      </c>
      <c r="BY356" s="2">
        <f ca="1">IF(Table1[[#This Row],[Area]]="Nazirhat",Table1[[#This Row],[Income]],0)</f>
        <v>0</v>
      </c>
      <c r="BZ356" s="2">
        <f ca="1">IF(Table1[[#This Row],[Area]]="Rangamati",Table1[[#This Row],[Income]],0)</f>
        <v>0</v>
      </c>
      <c r="CA356" s="2">
        <f ca="1">IF(Table1[[#This Row],[Area]]="Kumilla",Table1[[#This Row],[Income]],0)</f>
        <v>0</v>
      </c>
      <c r="CB356" s="2">
        <f ca="1">IF(Table1[[#This Row],[Area]]="Notun para",Table1[[#This Row],[Income]],0)</f>
        <v>0</v>
      </c>
      <c r="CC356" s="2">
        <f ca="1">IF(Table1[[#This Row],[Area]]="Fotikchori",Table1[[#This Row],[Income]],0)</f>
        <v>0</v>
      </c>
      <c r="CD356" s="2">
        <f ca="1">IF(Table1[[#This Row],[Area]]="Feni",Table1[[#This Row],[Income]],0)</f>
        <v>0</v>
      </c>
      <c r="CE356" s="2">
        <f ca="1">IF(Table1[[#This Row],[Area]]="Chattogram mohonogori",Table1[[#This Row],[Income]],0)</f>
        <v>0</v>
      </c>
      <c r="CF356" s="2">
        <f ca="1">IF(Table1[[#This Row],[Area]]="Potia",Table1[[#This Row],[Income]],0)</f>
        <v>0</v>
      </c>
      <c r="CG356" s="3">
        <f ca="1">IF(Table1[[#This Row],[Area]]="Kaptai",Table1[[#This Row],[Income]],0)</f>
        <v>0</v>
      </c>
      <c r="CH356" s="1">
        <f ca="1">IF(Table1[[#This Row],[Field of work]]="Health",Table1[[#This Row],[Income]],0)</f>
        <v>0</v>
      </c>
      <c r="CI356" s="2">
        <f ca="1">IF(Table1[[#This Row],[Field of work]]="Teaching",Table1[[#This Row],[Income]],0)</f>
        <v>76142</v>
      </c>
      <c r="CJ356" s="2">
        <f ca="1">IF(Table1[[#This Row],[Field of work]]="Construction",Table1[[#This Row],[Income]],0)</f>
        <v>0</v>
      </c>
      <c r="CK356" s="2">
        <f ca="1">IF(Table1[[#This Row],[Field of work]]="IT",Table1[[#This Row],[Income]],0)</f>
        <v>0</v>
      </c>
      <c r="CL356" s="2">
        <f ca="1">IF(Table1[[#This Row],[Field of work]]="General work",Table1[[#This Row],[Income]],0)</f>
        <v>0</v>
      </c>
      <c r="CM356" s="3">
        <f ca="1">IF(Table1[[#This Row],[Field of work]]="Agriculture",Table1[[#This Row],[Income]],0)</f>
        <v>0</v>
      </c>
      <c r="CN356" s="1">
        <f t="shared" ca="1" si="176"/>
        <v>1</v>
      </c>
      <c r="CO356" s="3"/>
      <c r="CP356" s="1">
        <f t="shared" ca="1" si="190"/>
        <v>42</v>
      </c>
      <c r="CQ356" s="3"/>
    </row>
    <row r="357" spans="2:95" x14ac:dyDescent="0.25">
      <c r="B357">
        <f t="shared" ca="1" si="191"/>
        <v>1</v>
      </c>
      <c r="C357" t="str">
        <f t="shared" ca="1" si="177"/>
        <v>Men</v>
      </c>
      <c r="D357">
        <f t="shared" ca="1" si="192"/>
        <v>42</v>
      </c>
      <c r="E357">
        <f t="shared" ca="1" si="193"/>
        <v>4</v>
      </c>
      <c r="F357" t="str">
        <f t="shared" ca="1" si="178"/>
        <v>IT</v>
      </c>
      <c r="G357">
        <f t="shared" ca="1" si="194"/>
        <v>5</v>
      </c>
      <c r="H357" t="str">
        <f t="shared" ca="1" si="179"/>
        <v>Other</v>
      </c>
      <c r="I357">
        <f t="shared" ca="1" si="195"/>
        <v>4</v>
      </c>
      <c r="J357">
        <f t="shared" ca="1" si="196"/>
        <v>3</v>
      </c>
      <c r="K357">
        <f t="shared" ca="1" si="197"/>
        <v>89492</v>
      </c>
      <c r="L357">
        <f t="shared" ca="1" si="198"/>
        <v>6</v>
      </c>
      <c r="M357" t="str">
        <f t="shared" ca="1" si="180"/>
        <v>Kumilla</v>
      </c>
      <c r="N357">
        <f t="shared" ca="1" si="202"/>
        <v>357968</v>
      </c>
      <c r="O357">
        <f t="shared" ca="1" si="199"/>
        <v>27649.895657783334</v>
      </c>
      <c r="P357">
        <f t="shared" ca="1" si="203"/>
        <v>130044.7524116484</v>
      </c>
      <c r="Q357">
        <f t="shared" ca="1" si="200"/>
        <v>62733</v>
      </c>
      <c r="R357">
        <f t="shared" ca="1" si="204"/>
        <v>312.91365813361364</v>
      </c>
      <c r="S357">
        <f t="shared" ca="1" si="205"/>
        <v>115576.83992538472</v>
      </c>
      <c r="T357">
        <f t="shared" ca="1" si="206"/>
        <v>603589.59233703313</v>
      </c>
      <c r="U357">
        <f t="shared" ca="1" si="207"/>
        <v>90695.809315916951</v>
      </c>
      <c r="V357">
        <f t="shared" ca="1" si="208"/>
        <v>512893.78302111616</v>
      </c>
      <c r="AR357" s="1">
        <f ca="1">IF(Table1[[#This Row],[Gender]]="men",1,0)</f>
        <v>1</v>
      </c>
      <c r="AS357" s="2">
        <f ca="1">IF(Table1[[#This Row],[Gender]]="Women",1,0)</f>
        <v>0</v>
      </c>
      <c r="AT357" s="2"/>
      <c r="AU357" s="2"/>
      <c r="AV357" s="3"/>
      <c r="AX357" s="1">
        <f t="shared" ca="1" si="181"/>
        <v>0</v>
      </c>
      <c r="AY357" s="2">
        <f t="shared" ca="1" si="182"/>
        <v>1</v>
      </c>
      <c r="AZ357" s="2">
        <f t="shared" ca="1" si="183"/>
        <v>0</v>
      </c>
      <c r="BA357" s="2">
        <f t="shared" ca="1" si="184"/>
        <v>0</v>
      </c>
      <c r="BB357" s="2">
        <f t="shared" ca="1" si="185"/>
        <v>0</v>
      </c>
      <c r="BC357" s="2">
        <f t="shared" ca="1" si="186"/>
        <v>0</v>
      </c>
      <c r="BD357" s="2"/>
      <c r="BE357" s="2"/>
      <c r="BF357" s="2"/>
      <c r="BG357" s="2"/>
      <c r="BH357" s="2"/>
      <c r="BI357" s="2"/>
      <c r="BJ357" s="3"/>
      <c r="BL357" s="1">
        <f t="shared" ca="1" si="201"/>
        <v>48864.132235650206</v>
      </c>
      <c r="BM357" s="3"/>
      <c r="BN357" s="1">
        <f t="shared" ca="1" si="187"/>
        <v>0</v>
      </c>
      <c r="BO357" s="2"/>
      <c r="BP357" s="2"/>
      <c r="BQ357" s="3"/>
      <c r="BR357" s="15">
        <f t="shared" ca="1" si="188"/>
        <v>2.1659224284709233E-2</v>
      </c>
      <c r="BS357" s="16">
        <f t="shared" ca="1" si="189"/>
        <v>1</v>
      </c>
      <c r="BT357" s="2"/>
      <c r="BU357" s="2"/>
      <c r="BV357" s="1">
        <f ca="1">IF(Table1[[#This Row],[Area]]="Raozan",Table1[[#This Row],[Income]],0)</f>
        <v>0</v>
      </c>
      <c r="BW357" s="2">
        <f ca="1">IF(Table1[[#This Row],[Area]]="Rangunia",Table1[[#This Row],[Income]],0)</f>
        <v>0</v>
      </c>
      <c r="BX357" s="2">
        <f ca="1">IF(Table1[[#This Row],[Area]]="Hathazari",Table1[[#This Row],[Income]],0)</f>
        <v>0</v>
      </c>
      <c r="BY357" s="2">
        <f ca="1">IF(Table1[[#This Row],[Area]]="Nazirhat",Table1[[#This Row],[Income]],0)</f>
        <v>0</v>
      </c>
      <c r="BZ357" s="2">
        <f ca="1">IF(Table1[[#This Row],[Area]]="Rangamati",Table1[[#This Row],[Income]],0)</f>
        <v>0</v>
      </c>
      <c r="CA357" s="2">
        <f ca="1">IF(Table1[[#This Row],[Area]]="Kumilla",Table1[[#This Row],[Income]],0)</f>
        <v>89492</v>
      </c>
      <c r="CB357" s="2">
        <f ca="1">IF(Table1[[#This Row],[Area]]="Notun para",Table1[[#This Row],[Income]],0)</f>
        <v>0</v>
      </c>
      <c r="CC357" s="2">
        <f ca="1">IF(Table1[[#This Row],[Area]]="Fotikchori",Table1[[#This Row],[Income]],0)</f>
        <v>0</v>
      </c>
      <c r="CD357" s="2">
        <f ca="1">IF(Table1[[#This Row],[Area]]="Feni",Table1[[#This Row],[Income]],0)</f>
        <v>0</v>
      </c>
      <c r="CE357" s="2">
        <f ca="1">IF(Table1[[#This Row],[Area]]="Chattogram mohonogori",Table1[[#This Row],[Income]],0)</f>
        <v>0</v>
      </c>
      <c r="CF357" s="2">
        <f ca="1">IF(Table1[[#This Row],[Area]]="Potia",Table1[[#This Row],[Income]],0)</f>
        <v>0</v>
      </c>
      <c r="CG357" s="3">
        <f ca="1">IF(Table1[[#This Row],[Area]]="Kaptai",Table1[[#This Row],[Income]],0)</f>
        <v>0</v>
      </c>
      <c r="CH357" s="1">
        <f ca="1">IF(Table1[[#This Row],[Field of work]]="Health",Table1[[#This Row],[Income]],0)</f>
        <v>0</v>
      </c>
      <c r="CI357" s="2">
        <f ca="1">IF(Table1[[#This Row],[Field of work]]="Teaching",Table1[[#This Row],[Income]],0)</f>
        <v>0</v>
      </c>
      <c r="CJ357" s="2">
        <f ca="1">IF(Table1[[#This Row],[Field of work]]="Construction",Table1[[#This Row],[Income]],0)</f>
        <v>0</v>
      </c>
      <c r="CK357" s="2">
        <f ca="1">IF(Table1[[#This Row],[Field of work]]="IT",Table1[[#This Row],[Income]],0)</f>
        <v>89492</v>
      </c>
      <c r="CL357" s="2">
        <f ca="1">IF(Table1[[#This Row],[Field of work]]="General work",Table1[[#This Row],[Income]],0)</f>
        <v>0</v>
      </c>
      <c r="CM357" s="3">
        <f ca="1">IF(Table1[[#This Row],[Field of work]]="Agriculture",Table1[[#This Row],[Income]],0)</f>
        <v>0</v>
      </c>
      <c r="CN357" s="1">
        <f t="shared" ca="1" si="176"/>
        <v>0</v>
      </c>
      <c r="CO357" s="3"/>
      <c r="CP357" s="1">
        <f t="shared" ca="1" si="190"/>
        <v>44</v>
      </c>
      <c r="CQ357" s="3"/>
    </row>
    <row r="358" spans="2:95" x14ac:dyDescent="0.25">
      <c r="B358">
        <f t="shared" ca="1" si="191"/>
        <v>2</v>
      </c>
      <c r="C358" t="str">
        <f t="shared" ca="1" si="177"/>
        <v>Women</v>
      </c>
      <c r="D358">
        <f t="shared" ca="1" si="192"/>
        <v>44</v>
      </c>
      <c r="E358">
        <f t="shared" ca="1" si="193"/>
        <v>3</v>
      </c>
      <c r="F358" t="str">
        <f t="shared" ca="1" si="178"/>
        <v>Teaching</v>
      </c>
      <c r="G358">
        <f t="shared" ca="1" si="194"/>
        <v>4</v>
      </c>
      <c r="H358" t="str">
        <f t="shared" ca="1" si="179"/>
        <v>Technical</v>
      </c>
      <c r="I358">
        <f t="shared" ca="1" si="195"/>
        <v>0</v>
      </c>
      <c r="J358">
        <f t="shared" ca="1" si="196"/>
        <v>1</v>
      </c>
      <c r="K358">
        <f t="shared" ca="1" si="197"/>
        <v>65111</v>
      </c>
      <c r="L358">
        <f t="shared" ca="1" si="198"/>
        <v>10</v>
      </c>
      <c r="M358" t="str">
        <f t="shared" ca="1" si="180"/>
        <v>Notun para</v>
      </c>
      <c r="N358">
        <f t="shared" ca="1" si="202"/>
        <v>195333</v>
      </c>
      <c r="O358">
        <f t="shared" ca="1" si="199"/>
        <v>4230.7612572051084</v>
      </c>
      <c r="P358">
        <f t="shared" ca="1" si="203"/>
        <v>24729.334395723876</v>
      </c>
      <c r="Q358">
        <f t="shared" ca="1" si="200"/>
        <v>20551</v>
      </c>
      <c r="R358">
        <f t="shared" ca="1" si="204"/>
        <v>24968.060005393636</v>
      </c>
      <c r="S358">
        <f t="shared" ca="1" si="205"/>
        <v>74820.91595792833</v>
      </c>
      <c r="T358">
        <f t="shared" ca="1" si="206"/>
        <v>294883.25035365223</v>
      </c>
      <c r="U358">
        <f t="shared" ca="1" si="207"/>
        <v>49749.821262598743</v>
      </c>
      <c r="V358">
        <f t="shared" ca="1" si="208"/>
        <v>245133.42909105349</v>
      </c>
      <c r="AR358" s="1">
        <f ca="1">IF(Table1[[#This Row],[Gender]]="men",1,0)</f>
        <v>0</v>
      </c>
      <c r="AS358" s="2">
        <f ca="1">IF(Table1[[#This Row],[Gender]]="Women",1,0)</f>
        <v>1</v>
      </c>
      <c r="AT358" s="2"/>
      <c r="AU358" s="2"/>
      <c r="AV358" s="3"/>
      <c r="AX358" s="1">
        <f t="shared" ca="1" si="181"/>
        <v>0</v>
      </c>
      <c r="AY358" s="2">
        <f t="shared" ca="1" si="182"/>
        <v>0</v>
      </c>
      <c r="AZ358" s="2">
        <f t="shared" ca="1" si="183"/>
        <v>0</v>
      </c>
      <c r="BA358" s="2">
        <f t="shared" ca="1" si="184"/>
        <v>1</v>
      </c>
      <c r="BB358" s="2">
        <f t="shared" ca="1" si="185"/>
        <v>0</v>
      </c>
      <c r="BC358" s="2">
        <f t="shared" ca="1" si="186"/>
        <v>0</v>
      </c>
      <c r="BD358" s="2"/>
      <c r="BE358" s="2"/>
      <c r="BF358" s="2"/>
      <c r="BG358" s="2"/>
      <c r="BH358" s="2"/>
      <c r="BI358" s="2"/>
      <c r="BJ358" s="3"/>
      <c r="BL358" s="1">
        <f t="shared" ca="1" si="201"/>
        <v>19904.332961588148</v>
      </c>
      <c r="BM358" s="3"/>
      <c r="BN358" s="1">
        <f t="shared" ca="1" si="187"/>
        <v>1</v>
      </c>
      <c r="BO358" s="2"/>
      <c r="BP358" s="2"/>
      <c r="BQ358" s="3"/>
      <c r="BR358" s="15">
        <f t="shared" ca="1" si="188"/>
        <v>0.41709257789128712</v>
      </c>
      <c r="BS358" s="16">
        <f t="shared" ca="1" si="189"/>
        <v>0</v>
      </c>
      <c r="BT358" s="2"/>
      <c r="BU358" s="2"/>
      <c r="BV358" s="1">
        <f ca="1">IF(Table1[[#This Row],[Area]]="Raozan",Table1[[#This Row],[Income]],0)</f>
        <v>0</v>
      </c>
      <c r="BW358" s="2">
        <f ca="1">IF(Table1[[#This Row],[Area]]="Rangunia",Table1[[#This Row],[Income]],0)</f>
        <v>0</v>
      </c>
      <c r="BX358" s="2">
        <f ca="1">IF(Table1[[#This Row],[Area]]="Hathazari",Table1[[#This Row],[Income]],0)</f>
        <v>0</v>
      </c>
      <c r="BY358" s="2">
        <f ca="1">IF(Table1[[#This Row],[Area]]="Nazirhat",Table1[[#This Row],[Income]],0)</f>
        <v>0</v>
      </c>
      <c r="BZ358" s="2">
        <f ca="1">IF(Table1[[#This Row],[Area]]="Rangamati",Table1[[#This Row],[Income]],0)</f>
        <v>0</v>
      </c>
      <c r="CA358" s="2">
        <f ca="1">IF(Table1[[#This Row],[Area]]="Kumilla",Table1[[#This Row],[Income]],0)</f>
        <v>0</v>
      </c>
      <c r="CB358" s="2">
        <f ca="1">IF(Table1[[#This Row],[Area]]="Notun para",Table1[[#This Row],[Income]],0)</f>
        <v>65111</v>
      </c>
      <c r="CC358" s="2">
        <f ca="1">IF(Table1[[#This Row],[Area]]="Fotikchori",Table1[[#This Row],[Income]],0)</f>
        <v>0</v>
      </c>
      <c r="CD358" s="2">
        <f ca="1">IF(Table1[[#This Row],[Area]]="Feni",Table1[[#This Row],[Income]],0)</f>
        <v>0</v>
      </c>
      <c r="CE358" s="2">
        <f ca="1">IF(Table1[[#This Row],[Area]]="Chattogram mohonogori",Table1[[#This Row],[Income]],0)</f>
        <v>0</v>
      </c>
      <c r="CF358" s="2">
        <f ca="1">IF(Table1[[#This Row],[Area]]="Potia",Table1[[#This Row],[Income]],0)</f>
        <v>0</v>
      </c>
      <c r="CG358" s="3">
        <f ca="1">IF(Table1[[#This Row],[Area]]="Kaptai",Table1[[#This Row],[Income]],0)</f>
        <v>0</v>
      </c>
      <c r="CH358" s="1">
        <f ca="1">IF(Table1[[#This Row],[Field of work]]="Health",Table1[[#This Row],[Income]],0)</f>
        <v>0</v>
      </c>
      <c r="CI358" s="2">
        <f ca="1">IF(Table1[[#This Row],[Field of work]]="Teaching",Table1[[#This Row],[Income]],0)</f>
        <v>65111</v>
      </c>
      <c r="CJ358" s="2">
        <f ca="1">IF(Table1[[#This Row],[Field of work]]="Construction",Table1[[#This Row],[Income]],0)</f>
        <v>0</v>
      </c>
      <c r="CK358" s="2">
        <f ca="1">IF(Table1[[#This Row],[Field of work]]="IT",Table1[[#This Row],[Income]],0)</f>
        <v>0</v>
      </c>
      <c r="CL358" s="2">
        <f ca="1">IF(Table1[[#This Row],[Field of work]]="General work",Table1[[#This Row],[Income]],0)</f>
        <v>0</v>
      </c>
      <c r="CM358" s="3">
        <f ca="1">IF(Table1[[#This Row],[Field of work]]="Agriculture",Table1[[#This Row],[Income]],0)</f>
        <v>0</v>
      </c>
      <c r="CN358" s="1">
        <f t="shared" ca="1" si="176"/>
        <v>1</v>
      </c>
      <c r="CO358" s="3"/>
      <c r="CP358" s="1">
        <f t="shared" ca="1" si="190"/>
        <v>27</v>
      </c>
      <c r="CQ358" s="3"/>
    </row>
    <row r="359" spans="2:95" x14ac:dyDescent="0.25">
      <c r="B359">
        <f t="shared" ca="1" si="191"/>
        <v>2</v>
      </c>
      <c r="C359" t="str">
        <f t="shared" ca="1" si="177"/>
        <v>Women</v>
      </c>
      <c r="D359">
        <f t="shared" ca="1" si="192"/>
        <v>27</v>
      </c>
      <c r="E359">
        <f t="shared" ca="1" si="193"/>
        <v>4</v>
      </c>
      <c r="F359" t="str">
        <f t="shared" ca="1" si="178"/>
        <v>IT</v>
      </c>
      <c r="G359">
        <f t="shared" ca="1" si="194"/>
        <v>1</v>
      </c>
      <c r="H359" t="str">
        <f t="shared" ca="1" si="179"/>
        <v>High school</v>
      </c>
      <c r="I359">
        <f t="shared" ca="1" si="195"/>
        <v>2</v>
      </c>
      <c r="J359">
        <f t="shared" ca="1" si="196"/>
        <v>1</v>
      </c>
      <c r="K359">
        <f t="shared" ca="1" si="197"/>
        <v>69349</v>
      </c>
      <c r="L359">
        <f t="shared" ca="1" si="198"/>
        <v>12</v>
      </c>
      <c r="M359" t="str">
        <f t="shared" ca="1" si="180"/>
        <v>Kaptai</v>
      </c>
      <c r="N359">
        <f t="shared" ca="1" si="202"/>
        <v>208047</v>
      </c>
      <c r="O359">
        <f t="shared" ca="1" si="199"/>
        <v>86774.859552548616</v>
      </c>
      <c r="P359">
        <f t="shared" ca="1" si="203"/>
        <v>48864.132235650206</v>
      </c>
      <c r="Q359">
        <f t="shared" ca="1" si="200"/>
        <v>343</v>
      </c>
      <c r="R359">
        <f t="shared" ca="1" si="204"/>
        <v>133415.91842871779</v>
      </c>
      <c r="S359">
        <f t="shared" ca="1" si="205"/>
        <v>88981.898327049115</v>
      </c>
      <c r="T359">
        <f t="shared" ca="1" si="206"/>
        <v>345893.03056269931</v>
      </c>
      <c r="U359">
        <f t="shared" ca="1" si="207"/>
        <v>220533.77798126641</v>
      </c>
      <c r="V359">
        <f t="shared" ca="1" si="208"/>
        <v>125359.2525814329</v>
      </c>
      <c r="AR359" s="1">
        <f ca="1">IF(Table1[[#This Row],[Gender]]="men",1,0)</f>
        <v>0</v>
      </c>
      <c r="AS359" s="2">
        <f ca="1">IF(Table1[[#This Row],[Gender]]="Women",1,0)</f>
        <v>1</v>
      </c>
      <c r="AT359" s="2"/>
      <c r="AU359" s="2"/>
      <c r="AV359" s="3"/>
      <c r="AX359" s="1">
        <f t="shared" ca="1" si="181"/>
        <v>1</v>
      </c>
      <c r="AY359" s="2">
        <f t="shared" ca="1" si="182"/>
        <v>0</v>
      </c>
      <c r="AZ359" s="2">
        <f t="shared" ca="1" si="183"/>
        <v>0</v>
      </c>
      <c r="BA359" s="2">
        <f t="shared" ca="1" si="184"/>
        <v>0</v>
      </c>
      <c r="BB359" s="2">
        <f t="shared" ca="1" si="185"/>
        <v>0</v>
      </c>
      <c r="BC359" s="2">
        <f t="shared" ca="1" si="186"/>
        <v>0</v>
      </c>
      <c r="BD359" s="2"/>
      <c r="BE359" s="2"/>
      <c r="BF359" s="2"/>
      <c r="BG359" s="2"/>
      <c r="BH359" s="2"/>
      <c r="BI359" s="2"/>
      <c r="BJ359" s="3"/>
      <c r="BL359" s="1">
        <f t="shared" ca="1" si="201"/>
        <v>30225.611900638054</v>
      </c>
      <c r="BM359" s="3"/>
      <c r="BN359" s="1">
        <f t="shared" ca="1" si="187"/>
        <v>0</v>
      </c>
      <c r="BO359" s="2"/>
      <c r="BP359" s="2"/>
      <c r="BQ359" s="3"/>
      <c r="BR359" s="15">
        <f t="shared" ca="1" si="188"/>
        <v>0.48652867963356977</v>
      </c>
      <c r="BS359" s="16">
        <f t="shared" ca="1" si="189"/>
        <v>0</v>
      </c>
      <c r="BT359" s="2"/>
      <c r="BU359" s="2"/>
      <c r="BV359" s="1">
        <f ca="1">IF(Table1[[#This Row],[Area]]="Raozan",Table1[[#This Row],[Income]],0)</f>
        <v>0</v>
      </c>
      <c r="BW359" s="2">
        <f ca="1">IF(Table1[[#This Row],[Area]]="Rangunia",Table1[[#This Row],[Income]],0)</f>
        <v>0</v>
      </c>
      <c r="BX359" s="2">
        <f ca="1">IF(Table1[[#This Row],[Area]]="Hathazari",Table1[[#This Row],[Income]],0)</f>
        <v>0</v>
      </c>
      <c r="BY359" s="2">
        <f ca="1">IF(Table1[[#This Row],[Area]]="Nazirhat",Table1[[#This Row],[Income]],0)</f>
        <v>0</v>
      </c>
      <c r="BZ359" s="2">
        <f ca="1">IF(Table1[[#This Row],[Area]]="Rangamati",Table1[[#This Row],[Income]],0)</f>
        <v>0</v>
      </c>
      <c r="CA359" s="2">
        <f ca="1">IF(Table1[[#This Row],[Area]]="Kumilla",Table1[[#This Row],[Income]],0)</f>
        <v>0</v>
      </c>
      <c r="CB359" s="2">
        <f ca="1">IF(Table1[[#This Row],[Area]]="Notun para",Table1[[#This Row],[Income]],0)</f>
        <v>0</v>
      </c>
      <c r="CC359" s="2">
        <f ca="1">IF(Table1[[#This Row],[Area]]="Fotikchori",Table1[[#This Row],[Income]],0)</f>
        <v>0</v>
      </c>
      <c r="CD359" s="2">
        <f ca="1">IF(Table1[[#This Row],[Area]]="Feni",Table1[[#This Row],[Income]],0)</f>
        <v>0</v>
      </c>
      <c r="CE359" s="2">
        <f ca="1">IF(Table1[[#This Row],[Area]]="Chattogram mohonogori",Table1[[#This Row],[Income]],0)</f>
        <v>0</v>
      </c>
      <c r="CF359" s="2">
        <f ca="1">IF(Table1[[#This Row],[Area]]="Potia",Table1[[#This Row],[Income]],0)</f>
        <v>0</v>
      </c>
      <c r="CG359" s="3">
        <f ca="1">IF(Table1[[#This Row],[Area]]="Kaptai",Table1[[#This Row],[Income]],0)</f>
        <v>69349</v>
      </c>
      <c r="CH359" s="1">
        <f ca="1">IF(Table1[[#This Row],[Field of work]]="Health",Table1[[#This Row],[Income]],0)</f>
        <v>0</v>
      </c>
      <c r="CI359" s="2">
        <f ca="1">IF(Table1[[#This Row],[Field of work]]="Teaching",Table1[[#This Row],[Income]],0)</f>
        <v>0</v>
      </c>
      <c r="CJ359" s="2">
        <f ca="1">IF(Table1[[#This Row],[Field of work]]="Construction",Table1[[#This Row],[Income]],0)</f>
        <v>0</v>
      </c>
      <c r="CK359" s="2">
        <f ca="1">IF(Table1[[#This Row],[Field of work]]="IT",Table1[[#This Row],[Income]],0)</f>
        <v>69349</v>
      </c>
      <c r="CL359" s="2">
        <f ca="1">IF(Table1[[#This Row],[Field of work]]="General work",Table1[[#This Row],[Income]],0)</f>
        <v>0</v>
      </c>
      <c r="CM359" s="3">
        <f ca="1">IF(Table1[[#This Row],[Field of work]]="Agriculture",Table1[[#This Row],[Income]],0)</f>
        <v>0</v>
      </c>
      <c r="CN359" s="1">
        <f t="shared" ca="1" si="176"/>
        <v>1</v>
      </c>
      <c r="CO359" s="3"/>
      <c r="CP359" s="1">
        <f t="shared" ca="1" si="190"/>
        <v>44</v>
      </c>
      <c r="CQ359" s="3"/>
    </row>
    <row r="360" spans="2:95" x14ac:dyDescent="0.25">
      <c r="B360">
        <f t="shared" ca="1" si="191"/>
        <v>1</v>
      </c>
      <c r="C360" t="str">
        <f t="shared" ca="1" si="177"/>
        <v>Men</v>
      </c>
      <c r="D360">
        <f t="shared" ca="1" si="192"/>
        <v>44</v>
      </c>
      <c r="E360">
        <f t="shared" ca="1" si="193"/>
        <v>1</v>
      </c>
      <c r="F360" t="str">
        <f t="shared" ca="1" si="178"/>
        <v>Health</v>
      </c>
      <c r="G360">
        <f t="shared" ca="1" si="194"/>
        <v>1</v>
      </c>
      <c r="H360" t="str">
        <f t="shared" ca="1" si="179"/>
        <v>High school</v>
      </c>
      <c r="I360">
        <f t="shared" ca="1" si="195"/>
        <v>1</v>
      </c>
      <c r="J360">
        <f t="shared" ca="1" si="196"/>
        <v>3</v>
      </c>
      <c r="K360">
        <f t="shared" ca="1" si="197"/>
        <v>55677</v>
      </c>
      <c r="L360">
        <f t="shared" ca="1" si="198"/>
        <v>4</v>
      </c>
      <c r="M360" t="str">
        <f t="shared" ca="1" si="180"/>
        <v>Rangamati</v>
      </c>
      <c r="N360">
        <f t="shared" ca="1" si="202"/>
        <v>167031</v>
      </c>
      <c r="O360">
        <f t="shared" ca="1" si="199"/>
        <v>81265.37188787479</v>
      </c>
      <c r="P360">
        <f t="shared" ca="1" si="203"/>
        <v>59712.998884764442</v>
      </c>
      <c r="Q360">
        <f t="shared" ca="1" si="200"/>
        <v>1253</v>
      </c>
      <c r="R360">
        <f t="shared" ca="1" si="204"/>
        <v>82908.55670876932</v>
      </c>
      <c r="S360">
        <f t="shared" ca="1" si="205"/>
        <v>70671.746906393062</v>
      </c>
      <c r="T360">
        <f t="shared" ca="1" si="206"/>
        <v>297415.74579115747</v>
      </c>
      <c r="U360">
        <f t="shared" ca="1" si="207"/>
        <v>165426.92859664411</v>
      </c>
      <c r="V360">
        <f t="shared" ca="1" si="208"/>
        <v>131988.81719451337</v>
      </c>
      <c r="AR360" s="1">
        <f ca="1">IF(Table1[[#This Row],[Gender]]="men",1,0)</f>
        <v>1</v>
      </c>
      <c r="AS360" s="2">
        <f ca="1">IF(Table1[[#This Row],[Gender]]="Women",1,0)</f>
        <v>0</v>
      </c>
      <c r="AT360" s="2"/>
      <c r="AU360" s="2"/>
      <c r="AV360" s="3"/>
      <c r="AX360" s="1">
        <f t="shared" ca="1" si="181"/>
        <v>1</v>
      </c>
      <c r="AY360" s="2">
        <f t="shared" ca="1" si="182"/>
        <v>0</v>
      </c>
      <c r="AZ360" s="2">
        <f t="shared" ca="1" si="183"/>
        <v>0</v>
      </c>
      <c r="BA360" s="2">
        <f t="shared" ca="1" si="184"/>
        <v>0</v>
      </c>
      <c r="BB360" s="2">
        <f t="shared" ca="1" si="185"/>
        <v>0</v>
      </c>
      <c r="BC360" s="2">
        <f t="shared" ca="1" si="186"/>
        <v>0</v>
      </c>
      <c r="BD360" s="2"/>
      <c r="BE360" s="2"/>
      <c r="BF360" s="2"/>
      <c r="BG360" s="2"/>
      <c r="BH360" s="2"/>
      <c r="BI360" s="2"/>
      <c r="BJ360" s="3"/>
      <c r="BL360" s="1">
        <f t="shared" ca="1" si="201"/>
        <v>59807.872082066729</v>
      </c>
      <c r="BM360" s="3"/>
      <c r="BN360" s="1">
        <f t="shared" ca="1" si="187"/>
        <v>1</v>
      </c>
      <c r="BO360" s="2"/>
      <c r="BP360" s="2"/>
      <c r="BQ360" s="3"/>
      <c r="BR360" s="15">
        <f t="shared" ca="1" si="188"/>
        <v>0.82345861176863133</v>
      </c>
      <c r="BS360" s="16">
        <f t="shared" ca="1" si="189"/>
        <v>0</v>
      </c>
      <c r="BT360" s="2"/>
      <c r="BU360" s="2"/>
      <c r="BV360" s="1">
        <f ca="1">IF(Table1[[#This Row],[Area]]="Raozan",Table1[[#This Row],[Income]],0)</f>
        <v>0</v>
      </c>
      <c r="BW360" s="2">
        <f ca="1">IF(Table1[[#This Row],[Area]]="Rangunia",Table1[[#This Row],[Income]],0)</f>
        <v>0</v>
      </c>
      <c r="BX360" s="2">
        <f ca="1">IF(Table1[[#This Row],[Area]]="Hathazari",Table1[[#This Row],[Income]],0)</f>
        <v>0</v>
      </c>
      <c r="BY360" s="2">
        <f ca="1">IF(Table1[[#This Row],[Area]]="Nazirhat",Table1[[#This Row],[Income]],0)</f>
        <v>0</v>
      </c>
      <c r="BZ360" s="2">
        <f ca="1">IF(Table1[[#This Row],[Area]]="Rangamati",Table1[[#This Row],[Income]],0)</f>
        <v>55677</v>
      </c>
      <c r="CA360" s="2">
        <f ca="1">IF(Table1[[#This Row],[Area]]="Kumilla",Table1[[#This Row],[Income]],0)</f>
        <v>0</v>
      </c>
      <c r="CB360" s="2">
        <f ca="1">IF(Table1[[#This Row],[Area]]="Notun para",Table1[[#This Row],[Income]],0)</f>
        <v>0</v>
      </c>
      <c r="CC360" s="2">
        <f ca="1">IF(Table1[[#This Row],[Area]]="Fotikchori",Table1[[#This Row],[Income]],0)</f>
        <v>0</v>
      </c>
      <c r="CD360" s="2">
        <f ca="1">IF(Table1[[#This Row],[Area]]="Feni",Table1[[#This Row],[Income]],0)</f>
        <v>0</v>
      </c>
      <c r="CE360" s="2">
        <f ca="1">IF(Table1[[#This Row],[Area]]="Chattogram mohonogori",Table1[[#This Row],[Income]],0)</f>
        <v>0</v>
      </c>
      <c r="CF360" s="2">
        <f ca="1">IF(Table1[[#This Row],[Area]]="Potia",Table1[[#This Row],[Income]],0)</f>
        <v>0</v>
      </c>
      <c r="CG360" s="3">
        <f ca="1">IF(Table1[[#This Row],[Area]]="Kaptai",Table1[[#This Row],[Income]],0)</f>
        <v>0</v>
      </c>
      <c r="CH360" s="1">
        <f ca="1">IF(Table1[[#This Row],[Field of work]]="Health",Table1[[#This Row],[Income]],0)</f>
        <v>55677</v>
      </c>
      <c r="CI360" s="2">
        <f ca="1">IF(Table1[[#This Row],[Field of work]]="Teaching",Table1[[#This Row],[Income]],0)</f>
        <v>0</v>
      </c>
      <c r="CJ360" s="2">
        <f ca="1">IF(Table1[[#This Row],[Field of work]]="Construction",Table1[[#This Row],[Income]],0)</f>
        <v>0</v>
      </c>
      <c r="CK360" s="2">
        <f ca="1">IF(Table1[[#This Row],[Field of work]]="IT",Table1[[#This Row],[Income]],0)</f>
        <v>0</v>
      </c>
      <c r="CL360" s="2">
        <f ca="1">IF(Table1[[#This Row],[Field of work]]="General work",Table1[[#This Row],[Income]],0)</f>
        <v>0</v>
      </c>
      <c r="CM360" s="3">
        <f ca="1">IF(Table1[[#This Row],[Field of work]]="Agriculture",Table1[[#This Row],[Income]],0)</f>
        <v>0</v>
      </c>
      <c r="CN360" s="1">
        <f t="shared" ca="1" si="176"/>
        <v>1</v>
      </c>
      <c r="CO360" s="3"/>
      <c r="CP360" s="1">
        <f t="shared" ca="1" si="190"/>
        <v>36</v>
      </c>
      <c r="CQ360" s="3"/>
    </row>
    <row r="361" spans="2:95" x14ac:dyDescent="0.25">
      <c r="B361">
        <f t="shared" ca="1" si="191"/>
        <v>1</v>
      </c>
      <c r="C361" t="str">
        <f t="shared" ca="1" si="177"/>
        <v>Men</v>
      </c>
      <c r="D361">
        <f t="shared" ca="1" si="192"/>
        <v>36</v>
      </c>
      <c r="E361">
        <f t="shared" ca="1" si="193"/>
        <v>1</v>
      </c>
      <c r="F361" t="str">
        <f t="shared" ca="1" si="178"/>
        <v>Health</v>
      </c>
      <c r="G361">
        <f t="shared" ca="1" si="194"/>
        <v>5</v>
      </c>
      <c r="H361" t="str">
        <f t="shared" ca="1" si="179"/>
        <v>Other</v>
      </c>
      <c r="I361">
        <f t="shared" ca="1" si="195"/>
        <v>3</v>
      </c>
      <c r="J361">
        <f t="shared" ca="1" si="196"/>
        <v>1</v>
      </c>
      <c r="K361">
        <f t="shared" ca="1" si="197"/>
        <v>51603</v>
      </c>
      <c r="L361">
        <f t="shared" ca="1" si="198"/>
        <v>12</v>
      </c>
      <c r="M361" t="str">
        <f t="shared" ca="1" si="180"/>
        <v>Kaptai</v>
      </c>
      <c r="N361">
        <f t="shared" ca="1" si="202"/>
        <v>258015</v>
      </c>
      <c r="O361">
        <f t="shared" ca="1" si="199"/>
        <v>212464.67371548343</v>
      </c>
      <c r="P361">
        <f t="shared" ca="1" si="203"/>
        <v>30225.611900638054</v>
      </c>
      <c r="Q361">
        <f t="shared" ca="1" si="200"/>
        <v>4344</v>
      </c>
      <c r="R361">
        <f t="shared" ca="1" si="204"/>
        <v>87914.666283132377</v>
      </c>
      <c r="S361">
        <f t="shared" ca="1" si="205"/>
        <v>52212.739234772089</v>
      </c>
      <c r="T361">
        <f t="shared" ca="1" si="206"/>
        <v>340453.35113541014</v>
      </c>
      <c r="U361">
        <f t="shared" ca="1" si="207"/>
        <v>304723.33999861579</v>
      </c>
      <c r="V361">
        <f t="shared" ca="1" si="208"/>
        <v>35730.011136794346</v>
      </c>
      <c r="AR361" s="1">
        <f ca="1">IF(Table1[[#This Row],[Gender]]="men",1,0)</f>
        <v>1</v>
      </c>
      <c r="AS361" s="2">
        <f ca="1">IF(Table1[[#This Row],[Gender]]="Women",1,0)</f>
        <v>0</v>
      </c>
      <c r="AT361" s="2"/>
      <c r="AU361" s="2"/>
      <c r="AV361" s="3"/>
      <c r="AX361" s="1">
        <f t="shared" ca="1" si="181"/>
        <v>0</v>
      </c>
      <c r="AY361" s="2">
        <f t="shared" ca="1" si="182"/>
        <v>0</v>
      </c>
      <c r="AZ361" s="2">
        <f t="shared" ca="1" si="183"/>
        <v>0</v>
      </c>
      <c r="BA361" s="2">
        <f t="shared" ca="1" si="184"/>
        <v>0</v>
      </c>
      <c r="BB361" s="2">
        <f t="shared" ca="1" si="185"/>
        <v>0</v>
      </c>
      <c r="BC361" s="2">
        <f t="shared" ca="1" si="186"/>
        <v>1</v>
      </c>
      <c r="BD361" s="2"/>
      <c r="BE361" s="2"/>
      <c r="BF361" s="2"/>
      <c r="BG361" s="2"/>
      <c r="BH361" s="2"/>
      <c r="BI361" s="2"/>
      <c r="BJ361" s="3"/>
      <c r="BL361" s="1">
        <f t="shared" ca="1" si="201"/>
        <v>33075.684258979796</v>
      </c>
      <c r="BM361" s="3"/>
      <c r="BN361" s="1">
        <f t="shared" ca="1" si="187"/>
        <v>1</v>
      </c>
      <c r="BO361" s="2"/>
      <c r="BP361" s="2"/>
      <c r="BQ361" s="3"/>
      <c r="BR361" s="15">
        <f t="shared" ca="1" si="188"/>
        <v>0.19817810276042558</v>
      </c>
      <c r="BS361" s="16">
        <f t="shared" ca="1" si="189"/>
        <v>1</v>
      </c>
      <c r="BT361" s="2"/>
      <c r="BU361" s="2"/>
      <c r="BV361" s="1">
        <f ca="1">IF(Table1[[#This Row],[Area]]="Raozan",Table1[[#This Row],[Income]],0)</f>
        <v>0</v>
      </c>
      <c r="BW361" s="2">
        <f ca="1">IF(Table1[[#This Row],[Area]]="Rangunia",Table1[[#This Row],[Income]],0)</f>
        <v>0</v>
      </c>
      <c r="BX361" s="2">
        <f ca="1">IF(Table1[[#This Row],[Area]]="Hathazari",Table1[[#This Row],[Income]],0)</f>
        <v>0</v>
      </c>
      <c r="BY361" s="2">
        <f ca="1">IF(Table1[[#This Row],[Area]]="Nazirhat",Table1[[#This Row],[Income]],0)</f>
        <v>0</v>
      </c>
      <c r="BZ361" s="2">
        <f ca="1">IF(Table1[[#This Row],[Area]]="Rangamati",Table1[[#This Row],[Income]],0)</f>
        <v>0</v>
      </c>
      <c r="CA361" s="2">
        <f ca="1">IF(Table1[[#This Row],[Area]]="Kumilla",Table1[[#This Row],[Income]],0)</f>
        <v>0</v>
      </c>
      <c r="CB361" s="2">
        <f ca="1">IF(Table1[[#This Row],[Area]]="Notun para",Table1[[#This Row],[Income]],0)</f>
        <v>0</v>
      </c>
      <c r="CC361" s="2">
        <f ca="1">IF(Table1[[#This Row],[Area]]="Fotikchori",Table1[[#This Row],[Income]],0)</f>
        <v>0</v>
      </c>
      <c r="CD361" s="2">
        <f ca="1">IF(Table1[[#This Row],[Area]]="Feni",Table1[[#This Row],[Income]],0)</f>
        <v>0</v>
      </c>
      <c r="CE361" s="2">
        <f ca="1">IF(Table1[[#This Row],[Area]]="Chattogram mohonogori",Table1[[#This Row],[Income]],0)</f>
        <v>0</v>
      </c>
      <c r="CF361" s="2">
        <f ca="1">IF(Table1[[#This Row],[Area]]="Potia",Table1[[#This Row],[Income]],0)</f>
        <v>0</v>
      </c>
      <c r="CG361" s="3">
        <f ca="1">IF(Table1[[#This Row],[Area]]="Kaptai",Table1[[#This Row],[Income]],0)</f>
        <v>51603</v>
      </c>
      <c r="CH361" s="1">
        <f ca="1">IF(Table1[[#This Row],[Field of work]]="Health",Table1[[#This Row],[Income]],0)</f>
        <v>51603</v>
      </c>
      <c r="CI361" s="2">
        <f ca="1">IF(Table1[[#This Row],[Field of work]]="Teaching",Table1[[#This Row],[Income]],0)</f>
        <v>0</v>
      </c>
      <c r="CJ361" s="2">
        <f ca="1">IF(Table1[[#This Row],[Field of work]]="Construction",Table1[[#This Row],[Income]],0)</f>
        <v>0</v>
      </c>
      <c r="CK361" s="2">
        <f ca="1">IF(Table1[[#This Row],[Field of work]]="IT",Table1[[#This Row],[Income]],0)</f>
        <v>0</v>
      </c>
      <c r="CL361" s="2">
        <f ca="1">IF(Table1[[#This Row],[Field of work]]="General work",Table1[[#This Row],[Income]],0)</f>
        <v>0</v>
      </c>
      <c r="CM361" s="3">
        <f ca="1">IF(Table1[[#This Row],[Field of work]]="Agriculture",Table1[[#This Row],[Income]],0)</f>
        <v>0</v>
      </c>
      <c r="CN361" s="1">
        <f t="shared" ca="1" si="176"/>
        <v>1</v>
      </c>
      <c r="CO361" s="3"/>
      <c r="CP361" s="1">
        <f t="shared" ca="1" si="190"/>
        <v>27</v>
      </c>
      <c r="CQ361" s="3"/>
    </row>
    <row r="362" spans="2:95" x14ac:dyDescent="0.25">
      <c r="B362">
        <f t="shared" ca="1" si="191"/>
        <v>2</v>
      </c>
      <c r="C362" t="str">
        <f t="shared" ca="1" si="177"/>
        <v>Women</v>
      </c>
      <c r="D362">
        <f t="shared" ca="1" si="192"/>
        <v>27</v>
      </c>
      <c r="E362">
        <f t="shared" ca="1" si="193"/>
        <v>6</v>
      </c>
      <c r="F362" t="str">
        <f t="shared" ca="1" si="178"/>
        <v>Agriculture</v>
      </c>
      <c r="G362">
        <f t="shared" ca="1" si="194"/>
        <v>1</v>
      </c>
      <c r="H362" t="str">
        <f t="shared" ca="1" si="179"/>
        <v>High school</v>
      </c>
      <c r="I362">
        <f t="shared" ca="1" si="195"/>
        <v>0</v>
      </c>
      <c r="J362">
        <f t="shared" ca="1" si="196"/>
        <v>3</v>
      </c>
      <c r="K362">
        <f t="shared" ca="1" si="197"/>
        <v>73034</v>
      </c>
      <c r="L362">
        <f t="shared" ca="1" si="198"/>
        <v>3</v>
      </c>
      <c r="M362" t="str">
        <f t="shared" ca="1" si="180"/>
        <v>Fotikchori</v>
      </c>
      <c r="N362">
        <f t="shared" ca="1" si="202"/>
        <v>219102</v>
      </c>
      <c r="O362">
        <f t="shared" ca="1" si="199"/>
        <v>43421.218671014765</v>
      </c>
      <c r="P362">
        <f t="shared" ca="1" si="203"/>
        <v>179423.6162462002</v>
      </c>
      <c r="Q362">
        <f t="shared" ca="1" si="200"/>
        <v>120669</v>
      </c>
      <c r="R362">
        <f t="shared" ca="1" si="204"/>
        <v>114317.00760472301</v>
      </c>
      <c r="S362">
        <f t="shared" ca="1" si="205"/>
        <v>48504.259722831659</v>
      </c>
      <c r="T362">
        <f t="shared" ca="1" si="206"/>
        <v>447029.87596903183</v>
      </c>
      <c r="U362">
        <f t="shared" ca="1" si="207"/>
        <v>278407.22627573775</v>
      </c>
      <c r="V362">
        <f t="shared" ca="1" si="208"/>
        <v>168622.64969329408</v>
      </c>
      <c r="AR362" s="1">
        <f ca="1">IF(Table1[[#This Row],[Gender]]="men",1,0)</f>
        <v>0</v>
      </c>
      <c r="AS362" s="2">
        <f ca="1">IF(Table1[[#This Row],[Gender]]="Women",1,0)</f>
        <v>1</v>
      </c>
      <c r="AT362" s="2"/>
      <c r="AU362" s="2"/>
      <c r="AV362" s="3"/>
      <c r="AX362" s="1">
        <f t="shared" ca="1" si="181"/>
        <v>0</v>
      </c>
      <c r="AY362" s="2">
        <f t="shared" ca="1" si="182"/>
        <v>0</v>
      </c>
      <c r="AZ362" s="2">
        <f t="shared" ca="1" si="183"/>
        <v>0</v>
      </c>
      <c r="BA362" s="2">
        <f t="shared" ca="1" si="184"/>
        <v>0</v>
      </c>
      <c r="BB362" s="2">
        <f t="shared" ca="1" si="185"/>
        <v>0</v>
      </c>
      <c r="BC362" s="2">
        <f t="shared" ca="1" si="186"/>
        <v>1</v>
      </c>
      <c r="BD362" s="2"/>
      <c r="BE362" s="2"/>
      <c r="BF362" s="2"/>
      <c r="BG362" s="2"/>
      <c r="BH362" s="2"/>
      <c r="BI362" s="2"/>
      <c r="BJ362" s="3"/>
      <c r="BL362" s="1">
        <f t="shared" ca="1" si="201"/>
        <v>76667.709215303374</v>
      </c>
      <c r="BM362" s="3"/>
      <c r="BN362" s="1">
        <f t="shared" ca="1" si="187"/>
        <v>0</v>
      </c>
      <c r="BO362" s="2"/>
      <c r="BP362" s="2"/>
      <c r="BQ362" s="3"/>
      <c r="BR362" s="15">
        <f t="shared" ca="1" si="188"/>
        <v>1.7773052501530384E-2</v>
      </c>
      <c r="BS362" s="16">
        <f t="shared" ca="1" si="189"/>
        <v>1</v>
      </c>
      <c r="BT362" s="2"/>
      <c r="BU362" s="2"/>
      <c r="BV362" s="1">
        <f ca="1">IF(Table1[[#This Row],[Area]]="Raozan",Table1[[#This Row],[Income]],0)</f>
        <v>0</v>
      </c>
      <c r="BW362" s="2">
        <f ca="1">IF(Table1[[#This Row],[Area]]="Rangunia",Table1[[#This Row],[Income]],0)</f>
        <v>0</v>
      </c>
      <c r="BX362" s="2">
        <f ca="1">IF(Table1[[#This Row],[Area]]="Hathazari",Table1[[#This Row],[Income]],0)</f>
        <v>0</v>
      </c>
      <c r="BY362" s="2">
        <f ca="1">IF(Table1[[#This Row],[Area]]="Nazirhat",Table1[[#This Row],[Income]],0)</f>
        <v>0</v>
      </c>
      <c r="BZ362" s="2">
        <f ca="1">IF(Table1[[#This Row],[Area]]="Rangamati",Table1[[#This Row],[Income]],0)</f>
        <v>0</v>
      </c>
      <c r="CA362" s="2">
        <f ca="1">IF(Table1[[#This Row],[Area]]="Kumilla",Table1[[#This Row],[Income]],0)</f>
        <v>0</v>
      </c>
      <c r="CB362" s="2">
        <f ca="1">IF(Table1[[#This Row],[Area]]="Notun para",Table1[[#This Row],[Income]],0)</f>
        <v>0</v>
      </c>
      <c r="CC362" s="2">
        <f ca="1">IF(Table1[[#This Row],[Area]]="Fotikchori",Table1[[#This Row],[Income]],0)</f>
        <v>73034</v>
      </c>
      <c r="CD362" s="2">
        <f ca="1">IF(Table1[[#This Row],[Area]]="Feni",Table1[[#This Row],[Income]],0)</f>
        <v>0</v>
      </c>
      <c r="CE362" s="2">
        <f ca="1">IF(Table1[[#This Row],[Area]]="Chattogram mohonogori",Table1[[#This Row],[Income]],0)</f>
        <v>0</v>
      </c>
      <c r="CF362" s="2">
        <f ca="1">IF(Table1[[#This Row],[Area]]="Potia",Table1[[#This Row],[Income]],0)</f>
        <v>0</v>
      </c>
      <c r="CG362" s="3">
        <f ca="1">IF(Table1[[#This Row],[Area]]="Kaptai",Table1[[#This Row],[Income]],0)</f>
        <v>0</v>
      </c>
      <c r="CH362" s="1">
        <f ca="1">IF(Table1[[#This Row],[Field of work]]="Health",Table1[[#This Row],[Income]],0)</f>
        <v>0</v>
      </c>
      <c r="CI362" s="2">
        <f ca="1">IF(Table1[[#This Row],[Field of work]]="Teaching",Table1[[#This Row],[Income]],0)</f>
        <v>0</v>
      </c>
      <c r="CJ362" s="2">
        <f ca="1">IF(Table1[[#This Row],[Field of work]]="Construction",Table1[[#This Row],[Income]],0)</f>
        <v>0</v>
      </c>
      <c r="CK362" s="2">
        <f ca="1">IF(Table1[[#This Row],[Field of work]]="IT",Table1[[#This Row],[Income]],0)</f>
        <v>0</v>
      </c>
      <c r="CL362" s="2">
        <f ca="1">IF(Table1[[#This Row],[Field of work]]="General work",Table1[[#This Row],[Income]],0)</f>
        <v>0</v>
      </c>
      <c r="CM362" s="3">
        <f ca="1">IF(Table1[[#This Row],[Field of work]]="Agriculture",Table1[[#This Row],[Income]],0)</f>
        <v>73034</v>
      </c>
      <c r="CN362" s="1">
        <f t="shared" ca="1" si="176"/>
        <v>0</v>
      </c>
      <c r="CO362" s="3"/>
      <c r="CP362" s="1">
        <f t="shared" ca="1" si="190"/>
        <v>40</v>
      </c>
      <c r="CQ362" s="3"/>
    </row>
    <row r="363" spans="2:95" x14ac:dyDescent="0.25">
      <c r="B363">
        <f t="shared" ca="1" si="191"/>
        <v>2</v>
      </c>
      <c r="C363" t="str">
        <f t="shared" ca="1" si="177"/>
        <v>Women</v>
      </c>
      <c r="D363">
        <f t="shared" ca="1" si="192"/>
        <v>40</v>
      </c>
      <c r="E363">
        <f t="shared" ca="1" si="193"/>
        <v>6</v>
      </c>
      <c r="F363" t="str">
        <f t="shared" ca="1" si="178"/>
        <v>Agriculture</v>
      </c>
      <c r="G363">
        <f t="shared" ca="1" si="194"/>
        <v>5</v>
      </c>
      <c r="H363" t="str">
        <f t="shared" ca="1" si="179"/>
        <v>Other</v>
      </c>
      <c r="I363">
        <f t="shared" ca="1" si="195"/>
        <v>2</v>
      </c>
      <c r="J363">
        <f t="shared" ca="1" si="196"/>
        <v>2</v>
      </c>
      <c r="K363">
        <f t="shared" ca="1" si="197"/>
        <v>81362</v>
      </c>
      <c r="L363">
        <f t="shared" ca="1" si="198"/>
        <v>7</v>
      </c>
      <c r="M363" t="str">
        <f t="shared" ca="1" si="180"/>
        <v>Feni</v>
      </c>
      <c r="N363">
        <f t="shared" ca="1" si="202"/>
        <v>488172</v>
      </c>
      <c r="O363">
        <f t="shared" ca="1" si="199"/>
        <v>8676.3065857770907</v>
      </c>
      <c r="P363">
        <f t="shared" ca="1" si="203"/>
        <v>66151.368517959592</v>
      </c>
      <c r="Q363">
        <f t="shared" ca="1" si="200"/>
        <v>49693</v>
      </c>
      <c r="R363">
        <f t="shared" ca="1" si="204"/>
        <v>15587.76401124593</v>
      </c>
      <c r="S363">
        <f t="shared" ca="1" si="205"/>
        <v>12868.807362265943</v>
      </c>
      <c r="T363">
        <f t="shared" ca="1" si="206"/>
        <v>567192.17588022561</v>
      </c>
      <c r="U363">
        <f t="shared" ca="1" si="207"/>
        <v>73957.070597023019</v>
      </c>
      <c r="V363">
        <f t="shared" ca="1" si="208"/>
        <v>493235.1052832026</v>
      </c>
      <c r="AR363" s="1">
        <f ca="1">IF(Table1[[#This Row],[Gender]]="men",1,0)</f>
        <v>0</v>
      </c>
      <c r="AS363" s="2">
        <f ca="1">IF(Table1[[#This Row],[Gender]]="Women",1,0)</f>
        <v>1</v>
      </c>
      <c r="AT363" s="2"/>
      <c r="AU363" s="2"/>
      <c r="AV363" s="3"/>
      <c r="AX363" s="1">
        <f t="shared" ca="1" si="181"/>
        <v>0</v>
      </c>
      <c r="AY363" s="2">
        <f t="shared" ca="1" si="182"/>
        <v>0</v>
      </c>
      <c r="AZ363" s="2">
        <f t="shared" ca="1" si="183"/>
        <v>0</v>
      </c>
      <c r="BA363" s="2">
        <f t="shared" ca="1" si="184"/>
        <v>1</v>
      </c>
      <c r="BB363" s="2">
        <f t="shared" ca="1" si="185"/>
        <v>0</v>
      </c>
      <c r="BC363" s="2">
        <f t="shared" ca="1" si="186"/>
        <v>0</v>
      </c>
      <c r="BD363" s="2"/>
      <c r="BE363" s="2"/>
      <c r="BF363" s="2"/>
      <c r="BG363" s="2"/>
      <c r="BH363" s="2"/>
      <c r="BI363" s="2"/>
      <c r="BJ363" s="3"/>
      <c r="BL363" s="1">
        <f t="shared" ca="1" si="201"/>
        <v>47321.118609961079</v>
      </c>
      <c r="BM363" s="3"/>
      <c r="BN363" s="1">
        <f t="shared" ca="1" si="187"/>
        <v>1</v>
      </c>
      <c r="BO363" s="2"/>
      <c r="BP363" s="2"/>
      <c r="BQ363" s="3"/>
      <c r="BR363" s="15">
        <f t="shared" ca="1" si="188"/>
        <v>0.27907292991655153</v>
      </c>
      <c r="BS363" s="16">
        <f t="shared" ca="1" si="189"/>
        <v>0</v>
      </c>
      <c r="BT363" s="2"/>
      <c r="BU363" s="2"/>
      <c r="BV363" s="1">
        <f ca="1">IF(Table1[[#This Row],[Area]]="Raozan",Table1[[#This Row],[Income]],0)</f>
        <v>0</v>
      </c>
      <c r="BW363" s="2">
        <f ca="1">IF(Table1[[#This Row],[Area]]="Rangunia",Table1[[#This Row],[Income]],0)</f>
        <v>0</v>
      </c>
      <c r="BX363" s="2">
        <f ca="1">IF(Table1[[#This Row],[Area]]="Hathazari",Table1[[#This Row],[Income]],0)</f>
        <v>0</v>
      </c>
      <c r="BY363" s="2">
        <f ca="1">IF(Table1[[#This Row],[Area]]="Nazirhat",Table1[[#This Row],[Income]],0)</f>
        <v>0</v>
      </c>
      <c r="BZ363" s="2">
        <f ca="1">IF(Table1[[#This Row],[Area]]="Rangamati",Table1[[#This Row],[Income]],0)</f>
        <v>0</v>
      </c>
      <c r="CA363" s="2">
        <f ca="1">IF(Table1[[#This Row],[Area]]="Kumilla",Table1[[#This Row],[Income]],0)</f>
        <v>0</v>
      </c>
      <c r="CB363" s="2">
        <f ca="1">IF(Table1[[#This Row],[Area]]="Notun para",Table1[[#This Row],[Income]],0)</f>
        <v>0</v>
      </c>
      <c r="CC363" s="2">
        <f ca="1">IF(Table1[[#This Row],[Area]]="Fotikchori",Table1[[#This Row],[Income]],0)</f>
        <v>0</v>
      </c>
      <c r="CD363" s="2">
        <f ca="1">IF(Table1[[#This Row],[Area]]="Feni",Table1[[#This Row],[Income]],0)</f>
        <v>81362</v>
      </c>
      <c r="CE363" s="2">
        <f ca="1">IF(Table1[[#This Row],[Area]]="Chattogram mohonogori",Table1[[#This Row],[Income]],0)</f>
        <v>0</v>
      </c>
      <c r="CF363" s="2">
        <f ca="1">IF(Table1[[#This Row],[Area]]="Potia",Table1[[#This Row],[Income]],0)</f>
        <v>0</v>
      </c>
      <c r="CG363" s="3">
        <f ca="1">IF(Table1[[#This Row],[Area]]="Kaptai",Table1[[#This Row],[Income]],0)</f>
        <v>0</v>
      </c>
      <c r="CH363" s="1">
        <f ca="1">IF(Table1[[#This Row],[Field of work]]="Health",Table1[[#This Row],[Income]],0)</f>
        <v>0</v>
      </c>
      <c r="CI363" s="2">
        <f ca="1">IF(Table1[[#This Row],[Field of work]]="Teaching",Table1[[#This Row],[Income]],0)</f>
        <v>0</v>
      </c>
      <c r="CJ363" s="2">
        <f ca="1">IF(Table1[[#This Row],[Field of work]]="Construction",Table1[[#This Row],[Income]],0)</f>
        <v>0</v>
      </c>
      <c r="CK363" s="2">
        <f ca="1">IF(Table1[[#This Row],[Field of work]]="IT",Table1[[#This Row],[Income]],0)</f>
        <v>0</v>
      </c>
      <c r="CL363" s="2">
        <f ca="1">IF(Table1[[#This Row],[Field of work]]="General work",Table1[[#This Row],[Income]],0)</f>
        <v>0</v>
      </c>
      <c r="CM363" s="3">
        <f ca="1">IF(Table1[[#This Row],[Field of work]]="Agriculture",Table1[[#This Row],[Income]],0)</f>
        <v>81362</v>
      </c>
      <c r="CN363" s="1">
        <f t="shared" ca="1" si="176"/>
        <v>1</v>
      </c>
      <c r="CO363" s="3"/>
      <c r="CP363" s="1">
        <f t="shared" ca="1" si="190"/>
        <v>31</v>
      </c>
      <c r="CQ363" s="3"/>
    </row>
    <row r="364" spans="2:95" x14ac:dyDescent="0.25">
      <c r="B364">
        <f t="shared" ca="1" si="191"/>
        <v>2</v>
      </c>
      <c r="C364" t="str">
        <f t="shared" ca="1" si="177"/>
        <v>Women</v>
      </c>
      <c r="D364">
        <f t="shared" ca="1" si="192"/>
        <v>31</v>
      </c>
      <c r="E364">
        <f t="shared" ca="1" si="193"/>
        <v>4</v>
      </c>
      <c r="F364" t="str">
        <f t="shared" ca="1" si="178"/>
        <v>IT</v>
      </c>
      <c r="G364">
        <f t="shared" ca="1" si="194"/>
        <v>2</v>
      </c>
      <c r="H364" t="str">
        <f t="shared" ca="1" si="179"/>
        <v>College</v>
      </c>
      <c r="I364">
        <f t="shared" ca="1" si="195"/>
        <v>1</v>
      </c>
      <c r="J364">
        <f t="shared" ca="1" si="196"/>
        <v>2</v>
      </c>
      <c r="K364">
        <f t="shared" ca="1" si="197"/>
        <v>85733</v>
      </c>
      <c r="L364">
        <f t="shared" ca="1" si="198"/>
        <v>9</v>
      </c>
      <c r="M364" t="str">
        <f t="shared" ca="1" si="180"/>
        <v>Rangunia</v>
      </c>
      <c r="N364">
        <f t="shared" ca="1" si="202"/>
        <v>257199</v>
      </c>
      <c r="O364">
        <f t="shared" ca="1" si="199"/>
        <v>71777.278501607143</v>
      </c>
      <c r="P364">
        <f t="shared" ca="1" si="203"/>
        <v>153335.41843060675</v>
      </c>
      <c r="Q364">
        <f t="shared" ca="1" si="200"/>
        <v>112759</v>
      </c>
      <c r="R364">
        <f t="shared" ca="1" si="204"/>
        <v>101653.919189181</v>
      </c>
      <c r="S364">
        <f t="shared" ca="1" si="205"/>
        <v>68080.278338611257</v>
      </c>
      <c r="T364">
        <f t="shared" ca="1" si="206"/>
        <v>478614.69676921796</v>
      </c>
      <c r="U364">
        <f t="shared" ca="1" si="207"/>
        <v>286190.19769078813</v>
      </c>
      <c r="V364">
        <f t="shared" ca="1" si="208"/>
        <v>192424.49907842983</v>
      </c>
      <c r="AR364" s="1">
        <f ca="1">IF(Table1[[#This Row],[Gender]]="men",1,0)</f>
        <v>0</v>
      </c>
      <c r="AS364" s="2">
        <f ca="1">IF(Table1[[#This Row],[Gender]]="Women",1,0)</f>
        <v>1</v>
      </c>
      <c r="AT364" s="2"/>
      <c r="AU364" s="2"/>
      <c r="AV364" s="3"/>
      <c r="AX364" s="1">
        <f t="shared" ca="1" si="181"/>
        <v>1</v>
      </c>
      <c r="AY364" s="2">
        <f t="shared" ca="1" si="182"/>
        <v>0</v>
      </c>
      <c r="AZ364" s="2">
        <f t="shared" ca="1" si="183"/>
        <v>0</v>
      </c>
      <c r="BA364" s="2">
        <f t="shared" ca="1" si="184"/>
        <v>0</v>
      </c>
      <c r="BB364" s="2">
        <f t="shared" ca="1" si="185"/>
        <v>0</v>
      </c>
      <c r="BC364" s="2">
        <f t="shared" ca="1" si="186"/>
        <v>0</v>
      </c>
      <c r="BD364" s="2"/>
      <c r="BE364" s="2"/>
      <c r="BF364" s="2"/>
      <c r="BG364" s="2"/>
      <c r="BH364" s="2"/>
      <c r="BI364" s="2"/>
      <c r="BJ364" s="3"/>
      <c r="BL364" s="1">
        <f t="shared" ca="1" si="201"/>
        <v>12863.730293938195</v>
      </c>
      <c r="BM364" s="3"/>
      <c r="BN364" s="1">
        <f t="shared" ca="1" si="187"/>
        <v>0</v>
      </c>
      <c r="BO364" s="2"/>
      <c r="BP364" s="2"/>
      <c r="BQ364" s="3"/>
      <c r="BR364" s="15">
        <f t="shared" ca="1" si="188"/>
        <v>0.40896757379628201</v>
      </c>
      <c r="BS364" s="16">
        <f t="shared" ca="1" si="189"/>
        <v>0</v>
      </c>
      <c r="BT364" s="2"/>
      <c r="BU364" s="2"/>
      <c r="BV364" s="1">
        <f ca="1">IF(Table1[[#This Row],[Area]]="Raozan",Table1[[#This Row],[Income]],0)</f>
        <v>0</v>
      </c>
      <c r="BW364" s="2">
        <f ca="1">IF(Table1[[#This Row],[Area]]="Rangunia",Table1[[#This Row],[Income]],0)</f>
        <v>85733</v>
      </c>
      <c r="BX364" s="2">
        <f ca="1">IF(Table1[[#This Row],[Area]]="Hathazari",Table1[[#This Row],[Income]],0)</f>
        <v>0</v>
      </c>
      <c r="BY364" s="2">
        <f ca="1">IF(Table1[[#This Row],[Area]]="Nazirhat",Table1[[#This Row],[Income]],0)</f>
        <v>0</v>
      </c>
      <c r="BZ364" s="2">
        <f ca="1">IF(Table1[[#This Row],[Area]]="Rangamati",Table1[[#This Row],[Income]],0)</f>
        <v>0</v>
      </c>
      <c r="CA364" s="2">
        <f ca="1">IF(Table1[[#This Row],[Area]]="Kumilla",Table1[[#This Row],[Income]],0)</f>
        <v>0</v>
      </c>
      <c r="CB364" s="2">
        <f ca="1">IF(Table1[[#This Row],[Area]]="Notun para",Table1[[#This Row],[Income]],0)</f>
        <v>0</v>
      </c>
      <c r="CC364" s="2">
        <f ca="1">IF(Table1[[#This Row],[Area]]="Fotikchori",Table1[[#This Row],[Income]],0)</f>
        <v>0</v>
      </c>
      <c r="CD364" s="2">
        <f ca="1">IF(Table1[[#This Row],[Area]]="Feni",Table1[[#This Row],[Income]],0)</f>
        <v>0</v>
      </c>
      <c r="CE364" s="2">
        <f ca="1">IF(Table1[[#This Row],[Area]]="Chattogram mohonogori",Table1[[#This Row],[Income]],0)</f>
        <v>0</v>
      </c>
      <c r="CF364" s="2">
        <f ca="1">IF(Table1[[#This Row],[Area]]="Potia",Table1[[#This Row],[Income]],0)</f>
        <v>0</v>
      </c>
      <c r="CG364" s="3">
        <f ca="1">IF(Table1[[#This Row],[Area]]="Kaptai",Table1[[#This Row],[Income]],0)</f>
        <v>0</v>
      </c>
      <c r="CH364" s="1">
        <f ca="1">IF(Table1[[#This Row],[Field of work]]="Health",Table1[[#This Row],[Income]],0)</f>
        <v>0</v>
      </c>
      <c r="CI364" s="2">
        <f ca="1">IF(Table1[[#This Row],[Field of work]]="Teaching",Table1[[#This Row],[Income]],0)</f>
        <v>0</v>
      </c>
      <c r="CJ364" s="2">
        <f ca="1">IF(Table1[[#This Row],[Field of work]]="Construction",Table1[[#This Row],[Income]],0)</f>
        <v>0</v>
      </c>
      <c r="CK364" s="2">
        <f ca="1">IF(Table1[[#This Row],[Field of work]]="IT",Table1[[#This Row],[Income]],0)</f>
        <v>85733</v>
      </c>
      <c r="CL364" s="2">
        <f ca="1">IF(Table1[[#This Row],[Field of work]]="General work",Table1[[#This Row],[Income]],0)</f>
        <v>0</v>
      </c>
      <c r="CM364" s="3">
        <f ca="1">IF(Table1[[#This Row],[Field of work]]="Agriculture",Table1[[#This Row],[Income]],0)</f>
        <v>0</v>
      </c>
      <c r="CN364" s="1">
        <f t="shared" ca="1" si="176"/>
        <v>1</v>
      </c>
      <c r="CO364" s="3"/>
      <c r="CP364" s="1">
        <f t="shared" ca="1" si="190"/>
        <v>34</v>
      </c>
      <c r="CQ364" s="3"/>
    </row>
    <row r="365" spans="2:95" x14ac:dyDescent="0.25">
      <c r="B365">
        <f t="shared" ca="1" si="191"/>
        <v>2</v>
      </c>
      <c r="C365" t="str">
        <f t="shared" ca="1" si="177"/>
        <v>Women</v>
      </c>
      <c r="D365">
        <f t="shared" ca="1" si="192"/>
        <v>34</v>
      </c>
      <c r="E365">
        <f t="shared" ca="1" si="193"/>
        <v>1</v>
      </c>
      <c r="F365" t="str">
        <f t="shared" ca="1" si="178"/>
        <v>Health</v>
      </c>
      <c r="G365">
        <f t="shared" ca="1" si="194"/>
        <v>2</v>
      </c>
      <c r="H365" t="str">
        <f t="shared" ca="1" si="179"/>
        <v>College</v>
      </c>
      <c r="I365">
        <f t="shared" ca="1" si="195"/>
        <v>2</v>
      </c>
      <c r="J365">
        <f t="shared" ca="1" si="196"/>
        <v>2</v>
      </c>
      <c r="K365">
        <f t="shared" ca="1" si="197"/>
        <v>66581</v>
      </c>
      <c r="L365">
        <f t="shared" ca="1" si="198"/>
        <v>5</v>
      </c>
      <c r="M365" t="str">
        <f t="shared" ca="1" si="180"/>
        <v>Chattogram mohonogori</v>
      </c>
      <c r="N365">
        <f t="shared" ca="1" si="202"/>
        <v>332905</v>
      </c>
      <c r="O365">
        <f t="shared" ca="1" si="199"/>
        <v>136147.35015465127</v>
      </c>
      <c r="P365">
        <f t="shared" ca="1" si="203"/>
        <v>94642.237219922157</v>
      </c>
      <c r="Q365">
        <f t="shared" ca="1" si="200"/>
        <v>17548</v>
      </c>
      <c r="R365">
        <f t="shared" ca="1" si="204"/>
        <v>41215.190124574605</v>
      </c>
      <c r="S365">
        <f t="shared" ca="1" si="205"/>
        <v>47383.885714516022</v>
      </c>
      <c r="T365">
        <f t="shared" ca="1" si="206"/>
        <v>474931.12293443817</v>
      </c>
      <c r="U365">
        <f t="shared" ca="1" si="207"/>
        <v>194910.54027922588</v>
      </c>
      <c r="V365">
        <f t="shared" ca="1" si="208"/>
        <v>280020.58265521226</v>
      </c>
      <c r="AR365" s="1">
        <f ca="1">IF(Table1[[#This Row],[Gender]]="men",1,0)</f>
        <v>0</v>
      </c>
      <c r="AS365" s="2">
        <f ca="1">IF(Table1[[#This Row],[Gender]]="Women",1,0)</f>
        <v>1</v>
      </c>
      <c r="AT365" s="2"/>
      <c r="AU365" s="2"/>
      <c r="AV365" s="3"/>
      <c r="AX365" s="1">
        <f t="shared" ca="1" si="181"/>
        <v>0</v>
      </c>
      <c r="AY365" s="2">
        <f t="shared" ca="1" si="182"/>
        <v>0</v>
      </c>
      <c r="AZ365" s="2">
        <f t="shared" ca="1" si="183"/>
        <v>0</v>
      </c>
      <c r="BA365" s="2">
        <f t="shared" ca="1" si="184"/>
        <v>1</v>
      </c>
      <c r="BB365" s="2">
        <f t="shared" ca="1" si="185"/>
        <v>0</v>
      </c>
      <c r="BC365" s="2">
        <f t="shared" ca="1" si="186"/>
        <v>0</v>
      </c>
      <c r="BD365" s="2"/>
      <c r="BE365" s="2"/>
      <c r="BF365" s="2"/>
      <c r="BG365" s="2"/>
      <c r="BH365" s="2"/>
      <c r="BI365" s="2"/>
      <c r="BJ365" s="3"/>
      <c r="BL365" s="1">
        <f t="shared" ca="1" si="201"/>
        <v>42509.47723941326</v>
      </c>
      <c r="BM365" s="3"/>
      <c r="BN365" s="1">
        <f t="shared" ca="1" si="187"/>
        <v>0</v>
      </c>
      <c r="BO365" s="2"/>
      <c r="BP365" s="2"/>
      <c r="BQ365" s="3"/>
      <c r="BR365" s="15">
        <f t="shared" ca="1" si="188"/>
        <v>0.13417131546724503</v>
      </c>
      <c r="BS365" s="16">
        <f t="shared" ca="1" si="189"/>
        <v>1</v>
      </c>
      <c r="BT365" s="2"/>
      <c r="BU365" s="2"/>
      <c r="BV365" s="1">
        <f ca="1">IF(Table1[[#This Row],[Area]]="Raozan",Table1[[#This Row],[Income]],0)</f>
        <v>0</v>
      </c>
      <c r="BW365" s="2">
        <f ca="1">IF(Table1[[#This Row],[Area]]="Rangunia",Table1[[#This Row],[Income]],0)</f>
        <v>0</v>
      </c>
      <c r="BX365" s="2">
        <f ca="1">IF(Table1[[#This Row],[Area]]="Hathazari",Table1[[#This Row],[Income]],0)</f>
        <v>0</v>
      </c>
      <c r="BY365" s="2">
        <f ca="1">IF(Table1[[#This Row],[Area]]="Nazirhat",Table1[[#This Row],[Income]],0)</f>
        <v>0</v>
      </c>
      <c r="BZ365" s="2">
        <f ca="1">IF(Table1[[#This Row],[Area]]="Rangamati",Table1[[#This Row],[Income]],0)</f>
        <v>0</v>
      </c>
      <c r="CA365" s="2">
        <f ca="1">IF(Table1[[#This Row],[Area]]="Kumilla",Table1[[#This Row],[Income]],0)</f>
        <v>0</v>
      </c>
      <c r="CB365" s="2">
        <f ca="1">IF(Table1[[#This Row],[Area]]="Notun para",Table1[[#This Row],[Income]],0)</f>
        <v>0</v>
      </c>
      <c r="CC365" s="2">
        <f ca="1">IF(Table1[[#This Row],[Area]]="Fotikchori",Table1[[#This Row],[Income]],0)</f>
        <v>0</v>
      </c>
      <c r="CD365" s="2">
        <f ca="1">IF(Table1[[#This Row],[Area]]="Feni",Table1[[#This Row],[Income]],0)</f>
        <v>0</v>
      </c>
      <c r="CE365" s="2">
        <f ca="1">IF(Table1[[#This Row],[Area]]="Chattogram mohonogori",Table1[[#This Row],[Income]],0)</f>
        <v>66581</v>
      </c>
      <c r="CF365" s="2">
        <f ca="1">IF(Table1[[#This Row],[Area]]="Potia",Table1[[#This Row],[Income]],0)</f>
        <v>0</v>
      </c>
      <c r="CG365" s="3">
        <f ca="1">IF(Table1[[#This Row],[Area]]="Kaptai",Table1[[#This Row],[Income]],0)</f>
        <v>0</v>
      </c>
      <c r="CH365" s="1">
        <f ca="1">IF(Table1[[#This Row],[Field of work]]="Health",Table1[[#This Row],[Income]],0)</f>
        <v>66581</v>
      </c>
      <c r="CI365" s="2">
        <f ca="1">IF(Table1[[#This Row],[Field of work]]="Teaching",Table1[[#This Row],[Income]],0)</f>
        <v>0</v>
      </c>
      <c r="CJ365" s="2">
        <f ca="1">IF(Table1[[#This Row],[Field of work]]="Construction",Table1[[#This Row],[Income]],0)</f>
        <v>0</v>
      </c>
      <c r="CK365" s="2">
        <f ca="1">IF(Table1[[#This Row],[Field of work]]="IT",Table1[[#This Row],[Income]],0)</f>
        <v>0</v>
      </c>
      <c r="CL365" s="2">
        <f ca="1">IF(Table1[[#This Row],[Field of work]]="General work",Table1[[#This Row],[Income]],0)</f>
        <v>0</v>
      </c>
      <c r="CM365" s="3">
        <f ca="1">IF(Table1[[#This Row],[Field of work]]="Agriculture",Table1[[#This Row],[Income]],0)</f>
        <v>0</v>
      </c>
      <c r="CN365" s="1">
        <f t="shared" ca="1" si="176"/>
        <v>0</v>
      </c>
      <c r="CO365" s="3"/>
      <c r="CP365" s="1">
        <f t="shared" ca="1" si="190"/>
        <v>40</v>
      </c>
      <c r="CQ365" s="3"/>
    </row>
    <row r="366" spans="2:95" x14ac:dyDescent="0.25">
      <c r="B366">
        <f t="shared" ca="1" si="191"/>
        <v>2</v>
      </c>
      <c r="C366" t="str">
        <f t="shared" ca="1" si="177"/>
        <v>Women</v>
      </c>
      <c r="D366">
        <f t="shared" ca="1" si="192"/>
        <v>40</v>
      </c>
      <c r="E366">
        <f t="shared" ca="1" si="193"/>
        <v>4</v>
      </c>
      <c r="F366" t="str">
        <f t="shared" ca="1" si="178"/>
        <v>IT</v>
      </c>
      <c r="G366">
        <f t="shared" ca="1" si="194"/>
        <v>2</v>
      </c>
      <c r="H366" t="str">
        <f t="shared" ca="1" si="179"/>
        <v>College</v>
      </c>
      <c r="I366">
        <f t="shared" ca="1" si="195"/>
        <v>4</v>
      </c>
      <c r="J366">
        <f t="shared" ca="1" si="196"/>
        <v>1</v>
      </c>
      <c r="K366">
        <f t="shared" ca="1" si="197"/>
        <v>65753</v>
      </c>
      <c r="L366">
        <f t="shared" ca="1" si="198"/>
        <v>7</v>
      </c>
      <c r="M366" t="str">
        <f t="shared" ca="1" si="180"/>
        <v>Feni</v>
      </c>
      <c r="N366">
        <f t="shared" ca="1" si="202"/>
        <v>197259</v>
      </c>
      <c r="O366">
        <f t="shared" ca="1" si="199"/>
        <v>26466.499517753287</v>
      </c>
      <c r="P366">
        <f t="shared" ca="1" si="203"/>
        <v>12863.730293938195</v>
      </c>
      <c r="Q366">
        <f t="shared" ca="1" si="200"/>
        <v>633</v>
      </c>
      <c r="R366">
        <f t="shared" ca="1" si="204"/>
        <v>6224.9516904254933</v>
      </c>
      <c r="S366">
        <f t="shared" ca="1" si="205"/>
        <v>25515.760387794326</v>
      </c>
      <c r="T366">
        <f t="shared" ca="1" si="206"/>
        <v>235638.49068173251</v>
      </c>
      <c r="U366">
        <f t="shared" ca="1" si="207"/>
        <v>33324.451208178783</v>
      </c>
      <c r="V366">
        <f t="shared" ca="1" si="208"/>
        <v>202314.03947355371</v>
      </c>
      <c r="AR366" s="1">
        <f ca="1">IF(Table1[[#This Row],[Gender]]="men",1,0)</f>
        <v>0</v>
      </c>
      <c r="AS366" s="2">
        <f ca="1">IF(Table1[[#This Row],[Gender]]="Women",1,0)</f>
        <v>1</v>
      </c>
      <c r="AT366" s="2"/>
      <c r="AU366" s="2"/>
      <c r="AV366" s="3"/>
      <c r="AX366" s="1">
        <f t="shared" ca="1" si="181"/>
        <v>0</v>
      </c>
      <c r="AY366" s="2">
        <f t="shared" ca="1" si="182"/>
        <v>1</v>
      </c>
      <c r="AZ366" s="2">
        <f t="shared" ca="1" si="183"/>
        <v>0</v>
      </c>
      <c r="BA366" s="2">
        <f t="shared" ca="1" si="184"/>
        <v>0</v>
      </c>
      <c r="BB366" s="2">
        <f t="shared" ca="1" si="185"/>
        <v>0</v>
      </c>
      <c r="BC366" s="2">
        <f t="shared" ca="1" si="186"/>
        <v>0</v>
      </c>
      <c r="BD366" s="2"/>
      <c r="BE366" s="2"/>
      <c r="BF366" s="2"/>
      <c r="BG366" s="2"/>
      <c r="BH366" s="2"/>
      <c r="BI366" s="2"/>
      <c r="BJ366" s="3"/>
      <c r="BL366" s="1">
        <f t="shared" ca="1" si="201"/>
        <v>28869.102334319727</v>
      </c>
      <c r="BM366" s="3"/>
      <c r="BN366" s="1">
        <f t="shared" ca="1" si="187"/>
        <v>1</v>
      </c>
      <c r="BO366" s="2"/>
      <c r="BP366" s="2"/>
      <c r="BQ366" s="3"/>
      <c r="BR366" s="15">
        <f t="shared" ca="1" si="188"/>
        <v>0.68200576073731722</v>
      </c>
      <c r="BS366" s="16">
        <f t="shared" ca="1" si="189"/>
        <v>0</v>
      </c>
      <c r="BT366" s="2"/>
      <c r="BU366" s="2"/>
      <c r="BV366" s="1">
        <f ca="1">IF(Table1[[#This Row],[Area]]="Raozan",Table1[[#This Row],[Income]],0)</f>
        <v>0</v>
      </c>
      <c r="BW366" s="2">
        <f ca="1">IF(Table1[[#This Row],[Area]]="Rangunia",Table1[[#This Row],[Income]],0)</f>
        <v>0</v>
      </c>
      <c r="BX366" s="2">
        <f ca="1">IF(Table1[[#This Row],[Area]]="Hathazari",Table1[[#This Row],[Income]],0)</f>
        <v>0</v>
      </c>
      <c r="BY366" s="2">
        <f ca="1">IF(Table1[[#This Row],[Area]]="Nazirhat",Table1[[#This Row],[Income]],0)</f>
        <v>0</v>
      </c>
      <c r="BZ366" s="2">
        <f ca="1">IF(Table1[[#This Row],[Area]]="Rangamati",Table1[[#This Row],[Income]],0)</f>
        <v>0</v>
      </c>
      <c r="CA366" s="2">
        <f ca="1">IF(Table1[[#This Row],[Area]]="Kumilla",Table1[[#This Row],[Income]],0)</f>
        <v>0</v>
      </c>
      <c r="CB366" s="2">
        <f ca="1">IF(Table1[[#This Row],[Area]]="Notun para",Table1[[#This Row],[Income]],0)</f>
        <v>0</v>
      </c>
      <c r="CC366" s="2">
        <f ca="1">IF(Table1[[#This Row],[Area]]="Fotikchori",Table1[[#This Row],[Income]],0)</f>
        <v>0</v>
      </c>
      <c r="CD366" s="2">
        <f ca="1">IF(Table1[[#This Row],[Area]]="Feni",Table1[[#This Row],[Income]],0)</f>
        <v>65753</v>
      </c>
      <c r="CE366" s="2">
        <f ca="1">IF(Table1[[#This Row],[Area]]="Chattogram mohonogori",Table1[[#This Row],[Income]],0)</f>
        <v>0</v>
      </c>
      <c r="CF366" s="2">
        <f ca="1">IF(Table1[[#This Row],[Area]]="Potia",Table1[[#This Row],[Income]],0)</f>
        <v>0</v>
      </c>
      <c r="CG366" s="3">
        <f ca="1">IF(Table1[[#This Row],[Area]]="Kaptai",Table1[[#This Row],[Income]],0)</f>
        <v>0</v>
      </c>
      <c r="CH366" s="1">
        <f ca="1">IF(Table1[[#This Row],[Field of work]]="Health",Table1[[#This Row],[Income]],0)</f>
        <v>0</v>
      </c>
      <c r="CI366" s="2">
        <f ca="1">IF(Table1[[#This Row],[Field of work]]="Teaching",Table1[[#This Row],[Income]],0)</f>
        <v>0</v>
      </c>
      <c r="CJ366" s="2">
        <f ca="1">IF(Table1[[#This Row],[Field of work]]="Construction",Table1[[#This Row],[Income]],0)</f>
        <v>0</v>
      </c>
      <c r="CK366" s="2">
        <f ca="1">IF(Table1[[#This Row],[Field of work]]="IT",Table1[[#This Row],[Income]],0)</f>
        <v>65753</v>
      </c>
      <c r="CL366" s="2">
        <f ca="1">IF(Table1[[#This Row],[Field of work]]="General work",Table1[[#This Row],[Income]],0)</f>
        <v>0</v>
      </c>
      <c r="CM366" s="3">
        <f ca="1">IF(Table1[[#This Row],[Field of work]]="Agriculture",Table1[[#This Row],[Income]],0)</f>
        <v>0</v>
      </c>
      <c r="CN366" s="1">
        <f t="shared" ca="1" si="176"/>
        <v>1</v>
      </c>
      <c r="CO366" s="3"/>
      <c r="CP366" s="1">
        <f t="shared" ca="1" si="190"/>
        <v>41</v>
      </c>
      <c r="CQ366" s="3"/>
    </row>
    <row r="367" spans="2:95" x14ac:dyDescent="0.25">
      <c r="B367">
        <f t="shared" ca="1" si="191"/>
        <v>2</v>
      </c>
      <c r="C367" t="str">
        <f t="shared" ca="1" si="177"/>
        <v>Women</v>
      </c>
      <c r="D367">
        <f t="shared" ca="1" si="192"/>
        <v>41</v>
      </c>
      <c r="E367">
        <f t="shared" ca="1" si="193"/>
        <v>3</v>
      </c>
      <c r="F367" t="str">
        <f t="shared" ca="1" si="178"/>
        <v>Teaching</v>
      </c>
      <c r="G367">
        <f t="shared" ca="1" si="194"/>
        <v>5</v>
      </c>
      <c r="H367" t="str">
        <f t="shared" ca="1" si="179"/>
        <v>Other</v>
      </c>
      <c r="I367">
        <f t="shared" ca="1" si="195"/>
        <v>3</v>
      </c>
      <c r="J367">
        <f t="shared" ca="1" si="196"/>
        <v>1</v>
      </c>
      <c r="K367">
        <f t="shared" ca="1" si="197"/>
        <v>60874</v>
      </c>
      <c r="L367">
        <f t="shared" ca="1" si="198"/>
        <v>7</v>
      </c>
      <c r="M367" t="str">
        <f t="shared" ca="1" si="180"/>
        <v>Feni</v>
      </c>
      <c r="N367">
        <f t="shared" ca="1" si="202"/>
        <v>365244</v>
      </c>
      <c r="O367">
        <f t="shared" ca="1" si="199"/>
        <v>249098.51207474069</v>
      </c>
      <c r="P367">
        <f t="shared" ca="1" si="203"/>
        <v>42509.47723941326</v>
      </c>
      <c r="Q367">
        <f t="shared" ca="1" si="200"/>
        <v>10665</v>
      </c>
      <c r="R367">
        <f t="shared" ca="1" si="204"/>
        <v>4606.3821843121341</v>
      </c>
      <c r="S367">
        <f t="shared" ca="1" si="205"/>
        <v>84660.373070998452</v>
      </c>
      <c r="T367">
        <f t="shared" ca="1" si="206"/>
        <v>492413.85031041171</v>
      </c>
      <c r="U367">
        <f t="shared" ca="1" si="207"/>
        <v>264369.89425905282</v>
      </c>
      <c r="V367">
        <f t="shared" ca="1" si="208"/>
        <v>228043.95605135889</v>
      </c>
      <c r="AR367" s="1">
        <f ca="1">IF(Table1[[#This Row],[Gender]]="men",1,0)</f>
        <v>0</v>
      </c>
      <c r="AS367" s="2">
        <f ca="1">IF(Table1[[#This Row],[Gender]]="Women",1,0)</f>
        <v>1</v>
      </c>
      <c r="AT367" s="2"/>
      <c r="AU367" s="2"/>
      <c r="AV367" s="3"/>
      <c r="AX367" s="1">
        <f t="shared" ca="1" si="181"/>
        <v>0</v>
      </c>
      <c r="AY367" s="2">
        <f t="shared" ca="1" si="182"/>
        <v>0</v>
      </c>
      <c r="AZ367" s="2">
        <f t="shared" ca="1" si="183"/>
        <v>0</v>
      </c>
      <c r="BA367" s="2">
        <f t="shared" ca="1" si="184"/>
        <v>0</v>
      </c>
      <c r="BB367" s="2">
        <f t="shared" ca="1" si="185"/>
        <v>0</v>
      </c>
      <c r="BC367" s="2">
        <f t="shared" ca="1" si="186"/>
        <v>1</v>
      </c>
      <c r="BD367" s="2"/>
      <c r="BE367" s="2"/>
      <c r="BF367" s="2"/>
      <c r="BG367" s="2"/>
      <c r="BH367" s="2"/>
      <c r="BI367" s="2"/>
      <c r="BJ367" s="3"/>
      <c r="BL367" s="1">
        <f t="shared" ca="1" si="201"/>
        <v>31670.874807565397</v>
      </c>
      <c r="BM367" s="3"/>
      <c r="BN367" s="1">
        <f t="shared" ca="1" si="187"/>
        <v>1</v>
      </c>
      <c r="BO367" s="2"/>
      <c r="BP367" s="2"/>
      <c r="BQ367" s="3"/>
      <c r="BR367" s="15">
        <f t="shared" ca="1" si="188"/>
        <v>0.51338133948054487</v>
      </c>
      <c r="BS367" s="16">
        <f t="shared" ca="1" si="189"/>
        <v>0</v>
      </c>
      <c r="BT367" s="2"/>
      <c r="BU367" s="2"/>
      <c r="BV367" s="1">
        <f ca="1">IF(Table1[[#This Row],[Area]]="Raozan",Table1[[#This Row],[Income]],0)</f>
        <v>0</v>
      </c>
      <c r="BW367" s="2">
        <f ca="1">IF(Table1[[#This Row],[Area]]="Rangunia",Table1[[#This Row],[Income]],0)</f>
        <v>0</v>
      </c>
      <c r="BX367" s="2">
        <f ca="1">IF(Table1[[#This Row],[Area]]="Hathazari",Table1[[#This Row],[Income]],0)</f>
        <v>0</v>
      </c>
      <c r="BY367" s="2">
        <f ca="1">IF(Table1[[#This Row],[Area]]="Nazirhat",Table1[[#This Row],[Income]],0)</f>
        <v>0</v>
      </c>
      <c r="BZ367" s="2">
        <f ca="1">IF(Table1[[#This Row],[Area]]="Rangamati",Table1[[#This Row],[Income]],0)</f>
        <v>0</v>
      </c>
      <c r="CA367" s="2">
        <f ca="1">IF(Table1[[#This Row],[Area]]="Kumilla",Table1[[#This Row],[Income]],0)</f>
        <v>0</v>
      </c>
      <c r="CB367" s="2">
        <f ca="1">IF(Table1[[#This Row],[Area]]="Notun para",Table1[[#This Row],[Income]],0)</f>
        <v>0</v>
      </c>
      <c r="CC367" s="2">
        <f ca="1">IF(Table1[[#This Row],[Area]]="Fotikchori",Table1[[#This Row],[Income]],0)</f>
        <v>0</v>
      </c>
      <c r="CD367" s="2">
        <f ca="1">IF(Table1[[#This Row],[Area]]="Feni",Table1[[#This Row],[Income]],0)</f>
        <v>60874</v>
      </c>
      <c r="CE367" s="2">
        <f ca="1">IF(Table1[[#This Row],[Area]]="Chattogram mohonogori",Table1[[#This Row],[Income]],0)</f>
        <v>0</v>
      </c>
      <c r="CF367" s="2">
        <f ca="1">IF(Table1[[#This Row],[Area]]="Potia",Table1[[#This Row],[Income]],0)</f>
        <v>0</v>
      </c>
      <c r="CG367" s="3">
        <f ca="1">IF(Table1[[#This Row],[Area]]="Kaptai",Table1[[#This Row],[Income]],0)</f>
        <v>0</v>
      </c>
      <c r="CH367" s="1">
        <f ca="1">IF(Table1[[#This Row],[Field of work]]="Health",Table1[[#This Row],[Income]],0)</f>
        <v>0</v>
      </c>
      <c r="CI367" s="2">
        <f ca="1">IF(Table1[[#This Row],[Field of work]]="Teaching",Table1[[#This Row],[Income]],0)</f>
        <v>60874</v>
      </c>
      <c r="CJ367" s="2">
        <f ca="1">IF(Table1[[#This Row],[Field of work]]="Construction",Table1[[#This Row],[Income]],0)</f>
        <v>0</v>
      </c>
      <c r="CK367" s="2">
        <f ca="1">IF(Table1[[#This Row],[Field of work]]="IT",Table1[[#This Row],[Income]],0)</f>
        <v>0</v>
      </c>
      <c r="CL367" s="2">
        <f ca="1">IF(Table1[[#This Row],[Field of work]]="General work",Table1[[#This Row],[Income]],0)</f>
        <v>0</v>
      </c>
      <c r="CM367" s="3">
        <f ca="1">IF(Table1[[#This Row],[Field of work]]="Agriculture",Table1[[#This Row],[Income]],0)</f>
        <v>0</v>
      </c>
      <c r="CN367" s="1">
        <f t="shared" ca="1" si="176"/>
        <v>1</v>
      </c>
      <c r="CO367" s="3"/>
      <c r="CP367" s="1">
        <f t="shared" ca="1" si="190"/>
        <v>39</v>
      </c>
      <c r="CQ367" s="3"/>
    </row>
    <row r="368" spans="2:95" x14ac:dyDescent="0.25">
      <c r="B368">
        <f t="shared" ca="1" si="191"/>
        <v>2</v>
      </c>
      <c r="C368" t="str">
        <f t="shared" ca="1" si="177"/>
        <v>Women</v>
      </c>
      <c r="D368">
        <f t="shared" ca="1" si="192"/>
        <v>39</v>
      </c>
      <c r="E368">
        <f t="shared" ca="1" si="193"/>
        <v>6</v>
      </c>
      <c r="F368" t="str">
        <f t="shared" ca="1" si="178"/>
        <v>Agriculture</v>
      </c>
      <c r="G368">
        <f t="shared" ca="1" si="194"/>
        <v>2</v>
      </c>
      <c r="H368" t="str">
        <f t="shared" ca="1" si="179"/>
        <v>College</v>
      </c>
      <c r="I368">
        <f t="shared" ca="1" si="195"/>
        <v>2</v>
      </c>
      <c r="J368">
        <f t="shared" ca="1" si="196"/>
        <v>2</v>
      </c>
      <c r="K368">
        <f t="shared" ca="1" si="197"/>
        <v>84292</v>
      </c>
      <c r="L368">
        <f t="shared" ca="1" si="198"/>
        <v>2</v>
      </c>
      <c r="M368" t="str">
        <f t="shared" ca="1" si="180"/>
        <v>Hathazari</v>
      </c>
      <c r="N368">
        <f t="shared" ca="1" si="202"/>
        <v>337168</v>
      </c>
      <c r="O368">
        <f t="shared" ca="1" si="199"/>
        <v>173095.75946997636</v>
      </c>
      <c r="P368">
        <f t="shared" ca="1" si="203"/>
        <v>57738.204668639453</v>
      </c>
      <c r="Q368">
        <f t="shared" ca="1" si="200"/>
        <v>45579</v>
      </c>
      <c r="R368">
        <f t="shared" ca="1" si="204"/>
        <v>38979.634637095078</v>
      </c>
      <c r="S368">
        <f t="shared" ca="1" si="205"/>
        <v>2048.343575719025</v>
      </c>
      <c r="T368">
        <f t="shared" ca="1" si="206"/>
        <v>396954.54824435851</v>
      </c>
      <c r="U368">
        <f t="shared" ca="1" si="207"/>
        <v>257654.39410707145</v>
      </c>
      <c r="V368">
        <f t="shared" ca="1" si="208"/>
        <v>139300.15413728706</v>
      </c>
      <c r="AR368" s="1">
        <f ca="1">IF(Table1[[#This Row],[Gender]]="men",1,0)</f>
        <v>0</v>
      </c>
      <c r="AS368" s="2">
        <f ca="1">IF(Table1[[#This Row],[Gender]]="Women",1,0)</f>
        <v>1</v>
      </c>
      <c r="AT368" s="2"/>
      <c r="AU368" s="2"/>
      <c r="AV368" s="3"/>
      <c r="AX368" s="1">
        <f t="shared" ca="1" si="181"/>
        <v>0</v>
      </c>
      <c r="AY368" s="2">
        <f t="shared" ca="1" si="182"/>
        <v>0</v>
      </c>
      <c r="AZ368" s="2">
        <f t="shared" ca="1" si="183"/>
        <v>1</v>
      </c>
      <c r="BA368" s="2">
        <f t="shared" ca="1" si="184"/>
        <v>0</v>
      </c>
      <c r="BB368" s="2">
        <f t="shared" ca="1" si="185"/>
        <v>0</v>
      </c>
      <c r="BC368" s="2">
        <f t="shared" ca="1" si="186"/>
        <v>0</v>
      </c>
      <c r="BD368" s="2"/>
      <c r="BE368" s="2"/>
      <c r="BF368" s="2"/>
      <c r="BG368" s="2"/>
      <c r="BH368" s="2"/>
      <c r="BI368" s="2"/>
      <c r="BJ368" s="3"/>
      <c r="BL368" s="1">
        <f t="shared" ca="1" si="201"/>
        <v>25893.466474668665</v>
      </c>
      <c r="BM368" s="3"/>
      <c r="BN368" s="1">
        <f t="shared" ca="1" si="187"/>
        <v>0</v>
      </c>
      <c r="BO368" s="2"/>
      <c r="BP368" s="2"/>
      <c r="BQ368" s="3"/>
      <c r="BR368" s="15">
        <f t="shared" ca="1" si="188"/>
        <v>0.28675283868518608</v>
      </c>
      <c r="BS368" s="16">
        <f t="shared" ca="1" si="189"/>
        <v>0</v>
      </c>
      <c r="BT368" s="2"/>
      <c r="BU368" s="2"/>
      <c r="BV368" s="1">
        <f ca="1">IF(Table1[[#This Row],[Area]]="Raozan",Table1[[#This Row],[Income]],0)</f>
        <v>0</v>
      </c>
      <c r="BW368" s="2">
        <f ca="1">IF(Table1[[#This Row],[Area]]="Rangunia",Table1[[#This Row],[Income]],0)</f>
        <v>0</v>
      </c>
      <c r="BX368" s="2">
        <f ca="1">IF(Table1[[#This Row],[Area]]="Hathazari",Table1[[#This Row],[Income]],0)</f>
        <v>84292</v>
      </c>
      <c r="BY368" s="2">
        <f ca="1">IF(Table1[[#This Row],[Area]]="Nazirhat",Table1[[#This Row],[Income]],0)</f>
        <v>0</v>
      </c>
      <c r="BZ368" s="2">
        <f ca="1">IF(Table1[[#This Row],[Area]]="Rangamati",Table1[[#This Row],[Income]],0)</f>
        <v>0</v>
      </c>
      <c r="CA368" s="2">
        <f ca="1">IF(Table1[[#This Row],[Area]]="Kumilla",Table1[[#This Row],[Income]],0)</f>
        <v>0</v>
      </c>
      <c r="CB368" s="2">
        <f ca="1">IF(Table1[[#This Row],[Area]]="Notun para",Table1[[#This Row],[Income]],0)</f>
        <v>0</v>
      </c>
      <c r="CC368" s="2">
        <f ca="1">IF(Table1[[#This Row],[Area]]="Fotikchori",Table1[[#This Row],[Income]],0)</f>
        <v>0</v>
      </c>
      <c r="CD368" s="2">
        <f ca="1">IF(Table1[[#This Row],[Area]]="Feni",Table1[[#This Row],[Income]],0)</f>
        <v>0</v>
      </c>
      <c r="CE368" s="2">
        <f ca="1">IF(Table1[[#This Row],[Area]]="Chattogram mohonogori",Table1[[#This Row],[Income]],0)</f>
        <v>0</v>
      </c>
      <c r="CF368" s="2">
        <f ca="1">IF(Table1[[#This Row],[Area]]="Potia",Table1[[#This Row],[Income]],0)</f>
        <v>0</v>
      </c>
      <c r="CG368" s="3">
        <f ca="1">IF(Table1[[#This Row],[Area]]="Kaptai",Table1[[#This Row],[Income]],0)</f>
        <v>0</v>
      </c>
      <c r="CH368" s="1">
        <f ca="1">IF(Table1[[#This Row],[Field of work]]="Health",Table1[[#This Row],[Income]],0)</f>
        <v>0</v>
      </c>
      <c r="CI368" s="2">
        <f ca="1">IF(Table1[[#This Row],[Field of work]]="Teaching",Table1[[#This Row],[Income]],0)</f>
        <v>0</v>
      </c>
      <c r="CJ368" s="2">
        <f ca="1">IF(Table1[[#This Row],[Field of work]]="Construction",Table1[[#This Row],[Income]],0)</f>
        <v>0</v>
      </c>
      <c r="CK368" s="2">
        <f ca="1">IF(Table1[[#This Row],[Field of work]]="IT",Table1[[#This Row],[Income]],0)</f>
        <v>0</v>
      </c>
      <c r="CL368" s="2">
        <f ca="1">IF(Table1[[#This Row],[Field of work]]="General work",Table1[[#This Row],[Income]],0)</f>
        <v>0</v>
      </c>
      <c r="CM368" s="3">
        <f ca="1">IF(Table1[[#This Row],[Field of work]]="Agriculture",Table1[[#This Row],[Income]],0)</f>
        <v>84292</v>
      </c>
      <c r="CN368" s="1">
        <f t="shared" ca="1" si="176"/>
        <v>1</v>
      </c>
      <c r="CO368" s="3"/>
      <c r="CP368" s="1">
        <f t="shared" ca="1" si="190"/>
        <v>43</v>
      </c>
      <c r="CQ368" s="3"/>
    </row>
    <row r="369" spans="2:95" x14ac:dyDescent="0.25">
      <c r="B369">
        <f t="shared" ca="1" si="191"/>
        <v>2</v>
      </c>
      <c r="C369" t="str">
        <f t="shared" ca="1" si="177"/>
        <v>Women</v>
      </c>
      <c r="D369">
        <f t="shared" ca="1" si="192"/>
        <v>43</v>
      </c>
      <c r="E369">
        <f t="shared" ca="1" si="193"/>
        <v>2</v>
      </c>
      <c r="F369" t="str">
        <f t="shared" ca="1" si="178"/>
        <v>Construction</v>
      </c>
      <c r="G369">
        <f t="shared" ca="1" si="194"/>
        <v>2</v>
      </c>
      <c r="H369" t="str">
        <f t="shared" ca="1" si="179"/>
        <v>College</v>
      </c>
      <c r="I369">
        <f t="shared" ca="1" si="195"/>
        <v>0</v>
      </c>
      <c r="J369">
        <f t="shared" ca="1" si="196"/>
        <v>3</v>
      </c>
      <c r="K369">
        <f t="shared" ca="1" si="197"/>
        <v>50401</v>
      </c>
      <c r="L369">
        <f t="shared" ca="1" si="198"/>
        <v>7</v>
      </c>
      <c r="M369" t="str">
        <f t="shared" ca="1" si="180"/>
        <v>Feni</v>
      </c>
      <c r="N369">
        <f t="shared" ca="1" si="202"/>
        <v>302406</v>
      </c>
      <c r="O369">
        <f t="shared" ca="1" si="199"/>
        <v>86715.778935432376</v>
      </c>
      <c r="P369">
        <f t="shared" ca="1" si="203"/>
        <v>95012.624422696186</v>
      </c>
      <c r="Q369">
        <f t="shared" ca="1" si="200"/>
        <v>20239</v>
      </c>
      <c r="R369">
        <f t="shared" ca="1" si="204"/>
        <v>67484.580797225281</v>
      </c>
      <c r="S369">
        <f t="shared" ca="1" si="205"/>
        <v>36019.050937411244</v>
      </c>
      <c r="T369">
        <f t="shared" ca="1" si="206"/>
        <v>433437.67536010745</v>
      </c>
      <c r="U369">
        <f t="shared" ca="1" si="207"/>
        <v>174439.35973265767</v>
      </c>
      <c r="V369">
        <f t="shared" ca="1" si="208"/>
        <v>258998.31562744977</v>
      </c>
      <c r="AR369" s="1">
        <f ca="1">IF(Table1[[#This Row],[Gender]]="men",1,0)</f>
        <v>0</v>
      </c>
      <c r="AS369" s="2">
        <f ca="1">IF(Table1[[#This Row],[Gender]]="Women",1,0)</f>
        <v>1</v>
      </c>
      <c r="AT369" s="2"/>
      <c r="AU369" s="2"/>
      <c r="AV369" s="3"/>
      <c r="AX369" s="1">
        <f t="shared" ca="1" si="181"/>
        <v>0</v>
      </c>
      <c r="AY369" s="2">
        <f t="shared" ca="1" si="182"/>
        <v>1</v>
      </c>
      <c r="AZ369" s="2">
        <f t="shared" ca="1" si="183"/>
        <v>0</v>
      </c>
      <c r="BA369" s="2">
        <f t="shared" ca="1" si="184"/>
        <v>0</v>
      </c>
      <c r="BB369" s="2">
        <f t="shared" ca="1" si="185"/>
        <v>0</v>
      </c>
      <c r="BC369" s="2">
        <f t="shared" ca="1" si="186"/>
        <v>0</v>
      </c>
      <c r="BD369" s="2"/>
      <c r="BE369" s="2"/>
      <c r="BF369" s="2"/>
      <c r="BG369" s="2"/>
      <c r="BH369" s="2"/>
      <c r="BI369" s="2"/>
      <c r="BJ369" s="3"/>
      <c r="BL369" s="1">
        <f t="shared" ca="1" si="201"/>
        <v>504.76265204236137</v>
      </c>
      <c r="BM369" s="3"/>
      <c r="BN369" s="1">
        <f t="shared" ca="1" si="187"/>
        <v>1</v>
      </c>
      <c r="BO369" s="2"/>
      <c r="BP369" s="2"/>
      <c r="BQ369" s="3"/>
      <c r="BR369" s="15">
        <f t="shared" ca="1" si="188"/>
        <v>0.95420512950286385</v>
      </c>
      <c r="BS369" s="16">
        <f t="shared" ca="1" si="189"/>
        <v>0</v>
      </c>
      <c r="BT369" s="2"/>
      <c r="BU369" s="2"/>
      <c r="BV369" s="1">
        <f ca="1">IF(Table1[[#This Row],[Area]]="Raozan",Table1[[#This Row],[Income]],0)</f>
        <v>0</v>
      </c>
      <c r="BW369" s="2">
        <f ca="1">IF(Table1[[#This Row],[Area]]="Rangunia",Table1[[#This Row],[Income]],0)</f>
        <v>0</v>
      </c>
      <c r="BX369" s="2">
        <f ca="1">IF(Table1[[#This Row],[Area]]="Hathazari",Table1[[#This Row],[Income]],0)</f>
        <v>0</v>
      </c>
      <c r="BY369" s="2">
        <f ca="1">IF(Table1[[#This Row],[Area]]="Nazirhat",Table1[[#This Row],[Income]],0)</f>
        <v>0</v>
      </c>
      <c r="BZ369" s="2">
        <f ca="1">IF(Table1[[#This Row],[Area]]="Rangamati",Table1[[#This Row],[Income]],0)</f>
        <v>0</v>
      </c>
      <c r="CA369" s="2">
        <f ca="1">IF(Table1[[#This Row],[Area]]="Kumilla",Table1[[#This Row],[Income]],0)</f>
        <v>0</v>
      </c>
      <c r="CB369" s="2">
        <f ca="1">IF(Table1[[#This Row],[Area]]="Notun para",Table1[[#This Row],[Income]],0)</f>
        <v>0</v>
      </c>
      <c r="CC369" s="2">
        <f ca="1">IF(Table1[[#This Row],[Area]]="Fotikchori",Table1[[#This Row],[Income]],0)</f>
        <v>0</v>
      </c>
      <c r="CD369" s="2">
        <f ca="1">IF(Table1[[#This Row],[Area]]="Feni",Table1[[#This Row],[Income]],0)</f>
        <v>50401</v>
      </c>
      <c r="CE369" s="2">
        <f ca="1">IF(Table1[[#This Row],[Area]]="Chattogram mohonogori",Table1[[#This Row],[Income]],0)</f>
        <v>0</v>
      </c>
      <c r="CF369" s="2">
        <f ca="1">IF(Table1[[#This Row],[Area]]="Potia",Table1[[#This Row],[Income]],0)</f>
        <v>0</v>
      </c>
      <c r="CG369" s="3">
        <f ca="1">IF(Table1[[#This Row],[Area]]="Kaptai",Table1[[#This Row],[Income]],0)</f>
        <v>0</v>
      </c>
      <c r="CH369" s="1">
        <f ca="1">IF(Table1[[#This Row],[Field of work]]="Health",Table1[[#This Row],[Income]],0)</f>
        <v>0</v>
      </c>
      <c r="CI369" s="2">
        <f ca="1">IF(Table1[[#This Row],[Field of work]]="Teaching",Table1[[#This Row],[Income]],0)</f>
        <v>0</v>
      </c>
      <c r="CJ369" s="2">
        <f ca="1">IF(Table1[[#This Row],[Field of work]]="Construction",Table1[[#This Row],[Income]],0)</f>
        <v>50401</v>
      </c>
      <c r="CK369" s="2">
        <f ca="1">IF(Table1[[#This Row],[Field of work]]="IT",Table1[[#This Row],[Income]],0)</f>
        <v>0</v>
      </c>
      <c r="CL369" s="2">
        <f ca="1">IF(Table1[[#This Row],[Field of work]]="General work",Table1[[#This Row],[Income]],0)</f>
        <v>0</v>
      </c>
      <c r="CM369" s="3">
        <f ca="1">IF(Table1[[#This Row],[Field of work]]="Agriculture",Table1[[#This Row],[Income]],0)</f>
        <v>0</v>
      </c>
      <c r="CN369" s="1">
        <f t="shared" ca="1" si="176"/>
        <v>1</v>
      </c>
      <c r="CO369" s="3"/>
      <c r="CP369" s="1">
        <f t="shared" ca="1" si="190"/>
        <v>0</v>
      </c>
      <c r="CQ369" s="3"/>
    </row>
    <row r="370" spans="2:95" x14ac:dyDescent="0.25">
      <c r="B370">
        <f t="shared" ca="1" si="191"/>
        <v>2</v>
      </c>
      <c r="C370" t="str">
        <f t="shared" ca="1" si="177"/>
        <v>Women</v>
      </c>
      <c r="D370">
        <f t="shared" ca="1" si="192"/>
        <v>39</v>
      </c>
      <c r="E370">
        <f t="shared" ca="1" si="193"/>
        <v>3</v>
      </c>
      <c r="F370" t="str">
        <f t="shared" ca="1" si="178"/>
        <v>Teaching</v>
      </c>
      <c r="G370">
        <f t="shared" ca="1" si="194"/>
        <v>2</v>
      </c>
      <c r="H370" t="str">
        <f t="shared" ca="1" si="179"/>
        <v>College</v>
      </c>
      <c r="I370">
        <f t="shared" ca="1" si="195"/>
        <v>0</v>
      </c>
      <c r="J370">
        <f t="shared" ca="1" si="196"/>
        <v>2</v>
      </c>
      <c r="K370">
        <f t="shared" ca="1" si="197"/>
        <v>61550</v>
      </c>
      <c r="L370">
        <f t="shared" ca="1" si="198"/>
        <v>11</v>
      </c>
      <c r="M370" t="str">
        <f t="shared" ca="1" si="180"/>
        <v>Nazirhat</v>
      </c>
      <c r="N370">
        <f t="shared" ca="1" si="202"/>
        <v>369300</v>
      </c>
      <c r="O370">
        <f t="shared" ca="1" si="199"/>
        <v>352387.95432540763</v>
      </c>
      <c r="P370">
        <f t="shared" ca="1" si="203"/>
        <v>51786.93294933733</v>
      </c>
      <c r="Q370">
        <f t="shared" ca="1" si="200"/>
        <v>8634</v>
      </c>
      <c r="R370">
        <f t="shared" ca="1" si="204"/>
        <v>113162.65885187543</v>
      </c>
      <c r="S370">
        <f t="shared" ca="1" si="205"/>
        <v>1205.8948989341716</v>
      </c>
      <c r="T370">
        <f t="shared" ca="1" si="206"/>
        <v>422292.82784827152</v>
      </c>
      <c r="U370">
        <f t="shared" ca="1" si="207"/>
        <v>474184.61317728308</v>
      </c>
      <c r="V370">
        <f t="shared" ca="1" si="208"/>
        <v>-51891.78532901156</v>
      </c>
      <c r="AR370" s="1">
        <f ca="1">IF(Table1[[#This Row],[Gender]]="men",1,0)</f>
        <v>0</v>
      </c>
      <c r="AS370" s="2">
        <f ca="1">IF(Table1[[#This Row],[Gender]]="Women",1,0)</f>
        <v>1</v>
      </c>
      <c r="AT370" s="2"/>
      <c r="AU370" s="2"/>
      <c r="AV370" s="3"/>
      <c r="AX370" s="1">
        <f t="shared" ca="1" si="181"/>
        <v>0</v>
      </c>
      <c r="AY370" s="2">
        <f t="shared" ca="1" si="182"/>
        <v>0</v>
      </c>
      <c r="AZ370" s="2">
        <f t="shared" ca="1" si="183"/>
        <v>0</v>
      </c>
      <c r="BA370" s="2">
        <f t="shared" ca="1" si="184"/>
        <v>0</v>
      </c>
      <c r="BB370" s="2">
        <f t="shared" ca="1" si="185"/>
        <v>0</v>
      </c>
      <c r="BC370" s="2">
        <f t="shared" ca="1" si="186"/>
        <v>1</v>
      </c>
      <c r="BD370" s="2"/>
      <c r="BE370" s="2"/>
      <c r="BF370" s="2"/>
      <c r="BG370" s="2"/>
      <c r="BH370" s="2"/>
      <c r="BI370" s="2"/>
      <c r="BJ370" s="3"/>
      <c r="BL370" s="1">
        <f t="shared" ca="1" si="201"/>
        <v>9949.8997042789742</v>
      </c>
      <c r="BM370" s="3"/>
      <c r="BN370" s="1">
        <f t="shared" ca="1" si="187"/>
        <v>1</v>
      </c>
      <c r="BO370" s="2"/>
      <c r="BP370" s="2"/>
      <c r="BQ370" s="3"/>
      <c r="BR370" s="15">
        <f t="shared" ca="1" si="188"/>
        <v>0.49908502699931456</v>
      </c>
      <c r="BS370" s="16">
        <f t="shared" ca="1" si="189"/>
        <v>0</v>
      </c>
      <c r="BT370" s="2"/>
      <c r="BU370" s="2"/>
      <c r="BV370" s="1">
        <f ca="1">IF(Table1[[#This Row],[Area]]="Raozan",Table1[[#This Row],[Income]],0)</f>
        <v>0</v>
      </c>
      <c r="BW370" s="2">
        <f ca="1">IF(Table1[[#This Row],[Area]]="Rangunia",Table1[[#This Row],[Income]],0)</f>
        <v>0</v>
      </c>
      <c r="BX370" s="2">
        <f ca="1">IF(Table1[[#This Row],[Area]]="Hathazari",Table1[[#This Row],[Income]],0)</f>
        <v>0</v>
      </c>
      <c r="BY370" s="2">
        <f ca="1">IF(Table1[[#This Row],[Area]]="Nazirhat",Table1[[#This Row],[Income]],0)</f>
        <v>61550</v>
      </c>
      <c r="BZ370" s="2">
        <f ca="1">IF(Table1[[#This Row],[Area]]="Rangamati",Table1[[#This Row],[Income]],0)</f>
        <v>0</v>
      </c>
      <c r="CA370" s="2">
        <f ca="1">IF(Table1[[#This Row],[Area]]="Kumilla",Table1[[#This Row],[Income]],0)</f>
        <v>0</v>
      </c>
      <c r="CB370" s="2">
        <f ca="1">IF(Table1[[#This Row],[Area]]="Notun para",Table1[[#This Row],[Income]],0)</f>
        <v>0</v>
      </c>
      <c r="CC370" s="2">
        <f ca="1">IF(Table1[[#This Row],[Area]]="Fotikchori",Table1[[#This Row],[Income]],0)</f>
        <v>0</v>
      </c>
      <c r="CD370" s="2">
        <f ca="1">IF(Table1[[#This Row],[Area]]="Feni",Table1[[#This Row],[Income]],0)</f>
        <v>0</v>
      </c>
      <c r="CE370" s="2">
        <f ca="1">IF(Table1[[#This Row],[Area]]="Chattogram mohonogori",Table1[[#This Row],[Income]],0)</f>
        <v>0</v>
      </c>
      <c r="CF370" s="2">
        <f ca="1">IF(Table1[[#This Row],[Area]]="Potia",Table1[[#This Row],[Income]],0)</f>
        <v>0</v>
      </c>
      <c r="CG370" s="3">
        <f ca="1">IF(Table1[[#This Row],[Area]]="Kaptai",Table1[[#This Row],[Income]],0)</f>
        <v>0</v>
      </c>
      <c r="CH370" s="1">
        <f ca="1">IF(Table1[[#This Row],[Field of work]]="Health",Table1[[#This Row],[Income]],0)</f>
        <v>0</v>
      </c>
      <c r="CI370" s="2">
        <f ca="1">IF(Table1[[#This Row],[Field of work]]="Teaching",Table1[[#This Row],[Income]],0)</f>
        <v>61550</v>
      </c>
      <c r="CJ370" s="2">
        <f ca="1">IF(Table1[[#This Row],[Field of work]]="Construction",Table1[[#This Row],[Income]],0)</f>
        <v>0</v>
      </c>
      <c r="CK370" s="2">
        <f ca="1">IF(Table1[[#This Row],[Field of work]]="IT",Table1[[#This Row],[Income]],0)</f>
        <v>0</v>
      </c>
      <c r="CL370" s="2">
        <f ca="1">IF(Table1[[#This Row],[Field of work]]="General work",Table1[[#This Row],[Income]],0)</f>
        <v>0</v>
      </c>
      <c r="CM370" s="3">
        <f ca="1">IF(Table1[[#This Row],[Field of work]]="Agriculture",Table1[[#This Row],[Income]],0)</f>
        <v>0</v>
      </c>
      <c r="CN370" s="1">
        <f t="shared" ca="1" si="176"/>
        <v>1</v>
      </c>
      <c r="CO370" s="3"/>
      <c r="CP370" s="1">
        <f t="shared" ca="1" si="190"/>
        <v>45</v>
      </c>
      <c r="CQ370" s="3"/>
    </row>
    <row r="371" spans="2:95" x14ac:dyDescent="0.25">
      <c r="B371">
        <f t="shared" ca="1" si="191"/>
        <v>2</v>
      </c>
      <c r="C371" t="str">
        <f t="shared" ca="1" si="177"/>
        <v>Women</v>
      </c>
      <c r="D371">
        <f t="shared" ca="1" si="192"/>
        <v>45</v>
      </c>
      <c r="E371">
        <f t="shared" ca="1" si="193"/>
        <v>6</v>
      </c>
      <c r="F371" t="str">
        <f t="shared" ca="1" si="178"/>
        <v>Agriculture</v>
      </c>
      <c r="G371">
        <f t="shared" ca="1" si="194"/>
        <v>1</v>
      </c>
      <c r="H371" t="str">
        <f t="shared" ca="1" si="179"/>
        <v>High school</v>
      </c>
      <c r="I371">
        <f t="shared" ca="1" si="195"/>
        <v>2</v>
      </c>
      <c r="J371">
        <f t="shared" ca="1" si="196"/>
        <v>3</v>
      </c>
      <c r="K371">
        <f t="shared" ca="1" si="197"/>
        <v>85978</v>
      </c>
      <c r="L371">
        <f t="shared" ca="1" si="198"/>
        <v>4</v>
      </c>
      <c r="M371" t="str">
        <f t="shared" ca="1" si="180"/>
        <v>Rangamati</v>
      </c>
      <c r="N371">
        <f t="shared" ca="1" si="202"/>
        <v>257934</v>
      </c>
      <c r="O371">
        <f t="shared" ca="1" si="199"/>
        <v>128730.9973540412</v>
      </c>
      <c r="P371">
        <f t="shared" ca="1" si="203"/>
        <v>1514.287956127084</v>
      </c>
      <c r="Q371">
        <f t="shared" ca="1" si="200"/>
        <v>232</v>
      </c>
      <c r="R371">
        <f t="shared" ca="1" si="204"/>
        <v>71279.461863378441</v>
      </c>
      <c r="S371">
        <f t="shared" ca="1" si="205"/>
        <v>105166.53604757971</v>
      </c>
      <c r="T371">
        <f t="shared" ca="1" si="206"/>
        <v>364614.8240037068</v>
      </c>
      <c r="U371">
        <f t="shared" ca="1" si="207"/>
        <v>200242.45921741964</v>
      </c>
      <c r="V371">
        <f t="shared" ca="1" si="208"/>
        <v>164372.36478628716</v>
      </c>
      <c r="AR371" s="1">
        <f ca="1">IF(Table1[[#This Row],[Gender]]="men",1,0)</f>
        <v>0</v>
      </c>
      <c r="AS371" s="2">
        <f ca="1">IF(Table1[[#This Row],[Gender]]="Women",1,0)</f>
        <v>1</v>
      </c>
      <c r="AT371" s="2"/>
      <c r="AU371" s="2"/>
      <c r="AV371" s="3"/>
      <c r="AX371" s="1">
        <f t="shared" ca="1" si="181"/>
        <v>0</v>
      </c>
      <c r="AY371" s="2">
        <f t="shared" ca="1" si="182"/>
        <v>1</v>
      </c>
      <c r="AZ371" s="2">
        <f t="shared" ca="1" si="183"/>
        <v>0</v>
      </c>
      <c r="BA371" s="2">
        <f t="shared" ca="1" si="184"/>
        <v>0</v>
      </c>
      <c r="BB371" s="2">
        <f t="shared" ca="1" si="185"/>
        <v>0</v>
      </c>
      <c r="BC371" s="2">
        <f t="shared" ca="1" si="186"/>
        <v>0</v>
      </c>
      <c r="BD371" s="2"/>
      <c r="BE371" s="2"/>
      <c r="BF371" s="2"/>
      <c r="BG371" s="2"/>
      <c r="BH371" s="2"/>
      <c r="BI371" s="2"/>
      <c r="BJ371" s="3"/>
      <c r="BL371" s="1">
        <f t="shared" ca="1" si="201"/>
        <v>56652.005428592376</v>
      </c>
      <c r="BM371" s="3"/>
      <c r="BN371" s="1">
        <f t="shared" ca="1" si="187"/>
        <v>1</v>
      </c>
      <c r="BO371" s="2"/>
      <c r="BP371" s="2"/>
      <c r="BQ371" s="3"/>
      <c r="BR371" s="15">
        <f t="shared" ca="1" si="188"/>
        <v>0.88872297012259527</v>
      </c>
      <c r="BS371" s="16">
        <f t="shared" ca="1" si="189"/>
        <v>0</v>
      </c>
      <c r="BT371" s="2"/>
      <c r="BU371" s="2"/>
      <c r="BV371" s="1">
        <f ca="1">IF(Table1[[#This Row],[Area]]="Raozan",Table1[[#This Row],[Income]],0)</f>
        <v>0</v>
      </c>
      <c r="BW371" s="2">
        <f ca="1">IF(Table1[[#This Row],[Area]]="Rangunia",Table1[[#This Row],[Income]],0)</f>
        <v>0</v>
      </c>
      <c r="BX371" s="2">
        <f ca="1">IF(Table1[[#This Row],[Area]]="Hathazari",Table1[[#This Row],[Income]],0)</f>
        <v>0</v>
      </c>
      <c r="BY371" s="2">
        <f ca="1">IF(Table1[[#This Row],[Area]]="Nazirhat",Table1[[#This Row],[Income]],0)</f>
        <v>0</v>
      </c>
      <c r="BZ371" s="2">
        <f ca="1">IF(Table1[[#This Row],[Area]]="Rangamati",Table1[[#This Row],[Income]],0)</f>
        <v>85978</v>
      </c>
      <c r="CA371" s="2">
        <f ca="1">IF(Table1[[#This Row],[Area]]="Kumilla",Table1[[#This Row],[Income]],0)</f>
        <v>0</v>
      </c>
      <c r="CB371" s="2">
        <f ca="1">IF(Table1[[#This Row],[Area]]="Notun para",Table1[[#This Row],[Income]],0)</f>
        <v>0</v>
      </c>
      <c r="CC371" s="2">
        <f ca="1">IF(Table1[[#This Row],[Area]]="Fotikchori",Table1[[#This Row],[Income]],0)</f>
        <v>0</v>
      </c>
      <c r="CD371" s="2">
        <f ca="1">IF(Table1[[#This Row],[Area]]="Feni",Table1[[#This Row],[Income]],0)</f>
        <v>0</v>
      </c>
      <c r="CE371" s="2">
        <f ca="1">IF(Table1[[#This Row],[Area]]="Chattogram mohonogori",Table1[[#This Row],[Income]],0)</f>
        <v>0</v>
      </c>
      <c r="CF371" s="2">
        <f ca="1">IF(Table1[[#This Row],[Area]]="Potia",Table1[[#This Row],[Income]],0)</f>
        <v>0</v>
      </c>
      <c r="CG371" s="3">
        <f ca="1">IF(Table1[[#This Row],[Area]]="Kaptai",Table1[[#This Row],[Income]],0)</f>
        <v>0</v>
      </c>
      <c r="CH371" s="1">
        <f ca="1">IF(Table1[[#This Row],[Field of work]]="Health",Table1[[#This Row],[Income]],0)</f>
        <v>0</v>
      </c>
      <c r="CI371" s="2">
        <f ca="1">IF(Table1[[#This Row],[Field of work]]="Teaching",Table1[[#This Row],[Income]],0)</f>
        <v>0</v>
      </c>
      <c r="CJ371" s="2">
        <f ca="1">IF(Table1[[#This Row],[Field of work]]="Construction",Table1[[#This Row],[Income]],0)</f>
        <v>0</v>
      </c>
      <c r="CK371" s="2">
        <f ca="1">IF(Table1[[#This Row],[Field of work]]="IT",Table1[[#This Row],[Income]],0)</f>
        <v>0</v>
      </c>
      <c r="CL371" s="2">
        <f ca="1">IF(Table1[[#This Row],[Field of work]]="General work",Table1[[#This Row],[Income]],0)</f>
        <v>0</v>
      </c>
      <c r="CM371" s="3">
        <f ca="1">IF(Table1[[#This Row],[Field of work]]="Agriculture",Table1[[#This Row],[Income]],0)</f>
        <v>85978</v>
      </c>
      <c r="CN371" s="1">
        <f t="shared" ca="1" si="176"/>
        <v>1</v>
      </c>
      <c r="CO371" s="3"/>
      <c r="CP371" s="1">
        <f t="shared" ca="1" si="190"/>
        <v>39</v>
      </c>
      <c r="CQ371" s="3"/>
    </row>
    <row r="372" spans="2:95" x14ac:dyDescent="0.25">
      <c r="B372">
        <f t="shared" ca="1" si="191"/>
        <v>1</v>
      </c>
      <c r="C372" t="str">
        <f t="shared" ca="1" si="177"/>
        <v>Men</v>
      </c>
      <c r="D372">
        <f t="shared" ca="1" si="192"/>
        <v>39</v>
      </c>
      <c r="E372">
        <f t="shared" ca="1" si="193"/>
        <v>3</v>
      </c>
      <c r="F372" t="str">
        <f t="shared" ca="1" si="178"/>
        <v>Teaching</v>
      </c>
      <c r="G372">
        <f t="shared" ca="1" si="194"/>
        <v>1</v>
      </c>
      <c r="H372" t="str">
        <f t="shared" ca="1" si="179"/>
        <v>High school</v>
      </c>
      <c r="I372">
        <f t="shared" ca="1" si="195"/>
        <v>3</v>
      </c>
      <c r="J372">
        <f t="shared" ca="1" si="196"/>
        <v>1</v>
      </c>
      <c r="K372">
        <f t="shared" ca="1" si="197"/>
        <v>65262</v>
      </c>
      <c r="L372">
        <f t="shared" ca="1" si="198"/>
        <v>1</v>
      </c>
      <c r="M372" t="str">
        <f t="shared" ca="1" si="180"/>
        <v>Raozan</v>
      </c>
      <c r="N372">
        <f t="shared" ca="1" si="202"/>
        <v>261048</v>
      </c>
      <c r="O372">
        <f t="shared" ca="1" si="199"/>
        <v>231999.35390456324</v>
      </c>
      <c r="P372">
        <f t="shared" ca="1" si="203"/>
        <v>9949.8997042789742</v>
      </c>
      <c r="Q372">
        <f t="shared" ca="1" si="200"/>
        <v>7125</v>
      </c>
      <c r="R372">
        <f t="shared" ca="1" si="204"/>
        <v>61227.589463008153</v>
      </c>
      <c r="S372">
        <f t="shared" ca="1" si="205"/>
        <v>37864.446606027173</v>
      </c>
      <c r="T372">
        <f t="shared" ca="1" si="206"/>
        <v>308862.34631030617</v>
      </c>
      <c r="U372">
        <f t="shared" ca="1" si="207"/>
        <v>300351.9433675714</v>
      </c>
      <c r="V372">
        <f t="shared" ca="1" si="208"/>
        <v>8510.4029427347705</v>
      </c>
      <c r="AR372" s="1">
        <f ca="1">IF(Table1[[#This Row],[Gender]]="men",1,0)</f>
        <v>1</v>
      </c>
      <c r="AS372" s="2">
        <f ca="1">IF(Table1[[#This Row],[Gender]]="Women",1,0)</f>
        <v>0</v>
      </c>
      <c r="AT372" s="2"/>
      <c r="AU372" s="2"/>
      <c r="AV372" s="3"/>
      <c r="AX372" s="1">
        <f t="shared" ca="1" si="181"/>
        <v>0</v>
      </c>
      <c r="AY372" s="2">
        <f t="shared" ca="1" si="182"/>
        <v>0</v>
      </c>
      <c r="AZ372" s="2">
        <f t="shared" ca="1" si="183"/>
        <v>0</v>
      </c>
      <c r="BA372" s="2">
        <f t="shared" ca="1" si="184"/>
        <v>0</v>
      </c>
      <c r="BB372" s="2">
        <f t="shared" ca="1" si="185"/>
        <v>1</v>
      </c>
      <c r="BC372" s="2">
        <f t="shared" ca="1" si="186"/>
        <v>0</v>
      </c>
      <c r="BD372" s="2"/>
      <c r="BE372" s="2"/>
      <c r="BF372" s="2"/>
      <c r="BG372" s="2"/>
      <c r="BH372" s="2"/>
      <c r="BI372" s="2"/>
      <c r="BJ372" s="3"/>
      <c r="BL372" s="1">
        <f t="shared" ca="1" si="201"/>
        <v>31411.215892951306</v>
      </c>
      <c r="BM372" s="3"/>
      <c r="BN372" s="1">
        <f t="shared" ca="1" si="187"/>
        <v>1</v>
      </c>
      <c r="BO372" s="2"/>
      <c r="BP372" s="2"/>
      <c r="BQ372" s="3"/>
      <c r="BR372" s="15">
        <f t="shared" ca="1" si="188"/>
        <v>0.59040045724487</v>
      </c>
      <c r="BS372" s="16">
        <f t="shared" ca="1" si="189"/>
        <v>0</v>
      </c>
      <c r="BT372" s="2"/>
      <c r="BU372" s="2"/>
      <c r="BV372" s="1">
        <f ca="1">IF(Table1[[#This Row],[Area]]="Raozan",Table1[[#This Row],[Income]],0)</f>
        <v>65262</v>
      </c>
      <c r="BW372" s="2">
        <f ca="1">IF(Table1[[#This Row],[Area]]="Rangunia",Table1[[#This Row],[Income]],0)</f>
        <v>0</v>
      </c>
      <c r="BX372" s="2">
        <f ca="1">IF(Table1[[#This Row],[Area]]="Hathazari",Table1[[#This Row],[Income]],0)</f>
        <v>0</v>
      </c>
      <c r="BY372" s="2">
        <f ca="1">IF(Table1[[#This Row],[Area]]="Nazirhat",Table1[[#This Row],[Income]],0)</f>
        <v>0</v>
      </c>
      <c r="BZ372" s="2">
        <f ca="1">IF(Table1[[#This Row],[Area]]="Rangamati",Table1[[#This Row],[Income]],0)</f>
        <v>0</v>
      </c>
      <c r="CA372" s="2">
        <f ca="1">IF(Table1[[#This Row],[Area]]="Kumilla",Table1[[#This Row],[Income]],0)</f>
        <v>0</v>
      </c>
      <c r="CB372" s="2">
        <f ca="1">IF(Table1[[#This Row],[Area]]="Notun para",Table1[[#This Row],[Income]],0)</f>
        <v>0</v>
      </c>
      <c r="CC372" s="2">
        <f ca="1">IF(Table1[[#This Row],[Area]]="Fotikchori",Table1[[#This Row],[Income]],0)</f>
        <v>0</v>
      </c>
      <c r="CD372" s="2">
        <f ca="1">IF(Table1[[#This Row],[Area]]="Feni",Table1[[#This Row],[Income]],0)</f>
        <v>0</v>
      </c>
      <c r="CE372" s="2">
        <f ca="1">IF(Table1[[#This Row],[Area]]="Chattogram mohonogori",Table1[[#This Row],[Income]],0)</f>
        <v>0</v>
      </c>
      <c r="CF372" s="2">
        <f ca="1">IF(Table1[[#This Row],[Area]]="Potia",Table1[[#This Row],[Income]],0)</f>
        <v>0</v>
      </c>
      <c r="CG372" s="3">
        <f ca="1">IF(Table1[[#This Row],[Area]]="Kaptai",Table1[[#This Row],[Income]],0)</f>
        <v>0</v>
      </c>
      <c r="CH372" s="1">
        <f ca="1">IF(Table1[[#This Row],[Field of work]]="Health",Table1[[#This Row],[Income]],0)</f>
        <v>0</v>
      </c>
      <c r="CI372" s="2">
        <f ca="1">IF(Table1[[#This Row],[Field of work]]="Teaching",Table1[[#This Row],[Income]],0)</f>
        <v>65262</v>
      </c>
      <c r="CJ372" s="2">
        <f ca="1">IF(Table1[[#This Row],[Field of work]]="Construction",Table1[[#This Row],[Income]],0)</f>
        <v>0</v>
      </c>
      <c r="CK372" s="2">
        <f ca="1">IF(Table1[[#This Row],[Field of work]]="IT",Table1[[#This Row],[Income]],0)</f>
        <v>0</v>
      </c>
      <c r="CL372" s="2">
        <f ca="1">IF(Table1[[#This Row],[Field of work]]="General work",Table1[[#This Row],[Income]],0)</f>
        <v>0</v>
      </c>
      <c r="CM372" s="3">
        <f ca="1">IF(Table1[[#This Row],[Field of work]]="Agriculture",Table1[[#This Row],[Income]],0)</f>
        <v>0</v>
      </c>
      <c r="CN372" s="1">
        <f t="shared" ca="1" si="176"/>
        <v>1</v>
      </c>
      <c r="CO372" s="3"/>
      <c r="CP372" s="1">
        <f t="shared" ca="1" si="190"/>
        <v>26</v>
      </c>
      <c r="CQ372" s="3"/>
    </row>
    <row r="373" spans="2:95" x14ac:dyDescent="0.25">
      <c r="B373">
        <f t="shared" ca="1" si="191"/>
        <v>2</v>
      </c>
      <c r="C373" t="str">
        <f t="shared" ca="1" si="177"/>
        <v>Women</v>
      </c>
      <c r="D373">
        <f t="shared" ca="1" si="192"/>
        <v>26</v>
      </c>
      <c r="E373">
        <f t="shared" ca="1" si="193"/>
        <v>5</v>
      </c>
      <c r="F373" t="str">
        <f t="shared" ca="1" si="178"/>
        <v>General work</v>
      </c>
      <c r="G373">
        <f t="shared" ca="1" si="194"/>
        <v>4</v>
      </c>
      <c r="H373" t="str">
        <f t="shared" ca="1" si="179"/>
        <v>Technical</v>
      </c>
      <c r="I373">
        <f t="shared" ca="1" si="195"/>
        <v>0</v>
      </c>
      <c r="J373">
        <f t="shared" ca="1" si="196"/>
        <v>3</v>
      </c>
      <c r="K373">
        <f t="shared" ca="1" si="197"/>
        <v>74826</v>
      </c>
      <c r="L373">
        <f t="shared" ca="1" si="198"/>
        <v>5</v>
      </c>
      <c r="M373" t="str">
        <f t="shared" ca="1" si="180"/>
        <v>Chattogram mohonogori</v>
      </c>
      <c r="N373">
        <f t="shared" ca="1" si="202"/>
        <v>374130</v>
      </c>
      <c r="O373">
        <f t="shared" ca="1" si="199"/>
        <v>220886.52306902321</v>
      </c>
      <c r="P373">
        <f t="shared" ca="1" si="203"/>
        <v>169956.01628577712</v>
      </c>
      <c r="Q373">
        <f t="shared" ca="1" si="200"/>
        <v>140008</v>
      </c>
      <c r="R373">
        <f t="shared" ca="1" si="204"/>
        <v>138798.21615419781</v>
      </c>
      <c r="S373">
        <f t="shared" ca="1" si="205"/>
        <v>111252.14349109234</v>
      </c>
      <c r="T373">
        <f t="shared" ca="1" si="206"/>
        <v>655338.15977686946</v>
      </c>
      <c r="U373">
        <f t="shared" ca="1" si="207"/>
        <v>499692.73922322103</v>
      </c>
      <c r="V373">
        <f t="shared" ca="1" si="208"/>
        <v>155645.42055364844</v>
      </c>
      <c r="AR373" s="1">
        <f ca="1">IF(Table1[[#This Row],[Gender]]="men",1,0)</f>
        <v>0</v>
      </c>
      <c r="AS373" s="2">
        <f ca="1">IF(Table1[[#This Row],[Gender]]="Women",1,0)</f>
        <v>1</v>
      </c>
      <c r="AT373" s="2"/>
      <c r="AU373" s="2"/>
      <c r="AV373" s="3"/>
      <c r="AX373" s="1">
        <f t="shared" ca="1" si="181"/>
        <v>1</v>
      </c>
      <c r="AY373" s="2">
        <f t="shared" ca="1" si="182"/>
        <v>0</v>
      </c>
      <c r="AZ373" s="2">
        <f t="shared" ca="1" si="183"/>
        <v>0</v>
      </c>
      <c r="BA373" s="2">
        <f t="shared" ca="1" si="184"/>
        <v>0</v>
      </c>
      <c r="BB373" s="2">
        <f t="shared" ca="1" si="185"/>
        <v>0</v>
      </c>
      <c r="BC373" s="2">
        <f t="shared" ca="1" si="186"/>
        <v>0</v>
      </c>
      <c r="BD373" s="2"/>
      <c r="BE373" s="2"/>
      <c r="BF373" s="2"/>
      <c r="BG373" s="2"/>
      <c r="BH373" s="2"/>
      <c r="BI373" s="2"/>
      <c r="BJ373" s="3"/>
      <c r="BL373" s="1">
        <f t="shared" ca="1" si="201"/>
        <v>8630.2795623923084</v>
      </c>
      <c r="BM373" s="3"/>
      <c r="BN373" s="1">
        <f t="shared" ca="1" si="187"/>
        <v>0</v>
      </c>
      <c r="BO373" s="2"/>
      <c r="BP373" s="2"/>
      <c r="BQ373" s="3"/>
      <c r="BR373" s="15">
        <f t="shared" ca="1" si="188"/>
        <v>0.24393209481061151</v>
      </c>
      <c r="BS373" s="16">
        <f t="shared" ca="1" si="189"/>
        <v>0</v>
      </c>
      <c r="BT373" s="2"/>
      <c r="BU373" s="2"/>
      <c r="BV373" s="1">
        <f ca="1">IF(Table1[[#This Row],[Area]]="Raozan",Table1[[#This Row],[Income]],0)</f>
        <v>0</v>
      </c>
      <c r="BW373" s="2">
        <f ca="1">IF(Table1[[#This Row],[Area]]="Rangunia",Table1[[#This Row],[Income]],0)</f>
        <v>0</v>
      </c>
      <c r="BX373" s="2">
        <f ca="1">IF(Table1[[#This Row],[Area]]="Hathazari",Table1[[#This Row],[Income]],0)</f>
        <v>0</v>
      </c>
      <c r="BY373" s="2">
        <f ca="1">IF(Table1[[#This Row],[Area]]="Nazirhat",Table1[[#This Row],[Income]],0)</f>
        <v>0</v>
      </c>
      <c r="BZ373" s="2">
        <f ca="1">IF(Table1[[#This Row],[Area]]="Rangamati",Table1[[#This Row],[Income]],0)</f>
        <v>0</v>
      </c>
      <c r="CA373" s="2">
        <f ca="1">IF(Table1[[#This Row],[Area]]="Kumilla",Table1[[#This Row],[Income]],0)</f>
        <v>0</v>
      </c>
      <c r="CB373" s="2">
        <f ca="1">IF(Table1[[#This Row],[Area]]="Notun para",Table1[[#This Row],[Income]],0)</f>
        <v>0</v>
      </c>
      <c r="CC373" s="2">
        <f ca="1">IF(Table1[[#This Row],[Area]]="Fotikchori",Table1[[#This Row],[Income]],0)</f>
        <v>0</v>
      </c>
      <c r="CD373" s="2">
        <f ca="1">IF(Table1[[#This Row],[Area]]="Feni",Table1[[#This Row],[Income]],0)</f>
        <v>0</v>
      </c>
      <c r="CE373" s="2">
        <f ca="1">IF(Table1[[#This Row],[Area]]="Chattogram mohonogori",Table1[[#This Row],[Income]],0)</f>
        <v>74826</v>
      </c>
      <c r="CF373" s="2">
        <f ca="1">IF(Table1[[#This Row],[Area]]="Potia",Table1[[#This Row],[Income]],0)</f>
        <v>0</v>
      </c>
      <c r="CG373" s="3">
        <f ca="1">IF(Table1[[#This Row],[Area]]="Kaptai",Table1[[#This Row],[Income]],0)</f>
        <v>0</v>
      </c>
      <c r="CH373" s="1">
        <f ca="1">IF(Table1[[#This Row],[Field of work]]="Health",Table1[[#This Row],[Income]],0)</f>
        <v>0</v>
      </c>
      <c r="CI373" s="2">
        <f ca="1">IF(Table1[[#This Row],[Field of work]]="Teaching",Table1[[#This Row],[Income]],0)</f>
        <v>0</v>
      </c>
      <c r="CJ373" s="2">
        <f ca="1">IF(Table1[[#This Row],[Field of work]]="Construction",Table1[[#This Row],[Income]],0)</f>
        <v>0</v>
      </c>
      <c r="CK373" s="2">
        <f ca="1">IF(Table1[[#This Row],[Field of work]]="IT",Table1[[#This Row],[Income]],0)</f>
        <v>0</v>
      </c>
      <c r="CL373" s="2">
        <f ca="1">IF(Table1[[#This Row],[Field of work]]="General work",Table1[[#This Row],[Income]],0)</f>
        <v>74826</v>
      </c>
      <c r="CM373" s="3">
        <f ca="1">IF(Table1[[#This Row],[Field of work]]="Agriculture",Table1[[#This Row],[Income]],0)</f>
        <v>0</v>
      </c>
      <c r="CN373" s="1">
        <f t="shared" ca="1" si="176"/>
        <v>1</v>
      </c>
      <c r="CO373" s="3"/>
      <c r="CP373" s="1">
        <f t="shared" ca="1" si="190"/>
        <v>45</v>
      </c>
      <c r="CQ373" s="3"/>
    </row>
    <row r="374" spans="2:95" x14ac:dyDescent="0.25">
      <c r="B374">
        <f t="shared" ca="1" si="191"/>
        <v>1</v>
      </c>
      <c r="C374" t="str">
        <f t="shared" ca="1" si="177"/>
        <v>Men</v>
      </c>
      <c r="D374">
        <f t="shared" ca="1" si="192"/>
        <v>45</v>
      </c>
      <c r="E374">
        <f t="shared" ca="1" si="193"/>
        <v>1</v>
      </c>
      <c r="F374" t="str">
        <f t="shared" ca="1" si="178"/>
        <v>Health</v>
      </c>
      <c r="G374">
        <f t="shared" ca="1" si="194"/>
        <v>5</v>
      </c>
      <c r="H374" t="str">
        <f t="shared" ca="1" si="179"/>
        <v>Other</v>
      </c>
      <c r="I374">
        <f t="shared" ca="1" si="195"/>
        <v>0</v>
      </c>
      <c r="J374">
        <f t="shared" ca="1" si="196"/>
        <v>1</v>
      </c>
      <c r="K374">
        <f t="shared" ca="1" si="197"/>
        <v>87608</v>
      </c>
      <c r="L374">
        <f t="shared" ca="1" si="198"/>
        <v>1</v>
      </c>
      <c r="M374" t="str">
        <f t="shared" ca="1" si="180"/>
        <v>Raozan</v>
      </c>
      <c r="N374">
        <f t="shared" ca="1" si="202"/>
        <v>262824</v>
      </c>
      <c r="O374">
        <f t="shared" ca="1" si="199"/>
        <v>64111.208886504159</v>
      </c>
      <c r="P374">
        <f t="shared" ca="1" si="203"/>
        <v>31411.215892951306</v>
      </c>
      <c r="Q374">
        <f t="shared" ca="1" si="200"/>
        <v>22689</v>
      </c>
      <c r="R374">
        <f t="shared" ca="1" si="204"/>
        <v>41235.178858089959</v>
      </c>
      <c r="S374">
        <f t="shared" ca="1" si="205"/>
        <v>52249.679376552136</v>
      </c>
      <c r="T374">
        <f t="shared" ca="1" si="206"/>
        <v>346484.89526950341</v>
      </c>
      <c r="U374">
        <f t="shared" ca="1" si="207"/>
        <v>128035.38774459412</v>
      </c>
      <c r="V374">
        <f t="shared" ca="1" si="208"/>
        <v>218449.50752490928</v>
      </c>
      <c r="AR374" s="1">
        <f ca="1">IF(Table1[[#This Row],[Gender]]="men",1,0)</f>
        <v>1</v>
      </c>
      <c r="AS374" s="2">
        <f ca="1">IF(Table1[[#This Row],[Gender]]="Women",1,0)</f>
        <v>0</v>
      </c>
      <c r="AT374" s="2"/>
      <c r="AU374" s="2"/>
      <c r="AV374" s="3"/>
      <c r="AX374" s="1">
        <f t="shared" ca="1" si="181"/>
        <v>1</v>
      </c>
      <c r="AY374" s="2">
        <f t="shared" ca="1" si="182"/>
        <v>0</v>
      </c>
      <c r="AZ374" s="2">
        <f t="shared" ca="1" si="183"/>
        <v>0</v>
      </c>
      <c r="BA374" s="2">
        <f t="shared" ca="1" si="184"/>
        <v>0</v>
      </c>
      <c r="BB374" s="2">
        <f t="shared" ca="1" si="185"/>
        <v>0</v>
      </c>
      <c r="BC374" s="2">
        <f t="shared" ca="1" si="186"/>
        <v>0</v>
      </c>
      <c r="BD374" s="2"/>
      <c r="BE374" s="2"/>
      <c r="BF374" s="2"/>
      <c r="BG374" s="2"/>
      <c r="BH374" s="2"/>
      <c r="BI374" s="2"/>
      <c r="BJ374" s="3"/>
      <c r="BL374" s="1">
        <f t="shared" ca="1" si="201"/>
        <v>18102.429062087354</v>
      </c>
      <c r="BM374" s="3"/>
      <c r="BN374" s="1">
        <f t="shared" ca="1" si="187"/>
        <v>0</v>
      </c>
      <c r="BO374" s="2"/>
      <c r="BP374" s="2"/>
      <c r="BQ374" s="3"/>
      <c r="BR374" s="15">
        <f t="shared" ca="1" si="188"/>
        <v>0.36531042344181197</v>
      </c>
      <c r="BS374" s="16">
        <f t="shared" ca="1" si="189"/>
        <v>0</v>
      </c>
      <c r="BT374" s="2"/>
      <c r="BU374" s="2"/>
      <c r="BV374" s="1">
        <f ca="1">IF(Table1[[#This Row],[Area]]="Raozan",Table1[[#This Row],[Income]],0)</f>
        <v>87608</v>
      </c>
      <c r="BW374" s="2">
        <f ca="1">IF(Table1[[#This Row],[Area]]="Rangunia",Table1[[#This Row],[Income]],0)</f>
        <v>0</v>
      </c>
      <c r="BX374" s="2">
        <f ca="1">IF(Table1[[#This Row],[Area]]="Hathazari",Table1[[#This Row],[Income]],0)</f>
        <v>0</v>
      </c>
      <c r="BY374" s="2">
        <f ca="1">IF(Table1[[#This Row],[Area]]="Nazirhat",Table1[[#This Row],[Income]],0)</f>
        <v>0</v>
      </c>
      <c r="BZ374" s="2">
        <f ca="1">IF(Table1[[#This Row],[Area]]="Rangamati",Table1[[#This Row],[Income]],0)</f>
        <v>0</v>
      </c>
      <c r="CA374" s="2">
        <f ca="1">IF(Table1[[#This Row],[Area]]="Kumilla",Table1[[#This Row],[Income]],0)</f>
        <v>0</v>
      </c>
      <c r="CB374" s="2">
        <f ca="1">IF(Table1[[#This Row],[Area]]="Notun para",Table1[[#This Row],[Income]],0)</f>
        <v>0</v>
      </c>
      <c r="CC374" s="2">
        <f ca="1">IF(Table1[[#This Row],[Area]]="Fotikchori",Table1[[#This Row],[Income]],0)</f>
        <v>0</v>
      </c>
      <c r="CD374" s="2">
        <f ca="1">IF(Table1[[#This Row],[Area]]="Feni",Table1[[#This Row],[Income]],0)</f>
        <v>0</v>
      </c>
      <c r="CE374" s="2">
        <f ca="1">IF(Table1[[#This Row],[Area]]="Chattogram mohonogori",Table1[[#This Row],[Income]],0)</f>
        <v>0</v>
      </c>
      <c r="CF374" s="2">
        <f ca="1">IF(Table1[[#This Row],[Area]]="Potia",Table1[[#This Row],[Income]],0)</f>
        <v>0</v>
      </c>
      <c r="CG374" s="3">
        <f ca="1">IF(Table1[[#This Row],[Area]]="Kaptai",Table1[[#This Row],[Income]],0)</f>
        <v>0</v>
      </c>
      <c r="CH374" s="1">
        <f ca="1">IF(Table1[[#This Row],[Field of work]]="Health",Table1[[#This Row],[Income]],0)</f>
        <v>87608</v>
      </c>
      <c r="CI374" s="2">
        <f ca="1">IF(Table1[[#This Row],[Field of work]]="Teaching",Table1[[#This Row],[Income]],0)</f>
        <v>0</v>
      </c>
      <c r="CJ374" s="2">
        <f ca="1">IF(Table1[[#This Row],[Field of work]]="Construction",Table1[[#This Row],[Income]],0)</f>
        <v>0</v>
      </c>
      <c r="CK374" s="2">
        <f ca="1">IF(Table1[[#This Row],[Field of work]]="IT",Table1[[#This Row],[Income]],0)</f>
        <v>0</v>
      </c>
      <c r="CL374" s="2">
        <f ca="1">IF(Table1[[#This Row],[Field of work]]="General work",Table1[[#This Row],[Income]],0)</f>
        <v>0</v>
      </c>
      <c r="CM374" s="3">
        <f ca="1">IF(Table1[[#This Row],[Field of work]]="Agriculture",Table1[[#This Row],[Income]],0)</f>
        <v>0</v>
      </c>
      <c r="CN374" s="1">
        <f t="shared" ca="1" si="176"/>
        <v>1</v>
      </c>
      <c r="CO374" s="3"/>
      <c r="CP374" s="1">
        <f t="shared" ca="1" si="190"/>
        <v>41</v>
      </c>
      <c r="CQ374" s="3"/>
    </row>
    <row r="375" spans="2:95" x14ac:dyDescent="0.25">
      <c r="B375">
        <f t="shared" ca="1" si="191"/>
        <v>1</v>
      </c>
      <c r="C375" t="str">
        <f t="shared" ca="1" si="177"/>
        <v>Men</v>
      </c>
      <c r="D375">
        <f t="shared" ca="1" si="192"/>
        <v>41</v>
      </c>
      <c r="E375">
        <f t="shared" ca="1" si="193"/>
        <v>1</v>
      </c>
      <c r="F375" t="str">
        <f t="shared" ca="1" si="178"/>
        <v>Health</v>
      </c>
      <c r="G375">
        <f t="shared" ca="1" si="194"/>
        <v>4</v>
      </c>
      <c r="H375" t="str">
        <f t="shared" ca="1" si="179"/>
        <v>Technical</v>
      </c>
      <c r="I375">
        <f t="shared" ca="1" si="195"/>
        <v>4</v>
      </c>
      <c r="J375">
        <f t="shared" ca="1" si="196"/>
        <v>1</v>
      </c>
      <c r="K375">
        <f t="shared" ca="1" si="197"/>
        <v>54774</v>
      </c>
      <c r="L375">
        <f t="shared" ca="1" si="198"/>
        <v>12</v>
      </c>
      <c r="M375" t="str">
        <f t="shared" ca="1" si="180"/>
        <v>Kaptai</v>
      </c>
      <c r="N375">
        <f t="shared" ca="1" si="202"/>
        <v>328644</v>
      </c>
      <c r="O375">
        <f t="shared" ca="1" si="199"/>
        <v>120057.07880161086</v>
      </c>
      <c r="P375">
        <f t="shared" ca="1" si="203"/>
        <v>8630.2795623923084</v>
      </c>
      <c r="Q375">
        <f t="shared" ca="1" si="200"/>
        <v>1724</v>
      </c>
      <c r="R375">
        <f t="shared" ca="1" si="204"/>
        <v>18325.548234567923</v>
      </c>
      <c r="S375">
        <f t="shared" ca="1" si="205"/>
        <v>20600.602091036188</v>
      </c>
      <c r="T375">
        <f t="shared" ca="1" si="206"/>
        <v>357874.88165342854</v>
      </c>
      <c r="U375">
        <f t="shared" ca="1" si="207"/>
        <v>140106.62703617878</v>
      </c>
      <c r="V375">
        <f t="shared" ca="1" si="208"/>
        <v>217768.25461724977</v>
      </c>
      <c r="AR375" s="1">
        <f ca="1">IF(Table1[[#This Row],[Gender]]="men",1,0)</f>
        <v>1</v>
      </c>
      <c r="AS375" s="2">
        <f ca="1">IF(Table1[[#This Row],[Gender]]="Women",1,0)</f>
        <v>0</v>
      </c>
      <c r="AT375" s="2"/>
      <c r="AU375" s="2"/>
      <c r="AV375" s="3"/>
      <c r="AX375" s="1">
        <f t="shared" ca="1" si="181"/>
        <v>0</v>
      </c>
      <c r="AY375" s="2">
        <f t="shared" ca="1" si="182"/>
        <v>0</v>
      </c>
      <c r="AZ375" s="2">
        <f t="shared" ca="1" si="183"/>
        <v>0</v>
      </c>
      <c r="BA375" s="2">
        <f t="shared" ca="1" si="184"/>
        <v>1</v>
      </c>
      <c r="BB375" s="2">
        <f t="shared" ca="1" si="185"/>
        <v>0</v>
      </c>
      <c r="BC375" s="2">
        <f t="shared" ca="1" si="186"/>
        <v>0</v>
      </c>
      <c r="BD375" s="2"/>
      <c r="BE375" s="2"/>
      <c r="BF375" s="2"/>
      <c r="BG375" s="2"/>
      <c r="BH375" s="2"/>
      <c r="BI375" s="2"/>
      <c r="BJ375" s="3"/>
      <c r="BL375" s="1">
        <f t="shared" ca="1" si="201"/>
        <v>2793.273165042378</v>
      </c>
      <c r="BM375" s="3"/>
      <c r="BN375" s="1">
        <f t="shared" ca="1" si="187"/>
        <v>1</v>
      </c>
      <c r="BO375" s="2"/>
      <c r="BP375" s="2"/>
      <c r="BQ375" s="3"/>
      <c r="BR375" s="15">
        <f t="shared" ca="1" si="188"/>
        <v>0.905892875910842</v>
      </c>
      <c r="BS375" s="16">
        <f t="shared" ca="1" si="189"/>
        <v>0</v>
      </c>
      <c r="BT375" s="2"/>
      <c r="BU375" s="2"/>
      <c r="BV375" s="1">
        <f ca="1">IF(Table1[[#This Row],[Area]]="Raozan",Table1[[#This Row],[Income]],0)</f>
        <v>0</v>
      </c>
      <c r="BW375" s="2">
        <f ca="1">IF(Table1[[#This Row],[Area]]="Rangunia",Table1[[#This Row],[Income]],0)</f>
        <v>0</v>
      </c>
      <c r="BX375" s="2">
        <f ca="1">IF(Table1[[#This Row],[Area]]="Hathazari",Table1[[#This Row],[Income]],0)</f>
        <v>0</v>
      </c>
      <c r="BY375" s="2">
        <f ca="1">IF(Table1[[#This Row],[Area]]="Nazirhat",Table1[[#This Row],[Income]],0)</f>
        <v>0</v>
      </c>
      <c r="BZ375" s="2">
        <f ca="1">IF(Table1[[#This Row],[Area]]="Rangamati",Table1[[#This Row],[Income]],0)</f>
        <v>0</v>
      </c>
      <c r="CA375" s="2">
        <f ca="1">IF(Table1[[#This Row],[Area]]="Kumilla",Table1[[#This Row],[Income]],0)</f>
        <v>0</v>
      </c>
      <c r="CB375" s="2">
        <f ca="1">IF(Table1[[#This Row],[Area]]="Notun para",Table1[[#This Row],[Income]],0)</f>
        <v>0</v>
      </c>
      <c r="CC375" s="2">
        <f ca="1">IF(Table1[[#This Row],[Area]]="Fotikchori",Table1[[#This Row],[Income]],0)</f>
        <v>0</v>
      </c>
      <c r="CD375" s="2">
        <f ca="1">IF(Table1[[#This Row],[Area]]="Feni",Table1[[#This Row],[Income]],0)</f>
        <v>0</v>
      </c>
      <c r="CE375" s="2">
        <f ca="1">IF(Table1[[#This Row],[Area]]="Chattogram mohonogori",Table1[[#This Row],[Income]],0)</f>
        <v>0</v>
      </c>
      <c r="CF375" s="2">
        <f ca="1">IF(Table1[[#This Row],[Area]]="Potia",Table1[[#This Row],[Income]],0)</f>
        <v>0</v>
      </c>
      <c r="CG375" s="3">
        <f ca="1">IF(Table1[[#This Row],[Area]]="Kaptai",Table1[[#This Row],[Income]],0)</f>
        <v>54774</v>
      </c>
      <c r="CH375" s="1">
        <f ca="1">IF(Table1[[#This Row],[Field of work]]="Health",Table1[[#This Row],[Income]],0)</f>
        <v>54774</v>
      </c>
      <c r="CI375" s="2">
        <f ca="1">IF(Table1[[#This Row],[Field of work]]="Teaching",Table1[[#This Row],[Income]],0)</f>
        <v>0</v>
      </c>
      <c r="CJ375" s="2">
        <f ca="1">IF(Table1[[#This Row],[Field of work]]="Construction",Table1[[#This Row],[Income]],0)</f>
        <v>0</v>
      </c>
      <c r="CK375" s="2">
        <f ca="1">IF(Table1[[#This Row],[Field of work]]="IT",Table1[[#This Row],[Income]],0)</f>
        <v>0</v>
      </c>
      <c r="CL375" s="2">
        <f ca="1">IF(Table1[[#This Row],[Field of work]]="General work",Table1[[#This Row],[Income]],0)</f>
        <v>0</v>
      </c>
      <c r="CM375" s="3">
        <f ca="1">IF(Table1[[#This Row],[Field of work]]="Agriculture",Table1[[#This Row],[Income]],0)</f>
        <v>0</v>
      </c>
      <c r="CN375" s="1">
        <f t="shared" ca="1" si="176"/>
        <v>1</v>
      </c>
      <c r="CO375" s="3"/>
      <c r="CP375" s="1">
        <f t="shared" ca="1" si="190"/>
        <v>42</v>
      </c>
      <c r="CQ375" s="3"/>
    </row>
    <row r="376" spans="2:95" x14ac:dyDescent="0.25">
      <c r="B376">
        <f t="shared" ca="1" si="191"/>
        <v>2</v>
      </c>
      <c r="C376" t="str">
        <f t="shared" ca="1" si="177"/>
        <v>Women</v>
      </c>
      <c r="D376">
        <f t="shared" ca="1" si="192"/>
        <v>42</v>
      </c>
      <c r="E376">
        <f t="shared" ca="1" si="193"/>
        <v>4</v>
      </c>
      <c r="F376" t="str">
        <f t="shared" ca="1" si="178"/>
        <v>IT</v>
      </c>
      <c r="G376">
        <f t="shared" ca="1" si="194"/>
        <v>2</v>
      </c>
      <c r="H376" t="str">
        <f t="shared" ca="1" si="179"/>
        <v>College</v>
      </c>
      <c r="I376">
        <f t="shared" ca="1" si="195"/>
        <v>3</v>
      </c>
      <c r="J376">
        <f t="shared" ca="1" si="196"/>
        <v>2</v>
      </c>
      <c r="K376">
        <f t="shared" ca="1" si="197"/>
        <v>68874</v>
      </c>
      <c r="L376">
        <f t="shared" ca="1" si="198"/>
        <v>12</v>
      </c>
      <c r="M376" t="str">
        <f t="shared" ca="1" si="180"/>
        <v>Kaptai</v>
      </c>
      <c r="N376">
        <f t="shared" ca="1" si="202"/>
        <v>344370</v>
      </c>
      <c r="O376">
        <f t="shared" ca="1" si="199"/>
        <v>311962.32967741665</v>
      </c>
      <c r="P376">
        <f t="shared" ca="1" si="203"/>
        <v>36204.858124174709</v>
      </c>
      <c r="Q376">
        <f t="shared" ca="1" si="200"/>
        <v>30890</v>
      </c>
      <c r="R376">
        <f t="shared" ca="1" si="204"/>
        <v>38232.027072160141</v>
      </c>
      <c r="S376">
        <f t="shared" ca="1" si="205"/>
        <v>21136.164174975591</v>
      </c>
      <c r="T376">
        <f t="shared" ca="1" si="206"/>
        <v>401711.0222991503</v>
      </c>
      <c r="U376">
        <f t="shared" ca="1" si="207"/>
        <v>381084.35674957681</v>
      </c>
      <c r="V376">
        <f t="shared" ca="1" si="208"/>
        <v>20626.665549573489</v>
      </c>
      <c r="AR376" s="1">
        <f ca="1">IF(Table1[[#This Row],[Gender]]="men",1,0)</f>
        <v>0</v>
      </c>
      <c r="AS376" s="2">
        <f ca="1">IF(Table1[[#This Row],[Gender]]="Women",1,0)</f>
        <v>1</v>
      </c>
      <c r="AT376" s="2"/>
      <c r="AU376" s="2"/>
      <c r="AV376" s="3"/>
      <c r="AX376" s="1">
        <f t="shared" ca="1" si="181"/>
        <v>0</v>
      </c>
      <c r="AY376" s="2">
        <f t="shared" ca="1" si="182"/>
        <v>1</v>
      </c>
      <c r="AZ376" s="2">
        <f t="shared" ca="1" si="183"/>
        <v>0</v>
      </c>
      <c r="BA376" s="2">
        <f t="shared" ca="1" si="184"/>
        <v>0</v>
      </c>
      <c r="BB376" s="2">
        <f t="shared" ca="1" si="185"/>
        <v>0</v>
      </c>
      <c r="BC376" s="2">
        <f t="shared" ca="1" si="186"/>
        <v>0</v>
      </c>
      <c r="BD376" s="2"/>
      <c r="BE376" s="2"/>
      <c r="BF376" s="2"/>
      <c r="BG376" s="2"/>
      <c r="BH376" s="2"/>
      <c r="BI376" s="2"/>
      <c r="BJ376" s="3"/>
      <c r="BL376" s="1">
        <f t="shared" ca="1" si="201"/>
        <v>58137.729834307946</v>
      </c>
      <c r="BM376" s="3"/>
      <c r="BN376" s="1">
        <f t="shared" ca="1" si="187"/>
        <v>1</v>
      </c>
      <c r="BO376" s="2"/>
      <c r="BP376" s="2"/>
      <c r="BQ376" s="3"/>
      <c r="BR376" s="15">
        <f t="shared" ca="1" si="188"/>
        <v>0.79256714988009769</v>
      </c>
      <c r="BS376" s="16">
        <f t="shared" ca="1" si="189"/>
        <v>0</v>
      </c>
      <c r="BT376" s="2"/>
      <c r="BU376" s="2"/>
      <c r="BV376" s="1">
        <f ca="1">IF(Table1[[#This Row],[Area]]="Raozan",Table1[[#This Row],[Income]],0)</f>
        <v>0</v>
      </c>
      <c r="BW376" s="2">
        <f ca="1">IF(Table1[[#This Row],[Area]]="Rangunia",Table1[[#This Row],[Income]],0)</f>
        <v>0</v>
      </c>
      <c r="BX376" s="2">
        <f ca="1">IF(Table1[[#This Row],[Area]]="Hathazari",Table1[[#This Row],[Income]],0)</f>
        <v>0</v>
      </c>
      <c r="BY376" s="2">
        <f ca="1">IF(Table1[[#This Row],[Area]]="Nazirhat",Table1[[#This Row],[Income]],0)</f>
        <v>0</v>
      </c>
      <c r="BZ376" s="2">
        <f ca="1">IF(Table1[[#This Row],[Area]]="Rangamati",Table1[[#This Row],[Income]],0)</f>
        <v>0</v>
      </c>
      <c r="CA376" s="2">
        <f ca="1">IF(Table1[[#This Row],[Area]]="Kumilla",Table1[[#This Row],[Income]],0)</f>
        <v>0</v>
      </c>
      <c r="CB376" s="2">
        <f ca="1">IF(Table1[[#This Row],[Area]]="Notun para",Table1[[#This Row],[Income]],0)</f>
        <v>0</v>
      </c>
      <c r="CC376" s="2">
        <f ca="1">IF(Table1[[#This Row],[Area]]="Fotikchori",Table1[[#This Row],[Income]],0)</f>
        <v>0</v>
      </c>
      <c r="CD376" s="2">
        <f ca="1">IF(Table1[[#This Row],[Area]]="Feni",Table1[[#This Row],[Income]],0)</f>
        <v>0</v>
      </c>
      <c r="CE376" s="2">
        <f ca="1">IF(Table1[[#This Row],[Area]]="Chattogram mohonogori",Table1[[#This Row],[Income]],0)</f>
        <v>0</v>
      </c>
      <c r="CF376" s="2">
        <f ca="1">IF(Table1[[#This Row],[Area]]="Potia",Table1[[#This Row],[Income]],0)</f>
        <v>0</v>
      </c>
      <c r="CG376" s="3">
        <f ca="1">IF(Table1[[#This Row],[Area]]="Kaptai",Table1[[#This Row],[Income]],0)</f>
        <v>68874</v>
      </c>
      <c r="CH376" s="1">
        <f ca="1">IF(Table1[[#This Row],[Field of work]]="Health",Table1[[#This Row],[Income]],0)</f>
        <v>0</v>
      </c>
      <c r="CI376" s="2">
        <f ca="1">IF(Table1[[#This Row],[Field of work]]="Teaching",Table1[[#This Row],[Income]],0)</f>
        <v>0</v>
      </c>
      <c r="CJ376" s="2">
        <f ca="1">IF(Table1[[#This Row],[Field of work]]="Construction",Table1[[#This Row],[Income]],0)</f>
        <v>0</v>
      </c>
      <c r="CK376" s="2">
        <f ca="1">IF(Table1[[#This Row],[Field of work]]="IT",Table1[[#This Row],[Income]],0)</f>
        <v>68874</v>
      </c>
      <c r="CL376" s="2">
        <f ca="1">IF(Table1[[#This Row],[Field of work]]="General work",Table1[[#This Row],[Income]],0)</f>
        <v>0</v>
      </c>
      <c r="CM376" s="3">
        <f ca="1">IF(Table1[[#This Row],[Field of work]]="Agriculture",Table1[[#This Row],[Income]],0)</f>
        <v>0</v>
      </c>
      <c r="CN376" s="1">
        <f t="shared" ca="1" si="176"/>
        <v>1</v>
      </c>
      <c r="CO376" s="3"/>
      <c r="CP376" s="1">
        <f t="shared" ca="1" si="190"/>
        <v>34</v>
      </c>
      <c r="CQ376" s="3"/>
    </row>
    <row r="377" spans="2:95" x14ac:dyDescent="0.25">
      <c r="B377">
        <f t="shared" ca="1" si="191"/>
        <v>1</v>
      </c>
      <c r="C377" t="str">
        <f t="shared" ca="1" si="177"/>
        <v>Men</v>
      </c>
      <c r="D377">
        <f t="shared" ca="1" si="192"/>
        <v>34</v>
      </c>
      <c r="E377">
        <f t="shared" ca="1" si="193"/>
        <v>3</v>
      </c>
      <c r="F377" t="str">
        <f t="shared" ca="1" si="178"/>
        <v>Teaching</v>
      </c>
      <c r="G377">
        <f t="shared" ca="1" si="194"/>
        <v>1</v>
      </c>
      <c r="H377" t="str">
        <f t="shared" ca="1" si="179"/>
        <v>High school</v>
      </c>
      <c r="I377">
        <f t="shared" ca="1" si="195"/>
        <v>3</v>
      </c>
      <c r="J377">
        <f t="shared" ca="1" si="196"/>
        <v>1</v>
      </c>
      <c r="K377">
        <f t="shared" ca="1" si="197"/>
        <v>56964</v>
      </c>
      <c r="L377">
        <f t="shared" ca="1" si="198"/>
        <v>7</v>
      </c>
      <c r="M377" t="str">
        <f t="shared" ca="1" si="180"/>
        <v>Feni</v>
      </c>
      <c r="N377">
        <f t="shared" ca="1" si="202"/>
        <v>170892</v>
      </c>
      <c r="O377">
        <f t="shared" ca="1" si="199"/>
        <v>135443.38537730966</v>
      </c>
      <c r="P377">
        <f t="shared" ca="1" si="203"/>
        <v>2793.273165042378</v>
      </c>
      <c r="Q377">
        <f t="shared" ca="1" si="200"/>
        <v>400</v>
      </c>
      <c r="R377">
        <f t="shared" ca="1" si="204"/>
        <v>67711.245763709783</v>
      </c>
      <c r="S377">
        <f t="shared" ca="1" si="205"/>
        <v>71480.375798150228</v>
      </c>
      <c r="T377">
        <f t="shared" ca="1" si="206"/>
        <v>245165.64896319259</v>
      </c>
      <c r="U377">
        <f t="shared" ca="1" si="207"/>
        <v>203554.63114101946</v>
      </c>
      <c r="V377">
        <f t="shared" ca="1" si="208"/>
        <v>41611.017822173133</v>
      </c>
      <c r="AR377" s="1">
        <f ca="1">IF(Table1[[#This Row],[Gender]]="men",1,0)</f>
        <v>1</v>
      </c>
      <c r="AS377" s="2">
        <f ca="1">IF(Table1[[#This Row],[Gender]]="Women",1,0)</f>
        <v>0</v>
      </c>
      <c r="AT377" s="2"/>
      <c r="AU377" s="2"/>
      <c r="AV377" s="3"/>
      <c r="AX377" s="1">
        <f t="shared" ca="1" si="181"/>
        <v>0</v>
      </c>
      <c r="AY377" s="2">
        <f t="shared" ca="1" si="182"/>
        <v>0</v>
      </c>
      <c r="AZ377" s="2">
        <f t="shared" ca="1" si="183"/>
        <v>0</v>
      </c>
      <c r="BA377" s="2">
        <f t="shared" ca="1" si="184"/>
        <v>0</v>
      </c>
      <c r="BB377" s="2">
        <f t="shared" ca="1" si="185"/>
        <v>0</v>
      </c>
      <c r="BC377" s="2">
        <f t="shared" ca="1" si="186"/>
        <v>1</v>
      </c>
      <c r="BD377" s="2"/>
      <c r="BE377" s="2"/>
      <c r="BF377" s="2"/>
      <c r="BG377" s="2"/>
      <c r="BH377" s="2"/>
      <c r="BI377" s="2"/>
      <c r="BJ377" s="3"/>
      <c r="BL377" s="1">
        <f t="shared" ca="1" si="201"/>
        <v>63251.801794121333</v>
      </c>
      <c r="BM377" s="3"/>
      <c r="BN377" s="1">
        <f t="shared" ca="1" si="187"/>
        <v>1</v>
      </c>
      <c r="BO377" s="2"/>
      <c r="BP377" s="2"/>
      <c r="BQ377" s="3"/>
      <c r="BR377" s="15">
        <f t="shared" ca="1" si="188"/>
        <v>0.35291728153322122</v>
      </c>
      <c r="BS377" s="16">
        <f t="shared" ca="1" si="189"/>
        <v>0</v>
      </c>
      <c r="BT377" s="2"/>
      <c r="BU377" s="2"/>
      <c r="BV377" s="1">
        <f ca="1">IF(Table1[[#This Row],[Area]]="Raozan",Table1[[#This Row],[Income]],0)</f>
        <v>0</v>
      </c>
      <c r="BW377" s="2">
        <f ca="1">IF(Table1[[#This Row],[Area]]="Rangunia",Table1[[#This Row],[Income]],0)</f>
        <v>0</v>
      </c>
      <c r="BX377" s="2">
        <f ca="1">IF(Table1[[#This Row],[Area]]="Hathazari",Table1[[#This Row],[Income]],0)</f>
        <v>0</v>
      </c>
      <c r="BY377" s="2">
        <f ca="1">IF(Table1[[#This Row],[Area]]="Nazirhat",Table1[[#This Row],[Income]],0)</f>
        <v>0</v>
      </c>
      <c r="BZ377" s="2">
        <f ca="1">IF(Table1[[#This Row],[Area]]="Rangamati",Table1[[#This Row],[Income]],0)</f>
        <v>0</v>
      </c>
      <c r="CA377" s="2">
        <f ca="1">IF(Table1[[#This Row],[Area]]="Kumilla",Table1[[#This Row],[Income]],0)</f>
        <v>0</v>
      </c>
      <c r="CB377" s="2">
        <f ca="1">IF(Table1[[#This Row],[Area]]="Notun para",Table1[[#This Row],[Income]],0)</f>
        <v>0</v>
      </c>
      <c r="CC377" s="2">
        <f ca="1">IF(Table1[[#This Row],[Area]]="Fotikchori",Table1[[#This Row],[Income]],0)</f>
        <v>0</v>
      </c>
      <c r="CD377" s="2">
        <f ca="1">IF(Table1[[#This Row],[Area]]="Feni",Table1[[#This Row],[Income]],0)</f>
        <v>56964</v>
      </c>
      <c r="CE377" s="2">
        <f ca="1">IF(Table1[[#This Row],[Area]]="Chattogram mohonogori",Table1[[#This Row],[Income]],0)</f>
        <v>0</v>
      </c>
      <c r="CF377" s="2">
        <f ca="1">IF(Table1[[#This Row],[Area]]="Potia",Table1[[#This Row],[Income]],0)</f>
        <v>0</v>
      </c>
      <c r="CG377" s="3">
        <f ca="1">IF(Table1[[#This Row],[Area]]="Kaptai",Table1[[#This Row],[Income]],0)</f>
        <v>0</v>
      </c>
      <c r="CH377" s="1">
        <f ca="1">IF(Table1[[#This Row],[Field of work]]="Health",Table1[[#This Row],[Income]],0)</f>
        <v>0</v>
      </c>
      <c r="CI377" s="2">
        <f ca="1">IF(Table1[[#This Row],[Field of work]]="Teaching",Table1[[#This Row],[Income]],0)</f>
        <v>56964</v>
      </c>
      <c r="CJ377" s="2">
        <f ca="1">IF(Table1[[#This Row],[Field of work]]="Construction",Table1[[#This Row],[Income]],0)</f>
        <v>0</v>
      </c>
      <c r="CK377" s="2">
        <f ca="1">IF(Table1[[#This Row],[Field of work]]="IT",Table1[[#This Row],[Income]],0)</f>
        <v>0</v>
      </c>
      <c r="CL377" s="2">
        <f ca="1">IF(Table1[[#This Row],[Field of work]]="General work",Table1[[#This Row],[Income]],0)</f>
        <v>0</v>
      </c>
      <c r="CM377" s="3">
        <f ca="1">IF(Table1[[#This Row],[Field of work]]="Agriculture",Table1[[#This Row],[Income]],0)</f>
        <v>0</v>
      </c>
      <c r="CN377" s="1">
        <f t="shared" ca="1" si="176"/>
        <v>1</v>
      </c>
      <c r="CO377" s="3"/>
      <c r="CP377" s="1">
        <f t="shared" ca="1" si="190"/>
        <v>33</v>
      </c>
      <c r="CQ377" s="3"/>
    </row>
    <row r="378" spans="2:95" x14ac:dyDescent="0.25">
      <c r="B378">
        <f t="shared" ca="1" si="191"/>
        <v>2</v>
      </c>
      <c r="C378" t="str">
        <f t="shared" ca="1" si="177"/>
        <v>Women</v>
      </c>
      <c r="D378">
        <f t="shared" ca="1" si="192"/>
        <v>33</v>
      </c>
      <c r="E378">
        <f t="shared" ca="1" si="193"/>
        <v>6</v>
      </c>
      <c r="F378" t="str">
        <f t="shared" ca="1" si="178"/>
        <v>Agriculture</v>
      </c>
      <c r="G378">
        <f t="shared" ca="1" si="194"/>
        <v>4</v>
      </c>
      <c r="H378" t="str">
        <f t="shared" ca="1" si="179"/>
        <v>Technical</v>
      </c>
      <c r="I378">
        <f t="shared" ca="1" si="195"/>
        <v>1</v>
      </c>
      <c r="J378">
        <f t="shared" ca="1" si="196"/>
        <v>1</v>
      </c>
      <c r="K378">
        <f t="shared" ca="1" si="197"/>
        <v>58174</v>
      </c>
      <c r="L378">
        <f t="shared" ca="1" si="198"/>
        <v>3</v>
      </c>
      <c r="M378" t="str">
        <f t="shared" ca="1" si="180"/>
        <v>Fotikchori</v>
      </c>
      <c r="N378">
        <f t="shared" ca="1" si="202"/>
        <v>290870</v>
      </c>
      <c r="O378">
        <f t="shared" ca="1" si="199"/>
        <v>102653.04967956805</v>
      </c>
      <c r="P378">
        <f t="shared" ca="1" si="203"/>
        <v>58137.729834307946</v>
      </c>
      <c r="Q378">
        <f t="shared" ca="1" si="200"/>
        <v>10659</v>
      </c>
      <c r="R378">
        <f t="shared" ca="1" si="204"/>
        <v>108491.40219708417</v>
      </c>
      <c r="S378">
        <f t="shared" ca="1" si="205"/>
        <v>58536.610092799339</v>
      </c>
      <c r="T378">
        <f t="shared" ca="1" si="206"/>
        <v>407544.33992710727</v>
      </c>
      <c r="U378">
        <f t="shared" ca="1" si="207"/>
        <v>221803.45187665222</v>
      </c>
      <c r="V378">
        <f t="shared" ca="1" si="208"/>
        <v>185740.88805045505</v>
      </c>
      <c r="AR378" s="1">
        <f ca="1">IF(Table1[[#This Row],[Gender]]="men",1,0)</f>
        <v>0</v>
      </c>
      <c r="AS378" s="2">
        <f ca="1">IF(Table1[[#This Row],[Gender]]="Women",1,0)</f>
        <v>1</v>
      </c>
      <c r="AT378" s="2"/>
      <c r="AU378" s="2"/>
      <c r="AV378" s="3"/>
      <c r="AX378" s="1">
        <f t="shared" ca="1" si="181"/>
        <v>0</v>
      </c>
      <c r="AY378" s="2">
        <f t="shared" ca="1" si="182"/>
        <v>0</v>
      </c>
      <c r="AZ378" s="2">
        <f t="shared" ca="1" si="183"/>
        <v>1</v>
      </c>
      <c r="BA378" s="2">
        <f t="shared" ca="1" si="184"/>
        <v>0</v>
      </c>
      <c r="BB378" s="2">
        <f t="shared" ca="1" si="185"/>
        <v>0</v>
      </c>
      <c r="BC378" s="2">
        <f t="shared" ca="1" si="186"/>
        <v>0</v>
      </c>
      <c r="BD378" s="2"/>
      <c r="BE378" s="2"/>
      <c r="BF378" s="2"/>
      <c r="BG378" s="2"/>
      <c r="BH378" s="2"/>
      <c r="BI378" s="2"/>
      <c r="BJ378" s="3"/>
      <c r="BL378" s="1">
        <f t="shared" ca="1" si="201"/>
        <v>30869.893368167148</v>
      </c>
      <c r="BM378" s="3"/>
      <c r="BN378" s="1">
        <f t="shared" ca="1" si="187"/>
        <v>1</v>
      </c>
      <c r="BO378" s="2"/>
      <c r="BP378" s="2"/>
      <c r="BQ378" s="3"/>
      <c r="BR378" s="15">
        <f t="shared" ca="1" si="188"/>
        <v>0.90856898551598397</v>
      </c>
      <c r="BS378" s="16">
        <f t="shared" ca="1" si="189"/>
        <v>0</v>
      </c>
      <c r="BT378" s="2"/>
      <c r="BU378" s="2"/>
      <c r="BV378" s="1">
        <f ca="1">IF(Table1[[#This Row],[Area]]="Raozan",Table1[[#This Row],[Income]],0)</f>
        <v>0</v>
      </c>
      <c r="BW378" s="2">
        <f ca="1">IF(Table1[[#This Row],[Area]]="Rangunia",Table1[[#This Row],[Income]],0)</f>
        <v>0</v>
      </c>
      <c r="BX378" s="2">
        <f ca="1">IF(Table1[[#This Row],[Area]]="Hathazari",Table1[[#This Row],[Income]],0)</f>
        <v>0</v>
      </c>
      <c r="BY378" s="2">
        <f ca="1">IF(Table1[[#This Row],[Area]]="Nazirhat",Table1[[#This Row],[Income]],0)</f>
        <v>0</v>
      </c>
      <c r="BZ378" s="2">
        <f ca="1">IF(Table1[[#This Row],[Area]]="Rangamati",Table1[[#This Row],[Income]],0)</f>
        <v>0</v>
      </c>
      <c r="CA378" s="2">
        <f ca="1">IF(Table1[[#This Row],[Area]]="Kumilla",Table1[[#This Row],[Income]],0)</f>
        <v>0</v>
      </c>
      <c r="CB378" s="2">
        <f ca="1">IF(Table1[[#This Row],[Area]]="Notun para",Table1[[#This Row],[Income]],0)</f>
        <v>0</v>
      </c>
      <c r="CC378" s="2">
        <f ca="1">IF(Table1[[#This Row],[Area]]="Fotikchori",Table1[[#This Row],[Income]],0)</f>
        <v>58174</v>
      </c>
      <c r="CD378" s="2">
        <f ca="1">IF(Table1[[#This Row],[Area]]="Feni",Table1[[#This Row],[Income]],0)</f>
        <v>0</v>
      </c>
      <c r="CE378" s="2">
        <f ca="1">IF(Table1[[#This Row],[Area]]="Chattogram mohonogori",Table1[[#This Row],[Income]],0)</f>
        <v>0</v>
      </c>
      <c r="CF378" s="2">
        <f ca="1">IF(Table1[[#This Row],[Area]]="Potia",Table1[[#This Row],[Income]],0)</f>
        <v>0</v>
      </c>
      <c r="CG378" s="3">
        <f ca="1">IF(Table1[[#This Row],[Area]]="Kaptai",Table1[[#This Row],[Income]],0)</f>
        <v>0</v>
      </c>
      <c r="CH378" s="1">
        <f ca="1">IF(Table1[[#This Row],[Field of work]]="Health",Table1[[#This Row],[Income]],0)</f>
        <v>0</v>
      </c>
      <c r="CI378" s="2">
        <f ca="1">IF(Table1[[#This Row],[Field of work]]="Teaching",Table1[[#This Row],[Income]],0)</f>
        <v>0</v>
      </c>
      <c r="CJ378" s="2">
        <f ca="1">IF(Table1[[#This Row],[Field of work]]="Construction",Table1[[#This Row],[Income]],0)</f>
        <v>0</v>
      </c>
      <c r="CK378" s="2">
        <f ca="1">IF(Table1[[#This Row],[Field of work]]="IT",Table1[[#This Row],[Income]],0)</f>
        <v>0</v>
      </c>
      <c r="CL378" s="2">
        <f ca="1">IF(Table1[[#This Row],[Field of work]]="General work",Table1[[#This Row],[Income]],0)</f>
        <v>0</v>
      </c>
      <c r="CM378" s="3">
        <f ca="1">IF(Table1[[#This Row],[Field of work]]="Agriculture",Table1[[#This Row],[Income]],0)</f>
        <v>58174</v>
      </c>
      <c r="CN378" s="1">
        <f t="shared" ca="1" si="176"/>
        <v>1</v>
      </c>
      <c r="CO378" s="3"/>
      <c r="CP378" s="1">
        <f t="shared" ca="1" si="190"/>
        <v>29</v>
      </c>
      <c r="CQ378" s="3"/>
    </row>
    <row r="379" spans="2:95" x14ac:dyDescent="0.25">
      <c r="B379">
        <f t="shared" ca="1" si="191"/>
        <v>2</v>
      </c>
      <c r="C379" t="str">
        <f t="shared" ca="1" si="177"/>
        <v>Women</v>
      </c>
      <c r="D379">
        <f t="shared" ca="1" si="192"/>
        <v>29</v>
      </c>
      <c r="E379">
        <f t="shared" ca="1" si="193"/>
        <v>2</v>
      </c>
      <c r="F379" t="str">
        <f t="shared" ca="1" si="178"/>
        <v>Construction</v>
      </c>
      <c r="G379">
        <f t="shared" ca="1" si="194"/>
        <v>4</v>
      </c>
      <c r="H379" t="str">
        <f t="shared" ca="1" si="179"/>
        <v>Technical</v>
      </c>
      <c r="I379">
        <f t="shared" ca="1" si="195"/>
        <v>1</v>
      </c>
      <c r="J379">
        <f t="shared" ca="1" si="196"/>
        <v>2</v>
      </c>
      <c r="K379">
        <f t="shared" ca="1" si="197"/>
        <v>72112</v>
      </c>
      <c r="L379">
        <f t="shared" ca="1" si="198"/>
        <v>5</v>
      </c>
      <c r="M379" t="str">
        <f t="shared" ca="1" si="180"/>
        <v>Chattogram mohonogori</v>
      </c>
      <c r="N379">
        <f t="shared" ca="1" si="202"/>
        <v>360560</v>
      </c>
      <c r="O379">
        <f t="shared" ca="1" si="199"/>
        <v>327593.6334176432</v>
      </c>
      <c r="P379">
        <f t="shared" ca="1" si="203"/>
        <v>126503.60358824267</v>
      </c>
      <c r="Q379">
        <f t="shared" ca="1" si="200"/>
        <v>15940</v>
      </c>
      <c r="R379">
        <f t="shared" ca="1" si="204"/>
        <v>17886.924702738281</v>
      </c>
      <c r="S379">
        <f t="shared" ca="1" si="205"/>
        <v>34246.634023660503</v>
      </c>
      <c r="T379">
        <f t="shared" ca="1" si="206"/>
        <v>521310.23761190317</v>
      </c>
      <c r="U379">
        <f t="shared" ca="1" si="207"/>
        <v>361420.55812038149</v>
      </c>
      <c r="V379">
        <f t="shared" ca="1" si="208"/>
        <v>159889.67949152167</v>
      </c>
      <c r="AR379" s="1">
        <f ca="1">IF(Table1[[#This Row],[Gender]]="men",1,0)</f>
        <v>0</v>
      </c>
      <c r="AS379" s="2">
        <f ca="1">IF(Table1[[#This Row],[Gender]]="Women",1,0)</f>
        <v>1</v>
      </c>
      <c r="AT379" s="2"/>
      <c r="AU379" s="2"/>
      <c r="AV379" s="3"/>
      <c r="AX379" s="1">
        <f t="shared" ca="1" si="181"/>
        <v>0</v>
      </c>
      <c r="AY379" s="2">
        <f t="shared" ca="1" si="182"/>
        <v>0</v>
      </c>
      <c r="AZ379" s="2">
        <f t="shared" ca="1" si="183"/>
        <v>1</v>
      </c>
      <c r="BA379" s="2">
        <f t="shared" ca="1" si="184"/>
        <v>0</v>
      </c>
      <c r="BB379" s="2">
        <f t="shared" ca="1" si="185"/>
        <v>0</v>
      </c>
      <c r="BC379" s="2">
        <f t="shared" ca="1" si="186"/>
        <v>0</v>
      </c>
      <c r="BD379" s="2"/>
      <c r="BE379" s="2"/>
      <c r="BF379" s="2"/>
      <c r="BG379" s="2"/>
      <c r="BH379" s="2"/>
      <c r="BI379" s="2"/>
      <c r="BJ379" s="3"/>
      <c r="BL379" s="1">
        <f t="shared" ca="1" si="201"/>
        <v>38587.680466929611</v>
      </c>
      <c r="BM379" s="3"/>
      <c r="BN379" s="1">
        <f t="shared" ca="1" si="187"/>
        <v>0</v>
      </c>
      <c r="BO379" s="2"/>
      <c r="BP379" s="2"/>
      <c r="BQ379" s="3"/>
      <c r="BR379" s="15">
        <f t="shared" ca="1" si="188"/>
        <v>0.19566490928731461</v>
      </c>
      <c r="BS379" s="16">
        <f t="shared" ca="1" si="189"/>
        <v>1</v>
      </c>
      <c r="BT379" s="2"/>
      <c r="BU379" s="2"/>
      <c r="BV379" s="1">
        <f ca="1">IF(Table1[[#This Row],[Area]]="Raozan",Table1[[#This Row],[Income]],0)</f>
        <v>0</v>
      </c>
      <c r="BW379" s="2">
        <f ca="1">IF(Table1[[#This Row],[Area]]="Rangunia",Table1[[#This Row],[Income]],0)</f>
        <v>0</v>
      </c>
      <c r="BX379" s="2">
        <f ca="1">IF(Table1[[#This Row],[Area]]="Hathazari",Table1[[#This Row],[Income]],0)</f>
        <v>0</v>
      </c>
      <c r="BY379" s="2">
        <f ca="1">IF(Table1[[#This Row],[Area]]="Nazirhat",Table1[[#This Row],[Income]],0)</f>
        <v>0</v>
      </c>
      <c r="BZ379" s="2">
        <f ca="1">IF(Table1[[#This Row],[Area]]="Rangamati",Table1[[#This Row],[Income]],0)</f>
        <v>0</v>
      </c>
      <c r="CA379" s="2">
        <f ca="1">IF(Table1[[#This Row],[Area]]="Kumilla",Table1[[#This Row],[Income]],0)</f>
        <v>0</v>
      </c>
      <c r="CB379" s="2">
        <f ca="1">IF(Table1[[#This Row],[Area]]="Notun para",Table1[[#This Row],[Income]],0)</f>
        <v>0</v>
      </c>
      <c r="CC379" s="2">
        <f ca="1">IF(Table1[[#This Row],[Area]]="Fotikchori",Table1[[#This Row],[Income]],0)</f>
        <v>0</v>
      </c>
      <c r="CD379" s="2">
        <f ca="1">IF(Table1[[#This Row],[Area]]="Feni",Table1[[#This Row],[Income]],0)</f>
        <v>0</v>
      </c>
      <c r="CE379" s="2">
        <f ca="1">IF(Table1[[#This Row],[Area]]="Chattogram mohonogori",Table1[[#This Row],[Income]],0)</f>
        <v>72112</v>
      </c>
      <c r="CF379" s="2">
        <f ca="1">IF(Table1[[#This Row],[Area]]="Potia",Table1[[#This Row],[Income]],0)</f>
        <v>0</v>
      </c>
      <c r="CG379" s="3">
        <f ca="1">IF(Table1[[#This Row],[Area]]="Kaptai",Table1[[#This Row],[Income]],0)</f>
        <v>0</v>
      </c>
      <c r="CH379" s="1">
        <f ca="1">IF(Table1[[#This Row],[Field of work]]="Health",Table1[[#This Row],[Income]],0)</f>
        <v>0</v>
      </c>
      <c r="CI379" s="2">
        <f ca="1">IF(Table1[[#This Row],[Field of work]]="Teaching",Table1[[#This Row],[Income]],0)</f>
        <v>0</v>
      </c>
      <c r="CJ379" s="2">
        <f ca="1">IF(Table1[[#This Row],[Field of work]]="Construction",Table1[[#This Row],[Income]],0)</f>
        <v>72112</v>
      </c>
      <c r="CK379" s="2">
        <f ca="1">IF(Table1[[#This Row],[Field of work]]="IT",Table1[[#This Row],[Income]],0)</f>
        <v>0</v>
      </c>
      <c r="CL379" s="2">
        <f ca="1">IF(Table1[[#This Row],[Field of work]]="General work",Table1[[#This Row],[Income]],0)</f>
        <v>0</v>
      </c>
      <c r="CM379" s="3">
        <f ca="1">IF(Table1[[#This Row],[Field of work]]="Agriculture",Table1[[#This Row],[Income]],0)</f>
        <v>0</v>
      </c>
      <c r="CN379" s="1">
        <f t="shared" ca="1" si="176"/>
        <v>1</v>
      </c>
      <c r="CO379" s="3"/>
      <c r="CP379" s="1">
        <f t="shared" ca="1" si="190"/>
        <v>26</v>
      </c>
      <c r="CQ379" s="3"/>
    </row>
    <row r="380" spans="2:95" x14ac:dyDescent="0.25">
      <c r="B380">
        <f t="shared" ca="1" si="191"/>
        <v>2</v>
      </c>
      <c r="C380" t="str">
        <f t="shared" ca="1" si="177"/>
        <v>Women</v>
      </c>
      <c r="D380">
        <f t="shared" ca="1" si="192"/>
        <v>26</v>
      </c>
      <c r="E380">
        <f t="shared" ca="1" si="193"/>
        <v>2</v>
      </c>
      <c r="F380" t="str">
        <f t="shared" ca="1" si="178"/>
        <v>Construction</v>
      </c>
      <c r="G380">
        <f t="shared" ca="1" si="194"/>
        <v>1</v>
      </c>
      <c r="H380" t="str">
        <f t="shared" ca="1" si="179"/>
        <v>High school</v>
      </c>
      <c r="I380">
        <f t="shared" ca="1" si="195"/>
        <v>1</v>
      </c>
      <c r="J380">
        <f t="shared" ca="1" si="196"/>
        <v>2</v>
      </c>
      <c r="K380">
        <f t="shared" ca="1" si="197"/>
        <v>81969</v>
      </c>
      <c r="L380">
        <f t="shared" ca="1" si="198"/>
        <v>8</v>
      </c>
      <c r="M380" t="str">
        <f t="shared" ca="1" si="180"/>
        <v>Potia</v>
      </c>
      <c r="N380">
        <f t="shared" ca="1" si="202"/>
        <v>327876</v>
      </c>
      <c r="O380">
        <f t="shared" ca="1" si="199"/>
        <v>64153.827797487567</v>
      </c>
      <c r="P380">
        <f t="shared" ca="1" si="203"/>
        <v>61739.786736334296</v>
      </c>
      <c r="Q380">
        <f t="shared" ca="1" si="200"/>
        <v>44639</v>
      </c>
      <c r="R380">
        <f t="shared" ca="1" si="204"/>
        <v>45373.838080174566</v>
      </c>
      <c r="S380">
        <f t="shared" ca="1" si="205"/>
        <v>65702.188028644974</v>
      </c>
      <c r="T380">
        <f t="shared" ca="1" si="206"/>
        <v>455317.97476497933</v>
      </c>
      <c r="U380">
        <f t="shared" ca="1" si="207"/>
        <v>154166.66587766213</v>
      </c>
      <c r="V380">
        <f t="shared" ca="1" si="208"/>
        <v>301151.30888731719</v>
      </c>
      <c r="AR380" s="1">
        <f ca="1">IF(Table1[[#This Row],[Gender]]="men",1,0)</f>
        <v>0</v>
      </c>
      <c r="AS380" s="2">
        <f ca="1">IF(Table1[[#This Row],[Gender]]="Women",1,0)</f>
        <v>1</v>
      </c>
      <c r="AT380" s="2"/>
      <c r="AU380" s="2"/>
      <c r="AV380" s="3"/>
      <c r="AX380" s="1">
        <f t="shared" ca="1" si="181"/>
        <v>0</v>
      </c>
      <c r="AY380" s="2">
        <f t="shared" ca="1" si="182"/>
        <v>0</v>
      </c>
      <c r="AZ380" s="2">
        <f t="shared" ca="1" si="183"/>
        <v>0</v>
      </c>
      <c r="BA380" s="2">
        <f t="shared" ca="1" si="184"/>
        <v>0</v>
      </c>
      <c r="BB380" s="2">
        <f t="shared" ca="1" si="185"/>
        <v>1</v>
      </c>
      <c r="BC380" s="2">
        <f t="shared" ca="1" si="186"/>
        <v>0</v>
      </c>
      <c r="BD380" s="2"/>
      <c r="BE380" s="2"/>
      <c r="BF380" s="2"/>
      <c r="BG380" s="2"/>
      <c r="BH380" s="2"/>
      <c r="BI380" s="2"/>
      <c r="BJ380" s="3"/>
      <c r="BL380" s="1">
        <f t="shared" ca="1" si="201"/>
        <v>69.577686415037306</v>
      </c>
      <c r="BM380" s="3"/>
      <c r="BN380" s="1">
        <f t="shared" ca="1" si="187"/>
        <v>1</v>
      </c>
      <c r="BO380" s="2"/>
      <c r="BP380" s="2"/>
      <c r="BQ380" s="3"/>
      <c r="BR380" s="15">
        <f t="shared" ca="1" si="188"/>
        <v>0.5679432529924332</v>
      </c>
      <c r="BS380" s="16">
        <f t="shared" ca="1" si="189"/>
        <v>0</v>
      </c>
      <c r="BT380" s="2"/>
      <c r="BU380" s="2"/>
      <c r="BV380" s="1">
        <f ca="1">IF(Table1[[#This Row],[Area]]="Raozan",Table1[[#This Row],[Income]],0)</f>
        <v>0</v>
      </c>
      <c r="BW380" s="2">
        <f ca="1">IF(Table1[[#This Row],[Area]]="Rangunia",Table1[[#This Row],[Income]],0)</f>
        <v>0</v>
      </c>
      <c r="BX380" s="2">
        <f ca="1">IF(Table1[[#This Row],[Area]]="Hathazari",Table1[[#This Row],[Income]],0)</f>
        <v>0</v>
      </c>
      <c r="BY380" s="2">
        <f ca="1">IF(Table1[[#This Row],[Area]]="Nazirhat",Table1[[#This Row],[Income]],0)</f>
        <v>0</v>
      </c>
      <c r="BZ380" s="2">
        <f ca="1">IF(Table1[[#This Row],[Area]]="Rangamati",Table1[[#This Row],[Income]],0)</f>
        <v>0</v>
      </c>
      <c r="CA380" s="2">
        <f ca="1">IF(Table1[[#This Row],[Area]]="Kumilla",Table1[[#This Row],[Income]],0)</f>
        <v>0</v>
      </c>
      <c r="CB380" s="2">
        <f ca="1">IF(Table1[[#This Row],[Area]]="Notun para",Table1[[#This Row],[Income]],0)</f>
        <v>0</v>
      </c>
      <c r="CC380" s="2">
        <f ca="1">IF(Table1[[#This Row],[Area]]="Fotikchori",Table1[[#This Row],[Income]],0)</f>
        <v>0</v>
      </c>
      <c r="CD380" s="2">
        <f ca="1">IF(Table1[[#This Row],[Area]]="Feni",Table1[[#This Row],[Income]],0)</f>
        <v>0</v>
      </c>
      <c r="CE380" s="2">
        <f ca="1">IF(Table1[[#This Row],[Area]]="Chattogram mohonogori",Table1[[#This Row],[Income]],0)</f>
        <v>0</v>
      </c>
      <c r="CF380" s="2">
        <f ca="1">IF(Table1[[#This Row],[Area]]="Potia",Table1[[#This Row],[Income]],0)</f>
        <v>81969</v>
      </c>
      <c r="CG380" s="3">
        <f ca="1">IF(Table1[[#This Row],[Area]]="Kaptai",Table1[[#This Row],[Income]],0)</f>
        <v>0</v>
      </c>
      <c r="CH380" s="1">
        <f ca="1">IF(Table1[[#This Row],[Field of work]]="Health",Table1[[#This Row],[Income]],0)</f>
        <v>0</v>
      </c>
      <c r="CI380" s="2">
        <f ca="1">IF(Table1[[#This Row],[Field of work]]="Teaching",Table1[[#This Row],[Income]],0)</f>
        <v>0</v>
      </c>
      <c r="CJ380" s="2">
        <f ca="1">IF(Table1[[#This Row],[Field of work]]="Construction",Table1[[#This Row],[Income]],0)</f>
        <v>81969</v>
      </c>
      <c r="CK380" s="2">
        <f ca="1">IF(Table1[[#This Row],[Field of work]]="IT",Table1[[#This Row],[Income]],0)</f>
        <v>0</v>
      </c>
      <c r="CL380" s="2">
        <f ca="1">IF(Table1[[#This Row],[Field of work]]="General work",Table1[[#This Row],[Income]],0)</f>
        <v>0</v>
      </c>
      <c r="CM380" s="3">
        <f ca="1">IF(Table1[[#This Row],[Field of work]]="Agriculture",Table1[[#This Row],[Income]],0)</f>
        <v>0</v>
      </c>
      <c r="CN380" s="1">
        <f t="shared" ca="1" si="176"/>
        <v>1</v>
      </c>
      <c r="CO380" s="3"/>
      <c r="CP380" s="1">
        <f t="shared" ca="1" si="190"/>
        <v>27</v>
      </c>
      <c r="CQ380" s="3"/>
    </row>
    <row r="381" spans="2:95" x14ac:dyDescent="0.25">
      <c r="B381">
        <f t="shared" ca="1" si="191"/>
        <v>2</v>
      </c>
      <c r="C381" t="str">
        <f t="shared" ca="1" si="177"/>
        <v>Women</v>
      </c>
      <c r="D381">
        <f t="shared" ca="1" si="192"/>
        <v>27</v>
      </c>
      <c r="E381">
        <f t="shared" ca="1" si="193"/>
        <v>5</v>
      </c>
      <c r="F381" t="str">
        <f t="shared" ca="1" si="178"/>
        <v>General work</v>
      </c>
      <c r="G381">
        <f t="shared" ca="1" si="194"/>
        <v>3</v>
      </c>
      <c r="H381" t="str">
        <f t="shared" ca="1" si="179"/>
        <v>University</v>
      </c>
      <c r="I381">
        <f t="shared" ca="1" si="195"/>
        <v>2</v>
      </c>
      <c r="J381">
        <f t="shared" ca="1" si="196"/>
        <v>2</v>
      </c>
      <c r="K381">
        <f t="shared" ca="1" si="197"/>
        <v>51134</v>
      </c>
      <c r="L381">
        <f t="shared" ca="1" si="198"/>
        <v>6</v>
      </c>
      <c r="M381" t="str">
        <f t="shared" ca="1" si="180"/>
        <v>Kumilla</v>
      </c>
      <c r="N381">
        <f t="shared" ca="1" si="202"/>
        <v>255670</v>
      </c>
      <c r="O381">
        <f t="shared" ca="1" si="199"/>
        <v>145206.05149257541</v>
      </c>
      <c r="P381">
        <f t="shared" ca="1" si="203"/>
        <v>77175.360933859221</v>
      </c>
      <c r="Q381">
        <f t="shared" ca="1" si="200"/>
        <v>3879</v>
      </c>
      <c r="R381">
        <f t="shared" ca="1" si="204"/>
        <v>61370.923479822333</v>
      </c>
      <c r="S381">
        <f t="shared" ca="1" si="205"/>
        <v>7209.2757878394159</v>
      </c>
      <c r="T381">
        <f t="shared" ca="1" si="206"/>
        <v>340054.63672169868</v>
      </c>
      <c r="U381">
        <f t="shared" ca="1" si="207"/>
        <v>210455.97497239773</v>
      </c>
      <c r="V381">
        <f t="shared" ca="1" si="208"/>
        <v>129598.66174930095</v>
      </c>
      <c r="AR381" s="1">
        <f ca="1">IF(Table1[[#This Row],[Gender]]="men",1,0)</f>
        <v>0</v>
      </c>
      <c r="AS381" s="2">
        <f ca="1">IF(Table1[[#This Row],[Gender]]="Women",1,0)</f>
        <v>1</v>
      </c>
      <c r="AT381" s="2"/>
      <c r="AU381" s="2"/>
      <c r="AV381" s="3"/>
      <c r="AX381" s="1">
        <f t="shared" ca="1" si="181"/>
        <v>0</v>
      </c>
      <c r="AY381" s="2">
        <f t="shared" ca="1" si="182"/>
        <v>0</v>
      </c>
      <c r="AZ381" s="2">
        <f t="shared" ca="1" si="183"/>
        <v>0</v>
      </c>
      <c r="BA381" s="2">
        <f t="shared" ca="1" si="184"/>
        <v>0</v>
      </c>
      <c r="BB381" s="2">
        <f t="shared" ca="1" si="185"/>
        <v>1</v>
      </c>
      <c r="BC381" s="2">
        <f t="shared" ca="1" si="186"/>
        <v>0</v>
      </c>
      <c r="BD381" s="2"/>
      <c r="BE381" s="2"/>
      <c r="BF381" s="2"/>
      <c r="BG381" s="2"/>
      <c r="BH381" s="2"/>
      <c r="BI381" s="2"/>
      <c r="BJ381" s="3"/>
      <c r="BL381" s="1">
        <f t="shared" ca="1" si="201"/>
        <v>31803.28206614135</v>
      </c>
      <c r="BM381" s="3"/>
      <c r="BN381" s="1">
        <f t="shared" ca="1" si="187"/>
        <v>0</v>
      </c>
      <c r="BO381" s="2"/>
      <c r="BP381" s="2"/>
      <c r="BQ381" s="3"/>
      <c r="BR381" s="15">
        <f t="shared" ca="1" si="188"/>
        <v>0.15261019376779938</v>
      </c>
      <c r="BS381" s="16">
        <f t="shared" ca="1" si="189"/>
        <v>1</v>
      </c>
      <c r="BT381" s="2"/>
      <c r="BU381" s="2"/>
      <c r="BV381" s="1">
        <f ca="1">IF(Table1[[#This Row],[Area]]="Raozan",Table1[[#This Row],[Income]],0)</f>
        <v>0</v>
      </c>
      <c r="BW381" s="2">
        <f ca="1">IF(Table1[[#This Row],[Area]]="Rangunia",Table1[[#This Row],[Income]],0)</f>
        <v>0</v>
      </c>
      <c r="BX381" s="2">
        <f ca="1">IF(Table1[[#This Row],[Area]]="Hathazari",Table1[[#This Row],[Income]],0)</f>
        <v>0</v>
      </c>
      <c r="BY381" s="2">
        <f ca="1">IF(Table1[[#This Row],[Area]]="Nazirhat",Table1[[#This Row],[Income]],0)</f>
        <v>0</v>
      </c>
      <c r="BZ381" s="2">
        <f ca="1">IF(Table1[[#This Row],[Area]]="Rangamati",Table1[[#This Row],[Income]],0)</f>
        <v>0</v>
      </c>
      <c r="CA381" s="2">
        <f ca="1">IF(Table1[[#This Row],[Area]]="Kumilla",Table1[[#This Row],[Income]],0)</f>
        <v>51134</v>
      </c>
      <c r="CB381" s="2">
        <f ca="1">IF(Table1[[#This Row],[Area]]="Notun para",Table1[[#This Row],[Income]],0)</f>
        <v>0</v>
      </c>
      <c r="CC381" s="2">
        <f ca="1">IF(Table1[[#This Row],[Area]]="Fotikchori",Table1[[#This Row],[Income]],0)</f>
        <v>0</v>
      </c>
      <c r="CD381" s="2">
        <f ca="1">IF(Table1[[#This Row],[Area]]="Feni",Table1[[#This Row],[Income]],0)</f>
        <v>0</v>
      </c>
      <c r="CE381" s="2">
        <f ca="1">IF(Table1[[#This Row],[Area]]="Chattogram mohonogori",Table1[[#This Row],[Income]],0)</f>
        <v>0</v>
      </c>
      <c r="CF381" s="2">
        <f ca="1">IF(Table1[[#This Row],[Area]]="Potia",Table1[[#This Row],[Income]],0)</f>
        <v>0</v>
      </c>
      <c r="CG381" s="3">
        <f ca="1">IF(Table1[[#This Row],[Area]]="Kaptai",Table1[[#This Row],[Income]],0)</f>
        <v>0</v>
      </c>
      <c r="CH381" s="1">
        <f ca="1">IF(Table1[[#This Row],[Field of work]]="Health",Table1[[#This Row],[Income]],0)</f>
        <v>0</v>
      </c>
      <c r="CI381" s="2">
        <f ca="1">IF(Table1[[#This Row],[Field of work]]="Teaching",Table1[[#This Row],[Income]],0)</f>
        <v>0</v>
      </c>
      <c r="CJ381" s="2">
        <f ca="1">IF(Table1[[#This Row],[Field of work]]="Construction",Table1[[#This Row],[Income]],0)</f>
        <v>0</v>
      </c>
      <c r="CK381" s="2">
        <f ca="1">IF(Table1[[#This Row],[Field of work]]="IT",Table1[[#This Row],[Income]],0)</f>
        <v>0</v>
      </c>
      <c r="CL381" s="2">
        <f ca="1">IF(Table1[[#This Row],[Field of work]]="General work",Table1[[#This Row],[Income]],0)</f>
        <v>51134</v>
      </c>
      <c r="CM381" s="3">
        <f ca="1">IF(Table1[[#This Row],[Field of work]]="Agriculture",Table1[[#This Row],[Income]],0)</f>
        <v>0</v>
      </c>
      <c r="CN381" s="1">
        <f t="shared" ca="1" si="176"/>
        <v>0</v>
      </c>
      <c r="CO381" s="3"/>
      <c r="CP381" s="1">
        <f t="shared" ca="1" si="190"/>
        <v>45</v>
      </c>
      <c r="CQ381" s="3"/>
    </row>
    <row r="382" spans="2:95" x14ac:dyDescent="0.25">
      <c r="B382">
        <f t="shared" ca="1" si="191"/>
        <v>2</v>
      </c>
      <c r="C382" t="str">
        <f t="shared" ca="1" si="177"/>
        <v>Women</v>
      </c>
      <c r="D382">
        <f t="shared" ca="1" si="192"/>
        <v>45</v>
      </c>
      <c r="E382">
        <f t="shared" ca="1" si="193"/>
        <v>5</v>
      </c>
      <c r="F382" t="str">
        <f t="shared" ca="1" si="178"/>
        <v>General work</v>
      </c>
      <c r="G382">
        <f t="shared" ca="1" si="194"/>
        <v>4</v>
      </c>
      <c r="H382" t="str">
        <f t="shared" ca="1" si="179"/>
        <v>Technical</v>
      </c>
      <c r="I382">
        <f t="shared" ca="1" si="195"/>
        <v>0</v>
      </c>
      <c r="J382">
        <f t="shared" ca="1" si="196"/>
        <v>2</v>
      </c>
      <c r="K382">
        <f t="shared" ca="1" si="197"/>
        <v>71356</v>
      </c>
      <c r="L382">
        <f t="shared" ca="1" si="198"/>
        <v>5</v>
      </c>
      <c r="M382" t="str">
        <f t="shared" ca="1" si="180"/>
        <v>Chattogram mohonogori</v>
      </c>
      <c r="N382">
        <f t="shared" ca="1" si="202"/>
        <v>214068</v>
      </c>
      <c r="O382">
        <f t="shared" ca="1" si="199"/>
        <v>32668.958959485281</v>
      </c>
      <c r="P382">
        <f t="shared" ca="1" si="203"/>
        <v>139.15537283007461</v>
      </c>
      <c r="Q382">
        <f t="shared" ca="1" si="200"/>
        <v>83</v>
      </c>
      <c r="R382">
        <f t="shared" ca="1" si="204"/>
        <v>36598.978182563049</v>
      </c>
      <c r="S382">
        <f t="shared" ca="1" si="205"/>
        <v>41928.416311123612</v>
      </c>
      <c r="T382">
        <f t="shared" ca="1" si="206"/>
        <v>256135.57168395369</v>
      </c>
      <c r="U382">
        <f t="shared" ca="1" si="207"/>
        <v>69350.937142048322</v>
      </c>
      <c r="V382">
        <f t="shared" ca="1" si="208"/>
        <v>186784.63454190537</v>
      </c>
      <c r="AR382" s="1">
        <f ca="1">IF(Table1[[#This Row],[Gender]]="men",1,0)</f>
        <v>0</v>
      </c>
      <c r="AS382" s="2">
        <f ca="1">IF(Table1[[#This Row],[Gender]]="Women",1,0)</f>
        <v>1</v>
      </c>
      <c r="AT382" s="2"/>
      <c r="AU382" s="2"/>
      <c r="AV382" s="3"/>
      <c r="AX382" s="1">
        <f t="shared" ca="1" si="181"/>
        <v>0</v>
      </c>
      <c r="AY382" s="2">
        <f t="shared" ca="1" si="182"/>
        <v>0</v>
      </c>
      <c r="AZ382" s="2">
        <f t="shared" ca="1" si="183"/>
        <v>0</v>
      </c>
      <c r="BA382" s="2">
        <f t="shared" ca="1" si="184"/>
        <v>0</v>
      </c>
      <c r="BB382" s="2">
        <f t="shared" ca="1" si="185"/>
        <v>0</v>
      </c>
      <c r="BC382" s="2">
        <f t="shared" ca="1" si="186"/>
        <v>1</v>
      </c>
      <c r="BD382" s="2"/>
      <c r="BE382" s="2"/>
      <c r="BF382" s="2"/>
      <c r="BG382" s="2"/>
      <c r="BH382" s="2"/>
      <c r="BI382" s="2"/>
      <c r="BJ382" s="3"/>
      <c r="BL382" s="1">
        <f t="shared" ca="1" si="201"/>
        <v>11117.241348049854</v>
      </c>
      <c r="BM382" s="3"/>
      <c r="BN382" s="1">
        <f t="shared" ca="1" si="187"/>
        <v>0</v>
      </c>
      <c r="BO382" s="2"/>
      <c r="BP382" s="2"/>
      <c r="BQ382" s="3"/>
      <c r="BR382" s="15">
        <f t="shared" ca="1" si="188"/>
        <v>0.3332151003721795</v>
      </c>
      <c r="BS382" s="16">
        <f t="shared" ca="1" si="189"/>
        <v>0</v>
      </c>
      <c r="BT382" s="2"/>
      <c r="BU382" s="2"/>
      <c r="BV382" s="1">
        <f ca="1">IF(Table1[[#This Row],[Area]]="Raozan",Table1[[#This Row],[Income]],0)</f>
        <v>0</v>
      </c>
      <c r="BW382" s="2">
        <f ca="1">IF(Table1[[#This Row],[Area]]="Rangunia",Table1[[#This Row],[Income]],0)</f>
        <v>0</v>
      </c>
      <c r="BX382" s="2">
        <f ca="1">IF(Table1[[#This Row],[Area]]="Hathazari",Table1[[#This Row],[Income]],0)</f>
        <v>0</v>
      </c>
      <c r="BY382" s="2">
        <f ca="1">IF(Table1[[#This Row],[Area]]="Nazirhat",Table1[[#This Row],[Income]],0)</f>
        <v>0</v>
      </c>
      <c r="BZ382" s="2">
        <f ca="1">IF(Table1[[#This Row],[Area]]="Rangamati",Table1[[#This Row],[Income]],0)</f>
        <v>0</v>
      </c>
      <c r="CA382" s="2">
        <f ca="1">IF(Table1[[#This Row],[Area]]="Kumilla",Table1[[#This Row],[Income]],0)</f>
        <v>0</v>
      </c>
      <c r="CB382" s="2">
        <f ca="1">IF(Table1[[#This Row],[Area]]="Notun para",Table1[[#This Row],[Income]],0)</f>
        <v>0</v>
      </c>
      <c r="CC382" s="2">
        <f ca="1">IF(Table1[[#This Row],[Area]]="Fotikchori",Table1[[#This Row],[Income]],0)</f>
        <v>0</v>
      </c>
      <c r="CD382" s="2">
        <f ca="1">IF(Table1[[#This Row],[Area]]="Feni",Table1[[#This Row],[Income]],0)</f>
        <v>0</v>
      </c>
      <c r="CE382" s="2">
        <f ca="1">IF(Table1[[#This Row],[Area]]="Chattogram mohonogori",Table1[[#This Row],[Income]],0)</f>
        <v>71356</v>
      </c>
      <c r="CF382" s="2">
        <f ca="1">IF(Table1[[#This Row],[Area]]="Potia",Table1[[#This Row],[Income]],0)</f>
        <v>0</v>
      </c>
      <c r="CG382" s="3">
        <f ca="1">IF(Table1[[#This Row],[Area]]="Kaptai",Table1[[#This Row],[Income]],0)</f>
        <v>0</v>
      </c>
      <c r="CH382" s="1">
        <f ca="1">IF(Table1[[#This Row],[Field of work]]="Health",Table1[[#This Row],[Income]],0)</f>
        <v>0</v>
      </c>
      <c r="CI382" s="2">
        <f ca="1">IF(Table1[[#This Row],[Field of work]]="Teaching",Table1[[#This Row],[Income]],0)</f>
        <v>0</v>
      </c>
      <c r="CJ382" s="2">
        <f ca="1">IF(Table1[[#This Row],[Field of work]]="Construction",Table1[[#This Row],[Income]],0)</f>
        <v>0</v>
      </c>
      <c r="CK382" s="2">
        <f ca="1">IF(Table1[[#This Row],[Field of work]]="IT",Table1[[#This Row],[Income]],0)</f>
        <v>0</v>
      </c>
      <c r="CL382" s="2">
        <f ca="1">IF(Table1[[#This Row],[Field of work]]="General work",Table1[[#This Row],[Income]],0)</f>
        <v>71356</v>
      </c>
      <c r="CM382" s="3">
        <f ca="1">IF(Table1[[#This Row],[Field of work]]="Agriculture",Table1[[#This Row],[Income]],0)</f>
        <v>0</v>
      </c>
      <c r="CN382" s="1">
        <f t="shared" ca="1" si="176"/>
        <v>1</v>
      </c>
      <c r="CO382" s="3"/>
      <c r="CP382" s="1">
        <f t="shared" ca="1" si="190"/>
        <v>36</v>
      </c>
      <c r="CQ382" s="3"/>
    </row>
    <row r="383" spans="2:95" x14ac:dyDescent="0.25">
      <c r="B383">
        <f t="shared" ca="1" si="191"/>
        <v>2</v>
      </c>
      <c r="C383" t="str">
        <f t="shared" ca="1" si="177"/>
        <v>Women</v>
      </c>
      <c r="D383">
        <f t="shared" ca="1" si="192"/>
        <v>36</v>
      </c>
      <c r="E383">
        <f t="shared" ca="1" si="193"/>
        <v>6</v>
      </c>
      <c r="F383" t="str">
        <f t="shared" ca="1" si="178"/>
        <v>Agriculture</v>
      </c>
      <c r="G383">
        <f t="shared" ca="1" si="194"/>
        <v>1</v>
      </c>
      <c r="H383" t="str">
        <f t="shared" ca="1" si="179"/>
        <v>High school</v>
      </c>
      <c r="I383">
        <f t="shared" ca="1" si="195"/>
        <v>3</v>
      </c>
      <c r="J383">
        <f t="shared" ca="1" si="196"/>
        <v>2</v>
      </c>
      <c r="K383">
        <f t="shared" ca="1" si="197"/>
        <v>65504</v>
      </c>
      <c r="L383">
        <f t="shared" ca="1" si="198"/>
        <v>5</v>
      </c>
      <c r="M383" t="str">
        <f t="shared" ca="1" si="180"/>
        <v>Chattogram mohonogori</v>
      </c>
      <c r="N383">
        <f t="shared" ca="1" si="202"/>
        <v>327520</v>
      </c>
      <c r="O383">
        <f t="shared" ca="1" si="199"/>
        <v>109134.60967389622</v>
      </c>
      <c r="P383">
        <f t="shared" ca="1" si="203"/>
        <v>63606.5641322827</v>
      </c>
      <c r="Q383">
        <f t="shared" ca="1" si="200"/>
        <v>34613</v>
      </c>
      <c r="R383">
        <f t="shared" ca="1" si="204"/>
        <v>26037.791781538479</v>
      </c>
      <c r="S383">
        <f t="shared" ca="1" si="205"/>
        <v>62511.379944583648</v>
      </c>
      <c r="T383">
        <f t="shared" ca="1" si="206"/>
        <v>453637.94407686632</v>
      </c>
      <c r="U383">
        <f t="shared" ca="1" si="207"/>
        <v>169785.40145543471</v>
      </c>
      <c r="V383">
        <f t="shared" ca="1" si="208"/>
        <v>283852.54262143164</v>
      </c>
      <c r="AR383" s="1">
        <f ca="1">IF(Table1[[#This Row],[Gender]]="men",1,0)</f>
        <v>0</v>
      </c>
      <c r="AS383" s="2">
        <f ca="1">IF(Table1[[#This Row],[Gender]]="Women",1,0)</f>
        <v>1</v>
      </c>
      <c r="AT383" s="2"/>
      <c r="AU383" s="2"/>
      <c r="AV383" s="3"/>
      <c r="AX383" s="1">
        <f t="shared" ca="1" si="181"/>
        <v>0</v>
      </c>
      <c r="AY383" s="2">
        <f t="shared" ca="1" si="182"/>
        <v>0</v>
      </c>
      <c r="AZ383" s="2">
        <f t="shared" ca="1" si="183"/>
        <v>1</v>
      </c>
      <c r="BA383" s="2">
        <f t="shared" ca="1" si="184"/>
        <v>0</v>
      </c>
      <c r="BB383" s="2">
        <f t="shared" ca="1" si="185"/>
        <v>0</v>
      </c>
      <c r="BC383" s="2">
        <f t="shared" ca="1" si="186"/>
        <v>0</v>
      </c>
      <c r="BD383" s="2"/>
      <c r="BE383" s="2"/>
      <c r="BF383" s="2"/>
      <c r="BG383" s="2"/>
      <c r="BH383" s="2"/>
      <c r="BI383" s="2"/>
      <c r="BJ383" s="3"/>
      <c r="BL383" s="1">
        <f t="shared" ca="1" si="201"/>
        <v>24398.431425396786</v>
      </c>
      <c r="BM383" s="3"/>
      <c r="BN383" s="1">
        <f t="shared" ca="1" si="187"/>
        <v>1</v>
      </c>
      <c r="BO383" s="2"/>
      <c r="BP383" s="2"/>
      <c r="BQ383" s="3"/>
      <c r="BR383" s="15">
        <f t="shared" ca="1" si="188"/>
        <v>0.32159337004608324</v>
      </c>
      <c r="BS383" s="16">
        <f t="shared" ca="1" si="189"/>
        <v>0</v>
      </c>
      <c r="BT383" s="2"/>
      <c r="BU383" s="2"/>
      <c r="BV383" s="1">
        <f ca="1">IF(Table1[[#This Row],[Area]]="Raozan",Table1[[#This Row],[Income]],0)</f>
        <v>0</v>
      </c>
      <c r="BW383" s="2">
        <f ca="1">IF(Table1[[#This Row],[Area]]="Rangunia",Table1[[#This Row],[Income]],0)</f>
        <v>0</v>
      </c>
      <c r="BX383" s="2">
        <f ca="1">IF(Table1[[#This Row],[Area]]="Hathazari",Table1[[#This Row],[Income]],0)</f>
        <v>0</v>
      </c>
      <c r="BY383" s="2">
        <f ca="1">IF(Table1[[#This Row],[Area]]="Nazirhat",Table1[[#This Row],[Income]],0)</f>
        <v>0</v>
      </c>
      <c r="BZ383" s="2">
        <f ca="1">IF(Table1[[#This Row],[Area]]="Rangamati",Table1[[#This Row],[Income]],0)</f>
        <v>0</v>
      </c>
      <c r="CA383" s="2">
        <f ca="1">IF(Table1[[#This Row],[Area]]="Kumilla",Table1[[#This Row],[Income]],0)</f>
        <v>0</v>
      </c>
      <c r="CB383" s="2">
        <f ca="1">IF(Table1[[#This Row],[Area]]="Notun para",Table1[[#This Row],[Income]],0)</f>
        <v>0</v>
      </c>
      <c r="CC383" s="2">
        <f ca="1">IF(Table1[[#This Row],[Area]]="Fotikchori",Table1[[#This Row],[Income]],0)</f>
        <v>0</v>
      </c>
      <c r="CD383" s="2">
        <f ca="1">IF(Table1[[#This Row],[Area]]="Feni",Table1[[#This Row],[Income]],0)</f>
        <v>0</v>
      </c>
      <c r="CE383" s="2">
        <f ca="1">IF(Table1[[#This Row],[Area]]="Chattogram mohonogori",Table1[[#This Row],[Income]],0)</f>
        <v>65504</v>
      </c>
      <c r="CF383" s="2">
        <f ca="1">IF(Table1[[#This Row],[Area]]="Potia",Table1[[#This Row],[Income]],0)</f>
        <v>0</v>
      </c>
      <c r="CG383" s="3">
        <f ca="1">IF(Table1[[#This Row],[Area]]="Kaptai",Table1[[#This Row],[Income]],0)</f>
        <v>0</v>
      </c>
      <c r="CH383" s="1">
        <f ca="1">IF(Table1[[#This Row],[Field of work]]="Health",Table1[[#This Row],[Income]],0)</f>
        <v>0</v>
      </c>
      <c r="CI383" s="2">
        <f ca="1">IF(Table1[[#This Row],[Field of work]]="Teaching",Table1[[#This Row],[Income]],0)</f>
        <v>0</v>
      </c>
      <c r="CJ383" s="2">
        <f ca="1">IF(Table1[[#This Row],[Field of work]]="Construction",Table1[[#This Row],[Income]],0)</f>
        <v>0</v>
      </c>
      <c r="CK383" s="2">
        <f ca="1">IF(Table1[[#This Row],[Field of work]]="IT",Table1[[#This Row],[Income]],0)</f>
        <v>0</v>
      </c>
      <c r="CL383" s="2">
        <f ca="1">IF(Table1[[#This Row],[Field of work]]="General work",Table1[[#This Row],[Income]],0)</f>
        <v>0</v>
      </c>
      <c r="CM383" s="3">
        <f ca="1">IF(Table1[[#This Row],[Field of work]]="Agriculture",Table1[[#This Row],[Income]],0)</f>
        <v>65504</v>
      </c>
      <c r="CN383" s="1">
        <f t="shared" ca="1" si="176"/>
        <v>1</v>
      </c>
      <c r="CO383" s="3"/>
      <c r="CP383" s="1">
        <f t="shared" ca="1" si="190"/>
        <v>29</v>
      </c>
      <c r="CQ383" s="3"/>
    </row>
    <row r="384" spans="2:95" x14ac:dyDescent="0.25">
      <c r="B384">
        <f t="shared" ca="1" si="191"/>
        <v>1</v>
      </c>
      <c r="C384" t="str">
        <f t="shared" ca="1" si="177"/>
        <v>Men</v>
      </c>
      <c r="D384">
        <f t="shared" ca="1" si="192"/>
        <v>29</v>
      </c>
      <c r="E384">
        <f t="shared" ca="1" si="193"/>
        <v>2</v>
      </c>
      <c r="F384" t="str">
        <f t="shared" ca="1" si="178"/>
        <v>Construction</v>
      </c>
      <c r="G384">
        <f t="shared" ca="1" si="194"/>
        <v>4</v>
      </c>
      <c r="H384" t="str">
        <f t="shared" ca="1" si="179"/>
        <v>Technical</v>
      </c>
      <c r="I384">
        <f t="shared" ca="1" si="195"/>
        <v>1</v>
      </c>
      <c r="J384">
        <f t="shared" ca="1" si="196"/>
        <v>2</v>
      </c>
      <c r="K384">
        <f t="shared" ca="1" si="197"/>
        <v>71954</v>
      </c>
      <c r="L384">
        <f t="shared" ca="1" si="198"/>
        <v>12</v>
      </c>
      <c r="M384" t="str">
        <f t="shared" ca="1" si="180"/>
        <v>Kaptai</v>
      </c>
      <c r="N384">
        <f t="shared" ca="1" si="202"/>
        <v>287816</v>
      </c>
      <c r="O384">
        <f t="shared" ca="1" si="199"/>
        <v>92559.717393183499</v>
      </c>
      <c r="P384">
        <f t="shared" ca="1" si="203"/>
        <v>22234.482696099709</v>
      </c>
      <c r="Q384">
        <f t="shared" ca="1" si="200"/>
        <v>14884</v>
      </c>
      <c r="R384">
        <f t="shared" ca="1" si="204"/>
        <v>105841.04447991023</v>
      </c>
      <c r="S384">
        <f t="shared" ca="1" si="205"/>
        <v>19287.550178320784</v>
      </c>
      <c r="T384">
        <f t="shared" ca="1" si="206"/>
        <v>329338.03287442052</v>
      </c>
      <c r="U384">
        <f t="shared" ca="1" si="207"/>
        <v>213284.76187309372</v>
      </c>
      <c r="V384">
        <f t="shared" ca="1" si="208"/>
        <v>116053.27100132679</v>
      </c>
      <c r="AR384" s="1">
        <f ca="1">IF(Table1[[#This Row],[Gender]]="men",1,0)</f>
        <v>1</v>
      </c>
      <c r="AS384" s="2">
        <f ca="1">IF(Table1[[#This Row],[Gender]]="Women",1,0)</f>
        <v>0</v>
      </c>
      <c r="AT384" s="2"/>
      <c r="AU384" s="2"/>
      <c r="AV384" s="3"/>
      <c r="AX384" s="1">
        <f t="shared" ca="1" si="181"/>
        <v>0</v>
      </c>
      <c r="AY384" s="2">
        <f t="shared" ca="1" si="182"/>
        <v>0</v>
      </c>
      <c r="AZ384" s="2">
        <f t="shared" ca="1" si="183"/>
        <v>0</v>
      </c>
      <c r="BA384" s="2">
        <f t="shared" ca="1" si="184"/>
        <v>0</v>
      </c>
      <c r="BB384" s="2">
        <f t="shared" ca="1" si="185"/>
        <v>1</v>
      </c>
      <c r="BC384" s="2">
        <f t="shared" ca="1" si="186"/>
        <v>0</v>
      </c>
      <c r="BD384" s="2"/>
      <c r="BE384" s="2"/>
      <c r="BF384" s="2"/>
      <c r="BG384" s="2"/>
      <c r="BH384" s="2"/>
      <c r="BI384" s="2"/>
      <c r="BJ384" s="3"/>
      <c r="BL384" s="1">
        <f t="shared" ca="1" si="201"/>
        <v>14214.05381372487</v>
      </c>
      <c r="BM384" s="3"/>
      <c r="BN384" s="1">
        <f t="shared" ca="1" si="187"/>
        <v>0</v>
      </c>
      <c r="BO384" s="2"/>
      <c r="BP384" s="2"/>
      <c r="BQ384" s="3"/>
      <c r="BR384" s="15">
        <f t="shared" ca="1" si="188"/>
        <v>9.5838280454854208E-2</v>
      </c>
      <c r="BS384" s="16">
        <f t="shared" ca="1" si="189"/>
        <v>1</v>
      </c>
      <c r="BT384" s="2"/>
      <c r="BU384" s="2"/>
      <c r="BV384" s="1">
        <f ca="1">IF(Table1[[#This Row],[Area]]="Raozan",Table1[[#This Row],[Income]],0)</f>
        <v>0</v>
      </c>
      <c r="BW384" s="2">
        <f ca="1">IF(Table1[[#This Row],[Area]]="Rangunia",Table1[[#This Row],[Income]],0)</f>
        <v>0</v>
      </c>
      <c r="BX384" s="2">
        <f ca="1">IF(Table1[[#This Row],[Area]]="Hathazari",Table1[[#This Row],[Income]],0)</f>
        <v>0</v>
      </c>
      <c r="BY384" s="2">
        <f ca="1">IF(Table1[[#This Row],[Area]]="Nazirhat",Table1[[#This Row],[Income]],0)</f>
        <v>0</v>
      </c>
      <c r="BZ384" s="2">
        <f ca="1">IF(Table1[[#This Row],[Area]]="Rangamati",Table1[[#This Row],[Income]],0)</f>
        <v>0</v>
      </c>
      <c r="CA384" s="2">
        <f ca="1">IF(Table1[[#This Row],[Area]]="Kumilla",Table1[[#This Row],[Income]],0)</f>
        <v>0</v>
      </c>
      <c r="CB384" s="2">
        <f ca="1">IF(Table1[[#This Row],[Area]]="Notun para",Table1[[#This Row],[Income]],0)</f>
        <v>0</v>
      </c>
      <c r="CC384" s="2">
        <f ca="1">IF(Table1[[#This Row],[Area]]="Fotikchori",Table1[[#This Row],[Income]],0)</f>
        <v>0</v>
      </c>
      <c r="CD384" s="2">
        <f ca="1">IF(Table1[[#This Row],[Area]]="Feni",Table1[[#This Row],[Income]],0)</f>
        <v>0</v>
      </c>
      <c r="CE384" s="2">
        <f ca="1">IF(Table1[[#This Row],[Area]]="Chattogram mohonogori",Table1[[#This Row],[Income]],0)</f>
        <v>0</v>
      </c>
      <c r="CF384" s="2">
        <f ca="1">IF(Table1[[#This Row],[Area]]="Potia",Table1[[#This Row],[Income]],0)</f>
        <v>0</v>
      </c>
      <c r="CG384" s="3">
        <f ca="1">IF(Table1[[#This Row],[Area]]="Kaptai",Table1[[#This Row],[Income]],0)</f>
        <v>71954</v>
      </c>
      <c r="CH384" s="1">
        <f ca="1">IF(Table1[[#This Row],[Field of work]]="Health",Table1[[#This Row],[Income]],0)</f>
        <v>0</v>
      </c>
      <c r="CI384" s="2">
        <f ca="1">IF(Table1[[#This Row],[Field of work]]="Teaching",Table1[[#This Row],[Income]],0)</f>
        <v>0</v>
      </c>
      <c r="CJ384" s="2">
        <f ca="1">IF(Table1[[#This Row],[Field of work]]="Construction",Table1[[#This Row],[Income]],0)</f>
        <v>71954</v>
      </c>
      <c r="CK384" s="2">
        <f ca="1">IF(Table1[[#This Row],[Field of work]]="IT",Table1[[#This Row],[Income]],0)</f>
        <v>0</v>
      </c>
      <c r="CL384" s="2">
        <f ca="1">IF(Table1[[#This Row],[Field of work]]="General work",Table1[[#This Row],[Income]],0)</f>
        <v>0</v>
      </c>
      <c r="CM384" s="3">
        <f ca="1">IF(Table1[[#This Row],[Field of work]]="Agriculture",Table1[[#This Row],[Income]],0)</f>
        <v>0</v>
      </c>
      <c r="CN384" s="1">
        <f t="shared" ca="1" si="176"/>
        <v>0</v>
      </c>
      <c r="CO384" s="3"/>
      <c r="CP384" s="1">
        <f t="shared" ca="1" si="190"/>
        <v>42</v>
      </c>
      <c r="CQ384" s="3"/>
    </row>
    <row r="385" spans="2:95" x14ac:dyDescent="0.25">
      <c r="B385">
        <f t="shared" ca="1" si="191"/>
        <v>2</v>
      </c>
      <c r="C385" t="str">
        <f t="shared" ca="1" si="177"/>
        <v>Women</v>
      </c>
      <c r="D385">
        <f t="shared" ca="1" si="192"/>
        <v>42</v>
      </c>
      <c r="E385">
        <f t="shared" ca="1" si="193"/>
        <v>5</v>
      </c>
      <c r="F385" t="str">
        <f t="shared" ca="1" si="178"/>
        <v>General work</v>
      </c>
      <c r="G385">
        <f t="shared" ca="1" si="194"/>
        <v>2</v>
      </c>
      <c r="H385" t="str">
        <f t="shared" ca="1" si="179"/>
        <v>College</v>
      </c>
      <c r="I385">
        <f t="shared" ca="1" si="195"/>
        <v>4</v>
      </c>
      <c r="J385">
        <f t="shared" ca="1" si="196"/>
        <v>2</v>
      </c>
      <c r="K385">
        <f t="shared" ca="1" si="197"/>
        <v>73346</v>
      </c>
      <c r="L385">
        <f t="shared" ca="1" si="198"/>
        <v>8</v>
      </c>
      <c r="M385" t="str">
        <f t="shared" ca="1" si="180"/>
        <v>Potia</v>
      </c>
      <c r="N385">
        <f t="shared" ca="1" si="202"/>
        <v>440076</v>
      </c>
      <c r="O385">
        <f t="shared" ca="1" si="199"/>
        <v>42176.127109450419</v>
      </c>
      <c r="P385">
        <f t="shared" ca="1" si="203"/>
        <v>48796.862850793572</v>
      </c>
      <c r="Q385">
        <f t="shared" ca="1" si="200"/>
        <v>2150</v>
      </c>
      <c r="R385">
        <f t="shared" ca="1" si="204"/>
        <v>11688.610175444304</v>
      </c>
      <c r="S385">
        <f t="shared" ca="1" si="205"/>
        <v>85024.54344882656</v>
      </c>
      <c r="T385">
        <f t="shared" ca="1" si="206"/>
        <v>573897.40629962017</v>
      </c>
      <c r="U385">
        <f t="shared" ca="1" si="207"/>
        <v>56014.737284894727</v>
      </c>
      <c r="V385">
        <f t="shared" ca="1" si="208"/>
        <v>517882.66901472543</v>
      </c>
      <c r="AR385" s="1">
        <f ca="1">IF(Table1[[#This Row],[Gender]]="men",1,0)</f>
        <v>0</v>
      </c>
      <c r="AS385" s="2">
        <f ca="1">IF(Table1[[#This Row],[Gender]]="Women",1,0)</f>
        <v>1</v>
      </c>
      <c r="AT385" s="2"/>
      <c r="AU385" s="2"/>
      <c r="AV385" s="3"/>
      <c r="AX385" s="1">
        <f t="shared" ca="1" si="181"/>
        <v>0</v>
      </c>
      <c r="AY385" s="2">
        <f t="shared" ca="1" si="182"/>
        <v>1</v>
      </c>
      <c r="AZ385" s="2">
        <f t="shared" ca="1" si="183"/>
        <v>0</v>
      </c>
      <c r="BA385" s="2">
        <f t="shared" ca="1" si="184"/>
        <v>0</v>
      </c>
      <c r="BB385" s="2">
        <f t="shared" ca="1" si="185"/>
        <v>0</v>
      </c>
      <c r="BC385" s="2">
        <f t="shared" ca="1" si="186"/>
        <v>0</v>
      </c>
      <c r="BD385" s="2"/>
      <c r="BE385" s="2"/>
      <c r="BF385" s="2"/>
      <c r="BG385" s="2"/>
      <c r="BH385" s="2"/>
      <c r="BI385" s="2"/>
      <c r="BJ385" s="3"/>
      <c r="BL385" s="1">
        <f t="shared" ca="1" si="201"/>
        <v>41432.963457010628</v>
      </c>
      <c r="BM385" s="3"/>
      <c r="BN385" s="1">
        <f t="shared" ca="1" si="187"/>
        <v>0</v>
      </c>
      <c r="BO385" s="2"/>
      <c r="BP385" s="2"/>
      <c r="BQ385" s="3"/>
      <c r="BR385" s="15">
        <f t="shared" ca="1" si="188"/>
        <v>0.15649918302823485</v>
      </c>
      <c r="BS385" s="16">
        <f t="shared" ca="1" si="189"/>
        <v>1</v>
      </c>
      <c r="BT385" s="2"/>
      <c r="BU385" s="2"/>
      <c r="BV385" s="1">
        <f ca="1">IF(Table1[[#This Row],[Area]]="Raozan",Table1[[#This Row],[Income]],0)</f>
        <v>0</v>
      </c>
      <c r="BW385" s="2">
        <f ca="1">IF(Table1[[#This Row],[Area]]="Rangunia",Table1[[#This Row],[Income]],0)</f>
        <v>0</v>
      </c>
      <c r="BX385" s="2">
        <f ca="1">IF(Table1[[#This Row],[Area]]="Hathazari",Table1[[#This Row],[Income]],0)</f>
        <v>0</v>
      </c>
      <c r="BY385" s="2">
        <f ca="1">IF(Table1[[#This Row],[Area]]="Nazirhat",Table1[[#This Row],[Income]],0)</f>
        <v>0</v>
      </c>
      <c r="BZ385" s="2">
        <f ca="1">IF(Table1[[#This Row],[Area]]="Rangamati",Table1[[#This Row],[Income]],0)</f>
        <v>0</v>
      </c>
      <c r="CA385" s="2">
        <f ca="1">IF(Table1[[#This Row],[Area]]="Kumilla",Table1[[#This Row],[Income]],0)</f>
        <v>0</v>
      </c>
      <c r="CB385" s="2">
        <f ca="1">IF(Table1[[#This Row],[Area]]="Notun para",Table1[[#This Row],[Income]],0)</f>
        <v>0</v>
      </c>
      <c r="CC385" s="2">
        <f ca="1">IF(Table1[[#This Row],[Area]]="Fotikchori",Table1[[#This Row],[Income]],0)</f>
        <v>0</v>
      </c>
      <c r="CD385" s="2">
        <f ca="1">IF(Table1[[#This Row],[Area]]="Feni",Table1[[#This Row],[Income]],0)</f>
        <v>0</v>
      </c>
      <c r="CE385" s="2">
        <f ca="1">IF(Table1[[#This Row],[Area]]="Chattogram mohonogori",Table1[[#This Row],[Income]],0)</f>
        <v>0</v>
      </c>
      <c r="CF385" s="2">
        <f ca="1">IF(Table1[[#This Row],[Area]]="Potia",Table1[[#This Row],[Income]],0)</f>
        <v>73346</v>
      </c>
      <c r="CG385" s="3">
        <f ca="1">IF(Table1[[#This Row],[Area]]="Kaptai",Table1[[#This Row],[Income]],0)</f>
        <v>0</v>
      </c>
      <c r="CH385" s="1">
        <f ca="1">IF(Table1[[#This Row],[Field of work]]="Health",Table1[[#This Row],[Income]],0)</f>
        <v>0</v>
      </c>
      <c r="CI385" s="2">
        <f ca="1">IF(Table1[[#This Row],[Field of work]]="Teaching",Table1[[#This Row],[Income]],0)</f>
        <v>0</v>
      </c>
      <c r="CJ385" s="2">
        <f ca="1">IF(Table1[[#This Row],[Field of work]]="Construction",Table1[[#This Row],[Income]],0)</f>
        <v>0</v>
      </c>
      <c r="CK385" s="2">
        <f ca="1">IF(Table1[[#This Row],[Field of work]]="IT",Table1[[#This Row],[Income]],0)</f>
        <v>0</v>
      </c>
      <c r="CL385" s="2">
        <f ca="1">IF(Table1[[#This Row],[Field of work]]="General work",Table1[[#This Row],[Income]],0)</f>
        <v>73346</v>
      </c>
      <c r="CM385" s="3">
        <f ca="1">IF(Table1[[#This Row],[Field of work]]="Agriculture",Table1[[#This Row],[Income]],0)</f>
        <v>0</v>
      </c>
      <c r="CN385" s="1">
        <f t="shared" ca="1" si="176"/>
        <v>1</v>
      </c>
      <c r="CO385" s="3"/>
      <c r="CP385" s="1">
        <f t="shared" ca="1" si="190"/>
        <v>43</v>
      </c>
      <c r="CQ385" s="3"/>
    </row>
    <row r="386" spans="2:95" x14ac:dyDescent="0.25">
      <c r="B386">
        <f t="shared" ca="1" si="191"/>
        <v>1</v>
      </c>
      <c r="C386" t="str">
        <f t="shared" ca="1" si="177"/>
        <v>Men</v>
      </c>
      <c r="D386">
        <f t="shared" ca="1" si="192"/>
        <v>43</v>
      </c>
      <c r="E386">
        <f t="shared" ca="1" si="193"/>
        <v>3</v>
      </c>
      <c r="F386" t="str">
        <f t="shared" ca="1" si="178"/>
        <v>Teaching</v>
      </c>
      <c r="G386">
        <f t="shared" ca="1" si="194"/>
        <v>1</v>
      </c>
      <c r="H386" t="str">
        <f t="shared" ca="1" si="179"/>
        <v>High school</v>
      </c>
      <c r="I386">
        <f t="shared" ca="1" si="195"/>
        <v>3</v>
      </c>
      <c r="J386">
        <f t="shared" ca="1" si="196"/>
        <v>1</v>
      </c>
      <c r="K386">
        <f t="shared" ca="1" si="197"/>
        <v>51357</v>
      </c>
      <c r="L386">
        <f t="shared" ca="1" si="198"/>
        <v>11</v>
      </c>
      <c r="M386" t="str">
        <f t="shared" ca="1" si="180"/>
        <v>Nazirhat</v>
      </c>
      <c r="N386">
        <f t="shared" ca="1" si="202"/>
        <v>308142</v>
      </c>
      <c r="O386">
        <f t="shared" ca="1" si="199"/>
        <v>48223.971256686338</v>
      </c>
      <c r="P386">
        <f t="shared" ca="1" si="203"/>
        <v>14214.05381372487</v>
      </c>
      <c r="Q386">
        <f t="shared" ca="1" si="200"/>
        <v>13580</v>
      </c>
      <c r="R386">
        <f t="shared" ca="1" si="204"/>
        <v>95749.187978292437</v>
      </c>
      <c r="S386">
        <f t="shared" ca="1" si="205"/>
        <v>33124.53014526167</v>
      </c>
      <c r="T386">
        <f t="shared" ca="1" si="206"/>
        <v>355480.58395898656</v>
      </c>
      <c r="U386">
        <f t="shared" ca="1" si="207"/>
        <v>157553.15923497878</v>
      </c>
      <c r="V386">
        <f t="shared" ca="1" si="208"/>
        <v>197927.42472400778</v>
      </c>
      <c r="AR386" s="1">
        <f ca="1">IF(Table1[[#This Row],[Gender]]="men",1,0)</f>
        <v>1</v>
      </c>
      <c r="AS386" s="2">
        <f ca="1">IF(Table1[[#This Row],[Gender]]="Women",1,0)</f>
        <v>0</v>
      </c>
      <c r="AT386" s="2"/>
      <c r="AU386" s="2"/>
      <c r="AV386" s="3"/>
      <c r="AX386" s="1">
        <f t="shared" ca="1" si="181"/>
        <v>0</v>
      </c>
      <c r="AY386" s="2">
        <f t="shared" ca="1" si="182"/>
        <v>0</v>
      </c>
      <c r="AZ386" s="2">
        <f t="shared" ca="1" si="183"/>
        <v>0</v>
      </c>
      <c r="BA386" s="2">
        <f t="shared" ca="1" si="184"/>
        <v>0</v>
      </c>
      <c r="BB386" s="2">
        <f t="shared" ca="1" si="185"/>
        <v>1</v>
      </c>
      <c r="BC386" s="2">
        <f t="shared" ca="1" si="186"/>
        <v>0</v>
      </c>
      <c r="BD386" s="2"/>
      <c r="BE386" s="2"/>
      <c r="BF386" s="2"/>
      <c r="BG386" s="2"/>
      <c r="BH386" s="2"/>
      <c r="BI386" s="2"/>
      <c r="BJ386" s="3"/>
      <c r="BL386" s="1">
        <f t="shared" ca="1" si="201"/>
        <v>46756.769995055882</v>
      </c>
      <c r="BM386" s="3"/>
      <c r="BN386" s="1">
        <f t="shared" ca="1" si="187"/>
        <v>1</v>
      </c>
      <c r="BO386" s="2"/>
      <c r="BP386" s="2"/>
      <c r="BQ386" s="3"/>
      <c r="BR386" s="15">
        <f t="shared" ca="1" si="188"/>
        <v>0.41165932307427688</v>
      </c>
      <c r="BS386" s="16">
        <f t="shared" ca="1" si="189"/>
        <v>0</v>
      </c>
      <c r="BT386" s="2"/>
      <c r="BU386" s="2"/>
      <c r="BV386" s="1">
        <f ca="1">IF(Table1[[#This Row],[Area]]="Raozan",Table1[[#This Row],[Income]],0)</f>
        <v>0</v>
      </c>
      <c r="BW386" s="2">
        <f ca="1">IF(Table1[[#This Row],[Area]]="Rangunia",Table1[[#This Row],[Income]],0)</f>
        <v>0</v>
      </c>
      <c r="BX386" s="2">
        <f ca="1">IF(Table1[[#This Row],[Area]]="Hathazari",Table1[[#This Row],[Income]],0)</f>
        <v>0</v>
      </c>
      <c r="BY386" s="2">
        <f ca="1">IF(Table1[[#This Row],[Area]]="Nazirhat",Table1[[#This Row],[Income]],0)</f>
        <v>51357</v>
      </c>
      <c r="BZ386" s="2">
        <f ca="1">IF(Table1[[#This Row],[Area]]="Rangamati",Table1[[#This Row],[Income]],0)</f>
        <v>0</v>
      </c>
      <c r="CA386" s="2">
        <f ca="1">IF(Table1[[#This Row],[Area]]="Kumilla",Table1[[#This Row],[Income]],0)</f>
        <v>0</v>
      </c>
      <c r="CB386" s="2">
        <f ca="1">IF(Table1[[#This Row],[Area]]="Notun para",Table1[[#This Row],[Income]],0)</f>
        <v>0</v>
      </c>
      <c r="CC386" s="2">
        <f ca="1">IF(Table1[[#This Row],[Area]]="Fotikchori",Table1[[#This Row],[Income]],0)</f>
        <v>0</v>
      </c>
      <c r="CD386" s="2">
        <f ca="1">IF(Table1[[#This Row],[Area]]="Feni",Table1[[#This Row],[Income]],0)</f>
        <v>0</v>
      </c>
      <c r="CE386" s="2">
        <f ca="1">IF(Table1[[#This Row],[Area]]="Chattogram mohonogori",Table1[[#This Row],[Income]],0)</f>
        <v>0</v>
      </c>
      <c r="CF386" s="2">
        <f ca="1">IF(Table1[[#This Row],[Area]]="Potia",Table1[[#This Row],[Income]],0)</f>
        <v>0</v>
      </c>
      <c r="CG386" s="3">
        <f ca="1">IF(Table1[[#This Row],[Area]]="Kaptai",Table1[[#This Row],[Income]],0)</f>
        <v>0</v>
      </c>
      <c r="CH386" s="1">
        <f ca="1">IF(Table1[[#This Row],[Field of work]]="Health",Table1[[#This Row],[Income]],0)</f>
        <v>0</v>
      </c>
      <c r="CI386" s="2">
        <f ca="1">IF(Table1[[#This Row],[Field of work]]="Teaching",Table1[[#This Row],[Income]],0)</f>
        <v>51357</v>
      </c>
      <c r="CJ386" s="2">
        <f ca="1">IF(Table1[[#This Row],[Field of work]]="Construction",Table1[[#This Row],[Income]],0)</f>
        <v>0</v>
      </c>
      <c r="CK386" s="2">
        <f ca="1">IF(Table1[[#This Row],[Field of work]]="IT",Table1[[#This Row],[Income]],0)</f>
        <v>0</v>
      </c>
      <c r="CL386" s="2">
        <f ca="1">IF(Table1[[#This Row],[Field of work]]="General work",Table1[[#This Row],[Income]],0)</f>
        <v>0</v>
      </c>
      <c r="CM386" s="3">
        <f ca="1">IF(Table1[[#This Row],[Field of work]]="Agriculture",Table1[[#This Row],[Income]],0)</f>
        <v>0</v>
      </c>
      <c r="CN386" s="1">
        <f t="shared" ca="1" si="176"/>
        <v>1</v>
      </c>
      <c r="CO386" s="3"/>
      <c r="CP386" s="1">
        <f t="shared" ca="1" si="190"/>
        <v>39</v>
      </c>
      <c r="CQ386" s="3"/>
    </row>
    <row r="387" spans="2:95" x14ac:dyDescent="0.25">
      <c r="B387">
        <f t="shared" ca="1" si="191"/>
        <v>1</v>
      </c>
      <c r="C387" t="str">
        <f t="shared" ca="1" si="177"/>
        <v>Men</v>
      </c>
      <c r="D387">
        <f t="shared" ca="1" si="192"/>
        <v>39</v>
      </c>
      <c r="E387">
        <f t="shared" ca="1" si="193"/>
        <v>5</v>
      </c>
      <c r="F387" t="str">
        <f t="shared" ca="1" si="178"/>
        <v>General work</v>
      </c>
      <c r="G387">
        <f t="shared" ca="1" si="194"/>
        <v>1</v>
      </c>
      <c r="H387" t="str">
        <f t="shared" ca="1" si="179"/>
        <v>High school</v>
      </c>
      <c r="I387">
        <f t="shared" ca="1" si="195"/>
        <v>2</v>
      </c>
      <c r="J387">
        <f t="shared" ca="1" si="196"/>
        <v>2</v>
      </c>
      <c r="K387">
        <f t="shared" ca="1" si="197"/>
        <v>72129</v>
      </c>
      <c r="L387">
        <f t="shared" ca="1" si="198"/>
        <v>2</v>
      </c>
      <c r="M387" t="str">
        <f t="shared" ca="1" si="180"/>
        <v>Hathazari</v>
      </c>
      <c r="N387">
        <f t="shared" ca="1" si="202"/>
        <v>288516</v>
      </c>
      <c r="O387">
        <f t="shared" ca="1" si="199"/>
        <v>118770.30125609807</v>
      </c>
      <c r="P387">
        <f t="shared" ca="1" si="203"/>
        <v>82865.926914021256</v>
      </c>
      <c r="Q387">
        <f t="shared" ca="1" si="200"/>
        <v>74519</v>
      </c>
      <c r="R387">
        <f t="shared" ca="1" si="204"/>
        <v>29205.422330344682</v>
      </c>
      <c r="S387">
        <f t="shared" ca="1" si="205"/>
        <v>107238.47351544499</v>
      </c>
      <c r="T387">
        <f t="shared" ca="1" si="206"/>
        <v>478620.40042946627</v>
      </c>
      <c r="U387">
        <f t="shared" ca="1" si="207"/>
        <v>222494.72358644276</v>
      </c>
      <c r="V387">
        <f t="shared" ca="1" si="208"/>
        <v>256125.67684302351</v>
      </c>
      <c r="AR387" s="1">
        <f ca="1">IF(Table1[[#This Row],[Gender]]="men",1,0)</f>
        <v>1</v>
      </c>
      <c r="AS387" s="2">
        <f ca="1">IF(Table1[[#This Row],[Gender]]="Women",1,0)</f>
        <v>0</v>
      </c>
      <c r="AT387" s="2"/>
      <c r="AU387" s="2"/>
      <c r="AV387" s="3"/>
      <c r="AX387" s="1">
        <f t="shared" ca="1" si="181"/>
        <v>1</v>
      </c>
      <c r="AY387" s="2">
        <f t="shared" ca="1" si="182"/>
        <v>0</v>
      </c>
      <c r="AZ387" s="2">
        <f t="shared" ca="1" si="183"/>
        <v>0</v>
      </c>
      <c r="BA387" s="2">
        <f t="shared" ca="1" si="184"/>
        <v>0</v>
      </c>
      <c r="BB387" s="2">
        <f t="shared" ca="1" si="185"/>
        <v>0</v>
      </c>
      <c r="BC387" s="2">
        <f t="shared" ca="1" si="186"/>
        <v>0</v>
      </c>
      <c r="BD387" s="2"/>
      <c r="BE387" s="2"/>
      <c r="BF387" s="2"/>
      <c r="BG387" s="2"/>
      <c r="BH387" s="2"/>
      <c r="BI387" s="2"/>
      <c r="BJ387" s="3"/>
      <c r="BL387" s="1">
        <f t="shared" ca="1" si="201"/>
        <v>35989.270482188695</v>
      </c>
      <c r="BM387" s="3"/>
      <c r="BN387" s="1">
        <f t="shared" ca="1" si="187"/>
        <v>1</v>
      </c>
      <c r="BO387" s="2"/>
      <c r="BP387" s="2"/>
      <c r="BQ387" s="3"/>
      <c r="BR387" s="15">
        <f t="shared" ca="1" si="188"/>
        <v>0.52773597850963705</v>
      </c>
      <c r="BS387" s="16">
        <f t="shared" ca="1" si="189"/>
        <v>0</v>
      </c>
      <c r="BT387" s="2"/>
      <c r="BU387" s="2"/>
      <c r="BV387" s="1">
        <f ca="1">IF(Table1[[#This Row],[Area]]="Raozan",Table1[[#This Row],[Income]],0)</f>
        <v>0</v>
      </c>
      <c r="BW387" s="2">
        <f ca="1">IF(Table1[[#This Row],[Area]]="Rangunia",Table1[[#This Row],[Income]],0)</f>
        <v>0</v>
      </c>
      <c r="BX387" s="2">
        <f ca="1">IF(Table1[[#This Row],[Area]]="Hathazari",Table1[[#This Row],[Income]],0)</f>
        <v>72129</v>
      </c>
      <c r="BY387" s="2">
        <f ca="1">IF(Table1[[#This Row],[Area]]="Nazirhat",Table1[[#This Row],[Income]],0)</f>
        <v>0</v>
      </c>
      <c r="BZ387" s="2">
        <f ca="1">IF(Table1[[#This Row],[Area]]="Rangamati",Table1[[#This Row],[Income]],0)</f>
        <v>0</v>
      </c>
      <c r="CA387" s="2">
        <f ca="1">IF(Table1[[#This Row],[Area]]="Kumilla",Table1[[#This Row],[Income]],0)</f>
        <v>0</v>
      </c>
      <c r="CB387" s="2">
        <f ca="1">IF(Table1[[#This Row],[Area]]="Notun para",Table1[[#This Row],[Income]],0)</f>
        <v>0</v>
      </c>
      <c r="CC387" s="2">
        <f ca="1">IF(Table1[[#This Row],[Area]]="Fotikchori",Table1[[#This Row],[Income]],0)</f>
        <v>0</v>
      </c>
      <c r="CD387" s="2">
        <f ca="1">IF(Table1[[#This Row],[Area]]="Feni",Table1[[#This Row],[Income]],0)</f>
        <v>0</v>
      </c>
      <c r="CE387" s="2">
        <f ca="1">IF(Table1[[#This Row],[Area]]="Chattogram mohonogori",Table1[[#This Row],[Income]],0)</f>
        <v>0</v>
      </c>
      <c r="CF387" s="2">
        <f ca="1">IF(Table1[[#This Row],[Area]]="Potia",Table1[[#This Row],[Income]],0)</f>
        <v>0</v>
      </c>
      <c r="CG387" s="3">
        <f ca="1">IF(Table1[[#This Row],[Area]]="Kaptai",Table1[[#This Row],[Income]],0)</f>
        <v>0</v>
      </c>
      <c r="CH387" s="1">
        <f ca="1">IF(Table1[[#This Row],[Field of work]]="Health",Table1[[#This Row],[Income]],0)</f>
        <v>0</v>
      </c>
      <c r="CI387" s="2">
        <f ca="1">IF(Table1[[#This Row],[Field of work]]="Teaching",Table1[[#This Row],[Income]],0)</f>
        <v>0</v>
      </c>
      <c r="CJ387" s="2">
        <f ca="1">IF(Table1[[#This Row],[Field of work]]="Construction",Table1[[#This Row],[Income]],0)</f>
        <v>0</v>
      </c>
      <c r="CK387" s="2">
        <f ca="1">IF(Table1[[#This Row],[Field of work]]="IT",Table1[[#This Row],[Income]],0)</f>
        <v>0</v>
      </c>
      <c r="CL387" s="2">
        <f ca="1">IF(Table1[[#This Row],[Field of work]]="General work",Table1[[#This Row],[Income]],0)</f>
        <v>72129</v>
      </c>
      <c r="CM387" s="3">
        <f ca="1">IF(Table1[[#This Row],[Field of work]]="Agriculture",Table1[[#This Row],[Income]],0)</f>
        <v>0</v>
      </c>
      <c r="CN387" s="1">
        <f t="shared" ca="1" si="176"/>
        <v>1</v>
      </c>
      <c r="CO387" s="3"/>
      <c r="CP387" s="1">
        <f t="shared" ca="1" si="190"/>
        <v>42</v>
      </c>
      <c r="CQ387" s="3"/>
    </row>
    <row r="388" spans="2:95" x14ac:dyDescent="0.25">
      <c r="B388">
        <f t="shared" ca="1" si="191"/>
        <v>1</v>
      </c>
      <c r="C388" t="str">
        <f t="shared" ca="1" si="177"/>
        <v>Men</v>
      </c>
      <c r="D388">
        <f t="shared" ca="1" si="192"/>
        <v>42</v>
      </c>
      <c r="E388">
        <f t="shared" ca="1" si="193"/>
        <v>1</v>
      </c>
      <c r="F388" t="str">
        <f t="shared" ca="1" si="178"/>
        <v>Health</v>
      </c>
      <c r="G388">
        <f t="shared" ca="1" si="194"/>
        <v>3</v>
      </c>
      <c r="H388" t="str">
        <f t="shared" ca="1" si="179"/>
        <v>University</v>
      </c>
      <c r="I388">
        <f t="shared" ca="1" si="195"/>
        <v>0</v>
      </c>
      <c r="J388">
        <f t="shared" ca="1" si="196"/>
        <v>3</v>
      </c>
      <c r="K388">
        <f t="shared" ca="1" si="197"/>
        <v>60146</v>
      </c>
      <c r="L388">
        <f t="shared" ca="1" si="198"/>
        <v>9</v>
      </c>
      <c r="M388" t="str">
        <f t="shared" ca="1" si="180"/>
        <v>Rangunia</v>
      </c>
      <c r="N388">
        <f t="shared" ca="1" si="202"/>
        <v>300730</v>
      </c>
      <c r="O388">
        <f t="shared" ca="1" si="199"/>
        <v>158706.04081720315</v>
      </c>
      <c r="P388">
        <f t="shared" ca="1" si="203"/>
        <v>140270.30998516764</v>
      </c>
      <c r="Q388">
        <f t="shared" ca="1" si="200"/>
        <v>19980</v>
      </c>
      <c r="R388">
        <f t="shared" ca="1" si="204"/>
        <v>47891.949478377072</v>
      </c>
      <c r="S388">
        <f t="shared" ca="1" si="205"/>
        <v>4624.21149258895</v>
      </c>
      <c r="T388">
        <f t="shared" ca="1" si="206"/>
        <v>445624.52147775661</v>
      </c>
      <c r="U388">
        <f t="shared" ca="1" si="207"/>
        <v>226577.99029558021</v>
      </c>
      <c r="V388">
        <f t="shared" ca="1" si="208"/>
        <v>219046.5311821764</v>
      </c>
      <c r="AR388" s="1">
        <f ca="1">IF(Table1[[#This Row],[Gender]]="men",1,0)</f>
        <v>1</v>
      </c>
      <c r="AS388" s="2">
        <f ca="1">IF(Table1[[#This Row],[Gender]]="Women",1,0)</f>
        <v>0</v>
      </c>
      <c r="AT388" s="2"/>
      <c r="AU388" s="2"/>
      <c r="AV388" s="3"/>
      <c r="AX388" s="1">
        <f t="shared" ca="1" si="181"/>
        <v>0</v>
      </c>
      <c r="AY388" s="2">
        <f t="shared" ca="1" si="182"/>
        <v>0</v>
      </c>
      <c r="AZ388" s="2">
        <f t="shared" ca="1" si="183"/>
        <v>0</v>
      </c>
      <c r="BA388" s="2">
        <f t="shared" ca="1" si="184"/>
        <v>0</v>
      </c>
      <c r="BB388" s="2">
        <f t="shared" ca="1" si="185"/>
        <v>1</v>
      </c>
      <c r="BC388" s="2">
        <f t="shared" ca="1" si="186"/>
        <v>0</v>
      </c>
      <c r="BD388" s="2"/>
      <c r="BE388" s="2"/>
      <c r="BF388" s="2"/>
      <c r="BG388" s="2"/>
      <c r="BH388" s="2"/>
      <c r="BI388" s="2"/>
      <c r="BJ388" s="3"/>
      <c r="BL388" s="1">
        <f t="shared" ca="1" si="201"/>
        <v>21400.504172178898</v>
      </c>
      <c r="BM388" s="3"/>
      <c r="BN388" s="1">
        <f t="shared" ca="1" si="187"/>
        <v>0</v>
      </c>
      <c r="BO388" s="2"/>
      <c r="BP388" s="2"/>
      <c r="BQ388" s="3"/>
      <c r="BR388" s="15">
        <f t="shared" ca="1" si="188"/>
        <v>0.42142985521066401</v>
      </c>
      <c r="BS388" s="16">
        <f t="shared" ca="1" si="189"/>
        <v>0</v>
      </c>
      <c r="BT388" s="2"/>
      <c r="BU388" s="2"/>
      <c r="BV388" s="1">
        <f ca="1">IF(Table1[[#This Row],[Area]]="Raozan",Table1[[#This Row],[Income]],0)</f>
        <v>0</v>
      </c>
      <c r="BW388" s="2">
        <f ca="1">IF(Table1[[#This Row],[Area]]="Rangunia",Table1[[#This Row],[Income]],0)</f>
        <v>60146</v>
      </c>
      <c r="BX388" s="2">
        <f ca="1">IF(Table1[[#This Row],[Area]]="Hathazari",Table1[[#This Row],[Income]],0)</f>
        <v>0</v>
      </c>
      <c r="BY388" s="2">
        <f ca="1">IF(Table1[[#This Row],[Area]]="Nazirhat",Table1[[#This Row],[Income]],0)</f>
        <v>0</v>
      </c>
      <c r="BZ388" s="2">
        <f ca="1">IF(Table1[[#This Row],[Area]]="Rangamati",Table1[[#This Row],[Income]],0)</f>
        <v>0</v>
      </c>
      <c r="CA388" s="2">
        <f ca="1">IF(Table1[[#This Row],[Area]]="Kumilla",Table1[[#This Row],[Income]],0)</f>
        <v>0</v>
      </c>
      <c r="CB388" s="2">
        <f ca="1">IF(Table1[[#This Row],[Area]]="Notun para",Table1[[#This Row],[Income]],0)</f>
        <v>0</v>
      </c>
      <c r="CC388" s="2">
        <f ca="1">IF(Table1[[#This Row],[Area]]="Fotikchori",Table1[[#This Row],[Income]],0)</f>
        <v>0</v>
      </c>
      <c r="CD388" s="2">
        <f ca="1">IF(Table1[[#This Row],[Area]]="Feni",Table1[[#This Row],[Income]],0)</f>
        <v>0</v>
      </c>
      <c r="CE388" s="2">
        <f ca="1">IF(Table1[[#This Row],[Area]]="Chattogram mohonogori",Table1[[#This Row],[Income]],0)</f>
        <v>0</v>
      </c>
      <c r="CF388" s="2">
        <f ca="1">IF(Table1[[#This Row],[Area]]="Potia",Table1[[#This Row],[Income]],0)</f>
        <v>0</v>
      </c>
      <c r="CG388" s="3">
        <f ca="1">IF(Table1[[#This Row],[Area]]="Kaptai",Table1[[#This Row],[Income]],0)</f>
        <v>0</v>
      </c>
      <c r="CH388" s="1">
        <f ca="1">IF(Table1[[#This Row],[Field of work]]="Health",Table1[[#This Row],[Income]],0)</f>
        <v>60146</v>
      </c>
      <c r="CI388" s="2">
        <f ca="1">IF(Table1[[#This Row],[Field of work]]="Teaching",Table1[[#This Row],[Income]],0)</f>
        <v>0</v>
      </c>
      <c r="CJ388" s="2">
        <f ca="1">IF(Table1[[#This Row],[Field of work]]="Construction",Table1[[#This Row],[Income]],0)</f>
        <v>0</v>
      </c>
      <c r="CK388" s="2">
        <f ca="1">IF(Table1[[#This Row],[Field of work]]="IT",Table1[[#This Row],[Income]],0)</f>
        <v>0</v>
      </c>
      <c r="CL388" s="2">
        <f ca="1">IF(Table1[[#This Row],[Field of work]]="General work",Table1[[#This Row],[Income]],0)</f>
        <v>0</v>
      </c>
      <c r="CM388" s="3">
        <f ca="1">IF(Table1[[#This Row],[Field of work]]="Agriculture",Table1[[#This Row],[Income]],0)</f>
        <v>0</v>
      </c>
      <c r="CN388" s="1">
        <f t="shared" ca="1" si="176"/>
        <v>1</v>
      </c>
      <c r="CO388" s="3"/>
      <c r="CP388" s="1">
        <f t="shared" ca="1" si="190"/>
        <v>29</v>
      </c>
      <c r="CQ388" s="3"/>
    </row>
    <row r="389" spans="2:95" x14ac:dyDescent="0.25">
      <c r="B389">
        <f t="shared" ca="1" si="191"/>
        <v>1</v>
      </c>
      <c r="C389" t="str">
        <f t="shared" ca="1" si="177"/>
        <v>Men</v>
      </c>
      <c r="D389">
        <f t="shared" ca="1" si="192"/>
        <v>29</v>
      </c>
      <c r="E389">
        <f t="shared" ca="1" si="193"/>
        <v>5</v>
      </c>
      <c r="F389" t="str">
        <f t="shared" ca="1" si="178"/>
        <v>General work</v>
      </c>
      <c r="G389">
        <f t="shared" ca="1" si="194"/>
        <v>5</v>
      </c>
      <c r="H389" t="str">
        <f t="shared" ca="1" si="179"/>
        <v>Other</v>
      </c>
      <c r="I389">
        <f t="shared" ca="1" si="195"/>
        <v>1</v>
      </c>
      <c r="J389">
        <f t="shared" ca="1" si="196"/>
        <v>3</v>
      </c>
      <c r="K389">
        <f t="shared" ca="1" si="197"/>
        <v>66667</v>
      </c>
      <c r="L389">
        <f t="shared" ca="1" si="198"/>
        <v>4</v>
      </c>
      <c r="M389" t="str">
        <f t="shared" ca="1" si="180"/>
        <v>Rangamati</v>
      </c>
      <c r="N389">
        <f t="shared" ca="1" si="202"/>
        <v>266668</v>
      </c>
      <c r="O389">
        <f t="shared" ca="1" si="199"/>
        <v>112381.85662931735</v>
      </c>
      <c r="P389">
        <f t="shared" ca="1" si="203"/>
        <v>107967.81144656608</v>
      </c>
      <c r="Q389">
        <f t="shared" ca="1" si="200"/>
        <v>37680</v>
      </c>
      <c r="R389">
        <f t="shared" ca="1" si="204"/>
        <v>17397.944041638115</v>
      </c>
      <c r="S389">
        <f t="shared" ca="1" si="205"/>
        <v>32894.274087240563</v>
      </c>
      <c r="T389">
        <f t="shared" ca="1" si="206"/>
        <v>407530.08553380665</v>
      </c>
      <c r="U389">
        <f t="shared" ca="1" si="207"/>
        <v>167459.80067095545</v>
      </c>
      <c r="V389">
        <f t="shared" ca="1" si="208"/>
        <v>240070.2848628512</v>
      </c>
      <c r="AR389" s="1">
        <f ca="1">IF(Table1[[#This Row],[Gender]]="men",1,0)</f>
        <v>1</v>
      </c>
      <c r="AS389" s="2">
        <f ca="1">IF(Table1[[#This Row],[Gender]]="Women",1,0)</f>
        <v>0</v>
      </c>
      <c r="AT389" s="2"/>
      <c r="AU389" s="2"/>
      <c r="AV389" s="3"/>
      <c r="AX389" s="1">
        <f t="shared" ca="1" si="181"/>
        <v>1</v>
      </c>
      <c r="AY389" s="2">
        <f t="shared" ca="1" si="182"/>
        <v>0</v>
      </c>
      <c r="AZ389" s="2">
        <f t="shared" ca="1" si="183"/>
        <v>0</v>
      </c>
      <c r="BA389" s="2">
        <f t="shared" ca="1" si="184"/>
        <v>0</v>
      </c>
      <c r="BB389" s="2">
        <f t="shared" ca="1" si="185"/>
        <v>0</v>
      </c>
      <c r="BC389" s="2">
        <f t="shared" ca="1" si="186"/>
        <v>0</v>
      </c>
      <c r="BD389" s="2"/>
      <c r="BE389" s="2"/>
      <c r="BF389" s="2"/>
      <c r="BG389" s="2"/>
      <c r="BH389" s="2"/>
      <c r="BI389" s="2"/>
      <c r="BJ389" s="3"/>
      <c r="BL389" s="1">
        <f t="shared" ca="1" si="201"/>
        <v>50582.252849954049</v>
      </c>
      <c r="BM389" s="3"/>
      <c r="BN389" s="1">
        <f t="shared" ca="1" si="187"/>
        <v>0</v>
      </c>
      <c r="BO389" s="2"/>
      <c r="BP389" s="2"/>
      <c r="BQ389" s="3"/>
      <c r="BR389" s="15">
        <f t="shared" ca="1" si="188"/>
        <v>0.24253862001636772</v>
      </c>
      <c r="BS389" s="16">
        <f t="shared" ca="1" si="189"/>
        <v>0</v>
      </c>
      <c r="BT389" s="2"/>
      <c r="BU389" s="2"/>
      <c r="BV389" s="1">
        <f ca="1">IF(Table1[[#This Row],[Area]]="Raozan",Table1[[#This Row],[Income]],0)</f>
        <v>0</v>
      </c>
      <c r="BW389" s="2">
        <f ca="1">IF(Table1[[#This Row],[Area]]="Rangunia",Table1[[#This Row],[Income]],0)</f>
        <v>0</v>
      </c>
      <c r="BX389" s="2">
        <f ca="1">IF(Table1[[#This Row],[Area]]="Hathazari",Table1[[#This Row],[Income]],0)</f>
        <v>0</v>
      </c>
      <c r="BY389" s="2">
        <f ca="1">IF(Table1[[#This Row],[Area]]="Nazirhat",Table1[[#This Row],[Income]],0)</f>
        <v>0</v>
      </c>
      <c r="BZ389" s="2">
        <f ca="1">IF(Table1[[#This Row],[Area]]="Rangamati",Table1[[#This Row],[Income]],0)</f>
        <v>66667</v>
      </c>
      <c r="CA389" s="2">
        <f ca="1">IF(Table1[[#This Row],[Area]]="Kumilla",Table1[[#This Row],[Income]],0)</f>
        <v>0</v>
      </c>
      <c r="CB389" s="2">
        <f ca="1">IF(Table1[[#This Row],[Area]]="Notun para",Table1[[#This Row],[Income]],0)</f>
        <v>0</v>
      </c>
      <c r="CC389" s="2">
        <f ca="1">IF(Table1[[#This Row],[Area]]="Fotikchori",Table1[[#This Row],[Income]],0)</f>
        <v>0</v>
      </c>
      <c r="CD389" s="2">
        <f ca="1">IF(Table1[[#This Row],[Area]]="Feni",Table1[[#This Row],[Income]],0)</f>
        <v>0</v>
      </c>
      <c r="CE389" s="2">
        <f ca="1">IF(Table1[[#This Row],[Area]]="Chattogram mohonogori",Table1[[#This Row],[Income]],0)</f>
        <v>0</v>
      </c>
      <c r="CF389" s="2">
        <f ca="1">IF(Table1[[#This Row],[Area]]="Potia",Table1[[#This Row],[Income]],0)</f>
        <v>0</v>
      </c>
      <c r="CG389" s="3">
        <f ca="1">IF(Table1[[#This Row],[Area]]="Kaptai",Table1[[#This Row],[Income]],0)</f>
        <v>0</v>
      </c>
      <c r="CH389" s="1">
        <f ca="1">IF(Table1[[#This Row],[Field of work]]="Health",Table1[[#This Row],[Income]],0)</f>
        <v>0</v>
      </c>
      <c r="CI389" s="2">
        <f ca="1">IF(Table1[[#This Row],[Field of work]]="Teaching",Table1[[#This Row],[Income]],0)</f>
        <v>0</v>
      </c>
      <c r="CJ389" s="2">
        <f ca="1">IF(Table1[[#This Row],[Field of work]]="Construction",Table1[[#This Row],[Income]],0)</f>
        <v>0</v>
      </c>
      <c r="CK389" s="2">
        <f ca="1">IF(Table1[[#This Row],[Field of work]]="IT",Table1[[#This Row],[Income]],0)</f>
        <v>0</v>
      </c>
      <c r="CL389" s="2">
        <f ca="1">IF(Table1[[#This Row],[Field of work]]="General work",Table1[[#This Row],[Income]],0)</f>
        <v>66667</v>
      </c>
      <c r="CM389" s="3">
        <f ca="1">IF(Table1[[#This Row],[Field of work]]="Agriculture",Table1[[#This Row],[Income]],0)</f>
        <v>0</v>
      </c>
      <c r="CN389" s="1">
        <f t="shared" ca="1" si="176"/>
        <v>1</v>
      </c>
      <c r="CO389" s="3"/>
      <c r="CP389" s="1">
        <f t="shared" ca="1" si="190"/>
        <v>43</v>
      </c>
      <c r="CQ389" s="3"/>
    </row>
    <row r="390" spans="2:95" x14ac:dyDescent="0.25">
      <c r="B390">
        <f t="shared" ca="1" si="191"/>
        <v>2</v>
      </c>
      <c r="C390" t="str">
        <f t="shared" ca="1" si="177"/>
        <v>Women</v>
      </c>
      <c r="D390">
        <f t="shared" ca="1" si="192"/>
        <v>43</v>
      </c>
      <c r="E390">
        <f t="shared" ca="1" si="193"/>
        <v>1</v>
      </c>
      <c r="F390" t="str">
        <f t="shared" ca="1" si="178"/>
        <v>Health</v>
      </c>
      <c r="G390">
        <f t="shared" ca="1" si="194"/>
        <v>3</v>
      </c>
      <c r="H390" t="str">
        <f t="shared" ca="1" si="179"/>
        <v>University</v>
      </c>
      <c r="I390">
        <f t="shared" ca="1" si="195"/>
        <v>0</v>
      </c>
      <c r="J390">
        <f t="shared" ca="1" si="196"/>
        <v>3</v>
      </c>
      <c r="K390">
        <f t="shared" ca="1" si="197"/>
        <v>56379</v>
      </c>
      <c r="L390">
        <f t="shared" ca="1" si="198"/>
        <v>6</v>
      </c>
      <c r="M390" t="str">
        <f t="shared" ca="1" si="180"/>
        <v>Kumilla</v>
      </c>
      <c r="N390">
        <f t="shared" ca="1" si="202"/>
        <v>338274</v>
      </c>
      <c r="O390">
        <f t="shared" ca="1" si="199"/>
        <v>82044.509147416771</v>
      </c>
      <c r="P390">
        <f t="shared" ca="1" si="203"/>
        <v>64201.512516536692</v>
      </c>
      <c r="Q390">
        <f t="shared" ca="1" si="200"/>
        <v>18943</v>
      </c>
      <c r="R390">
        <f t="shared" ca="1" si="204"/>
        <v>10376.757321625124</v>
      </c>
      <c r="S390">
        <f t="shared" ca="1" si="205"/>
        <v>56821.360560750843</v>
      </c>
      <c r="T390">
        <f t="shared" ca="1" si="206"/>
        <v>459296.87307728751</v>
      </c>
      <c r="U390">
        <f t="shared" ca="1" si="207"/>
        <v>111364.26646904189</v>
      </c>
      <c r="V390">
        <f t="shared" ca="1" si="208"/>
        <v>347932.60660824564</v>
      </c>
      <c r="AR390" s="1">
        <f ca="1">IF(Table1[[#This Row],[Gender]]="men",1,0)</f>
        <v>0</v>
      </c>
      <c r="AS390" s="2">
        <f ca="1">IF(Table1[[#This Row],[Gender]]="Women",1,0)</f>
        <v>1</v>
      </c>
      <c r="AT390" s="2"/>
      <c r="AU390" s="2"/>
      <c r="AV390" s="3"/>
      <c r="AX390" s="1">
        <f t="shared" ca="1" si="181"/>
        <v>0</v>
      </c>
      <c r="AY390" s="2">
        <f t="shared" ca="1" si="182"/>
        <v>1</v>
      </c>
      <c r="AZ390" s="2">
        <f t="shared" ca="1" si="183"/>
        <v>0</v>
      </c>
      <c r="BA390" s="2">
        <f t="shared" ca="1" si="184"/>
        <v>0</v>
      </c>
      <c r="BB390" s="2">
        <f t="shared" ca="1" si="185"/>
        <v>0</v>
      </c>
      <c r="BC390" s="2">
        <f t="shared" ca="1" si="186"/>
        <v>0</v>
      </c>
      <c r="BD390" s="2"/>
      <c r="BE390" s="2"/>
      <c r="BF390" s="2"/>
      <c r="BG390" s="2"/>
      <c r="BH390" s="2"/>
      <c r="BI390" s="2"/>
      <c r="BJ390" s="3"/>
      <c r="BL390" s="1">
        <f t="shared" ca="1" si="201"/>
        <v>57879.649110475984</v>
      </c>
      <c r="BM390" s="3"/>
      <c r="BN390" s="1">
        <f t="shared" ca="1" si="187"/>
        <v>0</v>
      </c>
      <c r="BO390" s="2"/>
      <c r="BP390" s="2"/>
      <c r="BQ390" s="3"/>
      <c r="BR390" s="15">
        <f t="shared" ca="1" si="188"/>
        <v>9.5090165034277363E-2</v>
      </c>
      <c r="BS390" s="16">
        <f t="shared" ca="1" si="189"/>
        <v>1</v>
      </c>
      <c r="BT390" s="2"/>
      <c r="BU390" s="2"/>
      <c r="BV390" s="1">
        <f ca="1">IF(Table1[[#This Row],[Area]]="Raozan",Table1[[#This Row],[Income]],0)</f>
        <v>0</v>
      </c>
      <c r="BW390" s="2">
        <f ca="1">IF(Table1[[#This Row],[Area]]="Rangunia",Table1[[#This Row],[Income]],0)</f>
        <v>0</v>
      </c>
      <c r="BX390" s="2">
        <f ca="1">IF(Table1[[#This Row],[Area]]="Hathazari",Table1[[#This Row],[Income]],0)</f>
        <v>0</v>
      </c>
      <c r="BY390" s="2">
        <f ca="1">IF(Table1[[#This Row],[Area]]="Nazirhat",Table1[[#This Row],[Income]],0)</f>
        <v>0</v>
      </c>
      <c r="BZ390" s="2">
        <f ca="1">IF(Table1[[#This Row],[Area]]="Rangamati",Table1[[#This Row],[Income]],0)</f>
        <v>0</v>
      </c>
      <c r="CA390" s="2">
        <f ca="1">IF(Table1[[#This Row],[Area]]="Kumilla",Table1[[#This Row],[Income]],0)</f>
        <v>56379</v>
      </c>
      <c r="CB390" s="2">
        <f ca="1">IF(Table1[[#This Row],[Area]]="Notun para",Table1[[#This Row],[Income]],0)</f>
        <v>0</v>
      </c>
      <c r="CC390" s="2">
        <f ca="1">IF(Table1[[#This Row],[Area]]="Fotikchori",Table1[[#This Row],[Income]],0)</f>
        <v>0</v>
      </c>
      <c r="CD390" s="2">
        <f ca="1">IF(Table1[[#This Row],[Area]]="Feni",Table1[[#This Row],[Income]],0)</f>
        <v>0</v>
      </c>
      <c r="CE390" s="2">
        <f ca="1">IF(Table1[[#This Row],[Area]]="Chattogram mohonogori",Table1[[#This Row],[Income]],0)</f>
        <v>0</v>
      </c>
      <c r="CF390" s="2">
        <f ca="1">IF(Table1[[#This Row],[Area]]="Potia",Table1[[#This Row],[Income]],0)</f>
        <v>0</v>
      </c>
      <c r="CG390" s="3">
        <f ca="1">IF(Table1[[#This Row],[Area]]="Kaptai",Table1[[#This Row],[Income]],0)</f>
        <v>0</v>
      </c>
      <c r="CH390" s="1">
        <f ca="1">IF(Table1[[#This Row],[Field of work]]="Health",Table1[[#This Row],[Income]],0)</f>
        <v>56379</v>
      </c>
      <c r="CI390" s="2">
        <f ca="1">IF(Table1[[#This Row],[Field of work]]="Teaching",Table1[[#This Row],[Income]],0)</f>
        <v>0</v>
      </c>
      <c r="CJ390" s="2">
        <f ca="1">IF(Table1[[#This Row],[Field of work]]="Construction",Table1[[#This Row],[Income]],0)</f>
        <v>0</v>
      </c>
      <c r="CK390" s="2">
        <f ca="1">IF(Table1[[#This Row],[Field of work]]="IT",Table1[[#This Row],[Income]],0)</f>
        <v>0</v>
      </c>
      <c r="CL390" s="2">
        <f ca="1">IF(Table1[[#This Row],[Field of work]]="General work",Table1[[#This Row],[Income]],0)</f>
        <v>0</v>
      </c>
      <c r="CM390" s="3">
        <f ca="1">IF(Table1[[#This Row],[Field of work]]="Agriculture",Table1[[#This Row],[Income]],0)</f>
        <v>0</v>
      </c>
      <c r="CN390" s="1">
        <f t="shared" ref="CN390:CN453" ca="1" si="209">IF(U391&gt;K391,1,0)</f>
        <v>1</v>
      </c>
      <c r="CO390" s="3"/>
      <c r="CP390" s="1">
        <f t="shared" ca="1" si="190"/>
        <v>45</v>
      </c>
      <c r="CQ390" s="3"/>
    </row>
    <row r="391" spans="2:95" x14ac:dyDescent="0.25">
      <c r="B391">
        <f t="shared" ca="1" si="191"/>
        <v>2</v>
      </c>
      <c r="C391" t="str">
        <f t="shared" ref="C391:C454" ca="1" si="210">IF(B391=1,"Men","Women")</f>
        <v>Women</v>
      </c>
      <c r="D391">
        <f t="shared" ca="1" si="192"/>
        <v>45</v>
      </c>
      <c r="E391">
        <f t="shared" ca="1" si="193"/>
        <v>3</v>
      </c>
      <c r="F391" t="str">
        <f t="shared" ref="F391:F454" ca="1" si="211">VLOOKUP(E391,$Y$7:$Z$12,2)</f>
        <v>Teaching</v>
      </c>
      <c r="G391">
        <f t="shared" ca="1" si="194"/>
        <v>1</v>
      </c>
      <c r="H391" t="str">
        <f t="shared" ref="H391:H454" ca="1" si="212">VLOOKUP(G391,$AA$7:$AB$11,2)</f>
        <v>High school</v>
      </c>
      <c r="I391">
        <f t="shared" ca="1" si="195"/>
        <v>3</v>
      </c>
      <c r="J391">
        <f t="shared" ca="1" si="196"/>
        <v>2</v>
      </c>
      <c r="K391">
        <f t="shared" ca="1" si="197"/>
        <v>51646</v>
      </c>
      <c r="L391">
        <f t="shared" ca="1" si="198"/>
        <v>5</v>
      </c>
      <c r="M391" t="str">
        <f t="shared" ref="M391:M454" ca="1" si="213">VLOOKUP(L391,$AC$7:$AD$18,2)</f>
        <v>Chattogram mohonogori</v>
      </c>
      <c r="N391">
        <f t="shared" ca="1" si="202"/>
        <v>309876</v>
      </c>
      <c r="O391">
        <f t="shared" ca="1" si="199"/>
        <v>29466.15998016173</v>
      </c>
      <c r="P391">
        <f t="shared" ca="1" si="203"/>
        <v>101164.5056999081</v>
      </c>
      <c r="Q391">
        <f t="shared" ca="1" si="200"/>
        <v>39718</v>
      </c>
      <c r="R391">
        <f t="shared" ca="1" si="204"/>
        <v>80224.007914658738</v>
      </c>
      <c r="S391">
        <f t="shared" ca="1" si="205"/>
        <v>32433.484395906002</v>
      </c>
      <c r="T391">
        <f t="shared" ca="1" si="206"/>
        <v>443473.99009581411</v>
      </c>
      <c r="U391">
        <f t="shared" ca="1" si="207"/>
        <v>149408.16789482045</v>
      </c>
      <c r="V391">
        <f t="shared" ca="1" si="208"/>
        <v>294065.82220099366</v>
      </c>
      <c r="AR391" s="1">
        <f ca="1">IF(Table1[[#This Row],[Gender]]="men",1,0)</f>
        <v>0</v>
      </c>
      <c r="AS391" s="2">
        <f ca="1">IF(Table1[[#This Row],[Gender]]="Women",1,0)</f>
        <v>1</v>
      </c>
      <c r="AT391" s="2"/>
      <c r="AU391" s="2"/>
      <c r="AV391" s="3"/>
      <c r="AX391" s="1">
        <f t="shared" ref="AX391:AX454" ca="1" si="214">IF(F392="Health",1,0)</f>
        <v>0</v>
      </c>
      <c r="AY391" s="2">
        <f t="shared" ref="AY391:AY454" ca="1" si="215">IF(F392="Teaching",1,0)</f>
        <v>1</v>
      </c>
      <c r="AZ391" s="2">
        <f t="shared" ref="AZ391:AZ454" ca="1" si="216">IF(F392="Construction",1,0)</f>
        <v>0</v>
      </c>
      <c r="BA391" s="2">
        <f t="shared" ref="BA391:BA454" ca="1" si="217">IF(F392="IT",1,0)</f>
        <v>0</v>
      </c>
      <c r="BB391" s="2">
        <f t="shared" ref="BB391:BB454" ca="1" si="218">IF(F392="General work",1,0)</f>
        <v>0</v>
      </c>
      <c r="BC391" s="2">
        <f t="shared" ref="BC391:BC454" ca="1" si="219">IF(F392="Agriculture",1,0)</f>
        <v>0</v>
      </c>
      <c r="BD391" s="2"/>
      <c r="BE391" s="2"/>
      <c r="BF391" s="2"/>
      <c r="BG391" s="2"/>
      <c r="BH391" s="2"/>
      <c r="BI391" s="2"/>
      <c r="BJ391" s="3"/>
      <c r="BL391" s="1">
        <f t="shared" ca="1" si="201"/>
        <v>51543.885368592251</v>
      </c>
      <c r="BM391" s="3"/>
      <c r="BN391" s="1">
        <f t="shared" ref="BN391:BN454" ca="1" si="220">IF(U392&gt;$BO$5,1,0)</f>
        <v>1</v>
      </c>
      <c r="BO391" s="2"/>
      <c r="BP391" s="2"/>
      <c r="BQ391" s="3"/>
      <c r="BR391" s="15">
        <f t="shared" ref="BR391:BR454" ca="1" si="221">O392/N392</f>
        <v>0.35929835289085782</v>
      </c>
      <c r="BS391" s="16">
        <f t="shared" ref="BS391:BS454" ca="1" si="222">IF(BR391&lt;$BT$5,1,0)</f>
        <v>0</v>
      </c>
      <c r="BT391" s="2"/>
      <c r="BU391" s="2"/>
      <c r="BV391" s="1">
        <f ca="1">IF(Table1[[#This Row],[Area]]="Raozan",Table1[[#This Row],[Income]],0)</f>
        <v>0</v>
      </c>
      <c r="BW391" s="2">
        <f ca="1">IF(Table1[[#This Row],[Area]]="Rangunia",Table1[[#This Row],[Income]],0)</f>
        <v>0</v>
      </c>
      <c r="BX391" s="2">
        <f ca="1">IF(Table1[[#This Row],[Area]]="Hathazari",Table1[[#This Row],[Income]],0)</f>
        <v>0</v>
      </c>
      <c r="BY391" s="2">
        <f ca="1">IF(Table1[[#This Row],[Area]]="Nazirhat",Table1[[#This Row],[Income]],0)</f>
        <v>0</v>
      </c>
      <c r="BZ391" s="2">
        <f ca="1">IF(Table1[[#This Row],[Area]]="Rangamati",Table1[[#This Row],[Income]],0)</f>
        <v>0</v>
      </c>
      <c r="CA391" s="2">
        <f ca="1">IF(Table1[[#This Row],[Area]]="Kumilla",Table1[[#This Row],[Income]],0)</f>
        <v>0</v>
      </c>
      <c r="CB391" s="2">
        <f ca="1">IF(Table1[[#This Row],[Area]]="Notun para",Table1[[#This Row],[Income]],0)</f>
        <v>0</v>
      </c>
      <c r="CC391" s="2">
        <f ca="1">IF(Table1[[#This Row],[Area]]="Fotikchori",Table1[[#This Row],[Income]],0)</f>
        <v>0</v>
      </c>
      <c r="CD391" s="2">
        <f ca="1">IF(Table1[[#This Row],[Area]]="Feni",Table1[[#This Row],[Income]],0)</f>
        <v>0</v>
      </c>
      <c r="CE391" s="2">
        <f ca="1">IF(Table1[[#This Row],[Area]]="Chattogram mohonogori",Table1[[#This Row],[Income]],0)</f>
        <v>51646</v>
      </c>
      <c r="CF391" s="2">
        <f ca="1">IF(Table1[[#This Row],[Area]]="Potia",Table1[[#This Row],[Income]],0)</f>
        <v>0</v>
      </c>
      <c r="CG391" s="3">
        <f ca="1">IF(Table1[[#This Row],[Area]]="Kaptai",Table1[[#This Row],[Income]],0)</f>
        <v>0</v>
      </c>
      <c r="CH391" s="1">
        <f ca="1">IF(Table1[[#This Row],[Field of work]]="Health",Table1[[#This Row],[Income]],0)</f>
        <v>0</v>
      </c>
      <c r="CI391" s="2">
        <f ca="1">IF(Table1[[#This Row],[Field of work]]="Teaching",Table1[[#This Row],[Income]],0)</f>
        <v>51646</v>
      </c>
      <c r="CJ391" s="2">
        <f ca="1">IF(Table1[[#This Row],[Field of work]]="Construction",Table1[[#This Row],[Income]],0)</f>
        <v>0</v>
      </c>
      <c r="CK391" s="2">
        <f ca="1">IF(Table1[[#This Row],[Field of work]]="IT",Table1[[#This Row],[Income]],0)</f>
        <v>0</v>
      </c>
      <c r="CL391" s="2">
        <f ca="1">IF(Table1[[#This Row],[Field of work]]="General work",Table1[[#This Row],[Income]],0)</f>
        <v>0</v>
      </c>
      <c r="CM391" s="3">
        <f ca="1">IF(Table1[[#This Row],[Field of work]]="Agriculture",Table1[[#This Row],[Income]],0)</f>
        <v>0</v>
      </c>
      <c r="CN391" s="1">
        <f t="shared" ca="1" si="209"/>
        <v>1</v>
      </c>
      <c r="CO391" s="3"/>
      <c r="CP391" s="1">
        <f t="shared" ref="CP391:CP454" ca="1" si="223">IF(V392&gt;CQ390,D392,0)</f>
        <v>41</v>
      </c>
      <c r="CQ391" s="3"/>
    </row>
    <row r="392" spans="2:95" x14ac:dyDescent="0.25">
      <c r="B392">
        <f t="shared" ref="B392:B455" ca="1" si="224">RANDBETWEEN(1,2)</f>
        <v>1</v>
      </c>
      <c r="C392" t="str">
        <f t="shared" ca="1" si="210"/>
        <v>Men</v>
      </c>
      <c r="D392">
        <f t="shared" ref="D392:D455" ca="1" si="225">RANDBETWEEN(25,45)</f>
        <v>41</v>
      </c>
      <c r="E392">
        <f t="shared" ref="E392:E455" ca="1" si="226">RANDBETWEEN(1,6)</f>
        <v>3</v>
      </c>
      <c r="F392" t="str">
        <f t="shared" ca="1" si="211"/>
        <v>Teaching</v>
      </c>
      <c r="G392">
        <f t="shared" ref="G392:G455" ca="1" si="227">RANDBETWEEN(1,5)</f>
        <v>3</v>
      </c>
      <c r="H392" t="str">
        <f t="shared" ca="1" si="212"/>
        <v>University</v>
      </c>
      <c r="I392">
        <f t="shared" ref="I392:I455" ca="1" si="228">RANDBETWEEN(0,4)</f>
        <v>2</v>
      </c>
      <c r="J392">
        <f t="shared" ref="J392:J455" ca="1" si="229">RANDBETWEEN(1,3)</f>
        <v>2</v>
      </c>
      <c r="K392">
        <f t="shared" ref="K392:K455" ca="1" si="230">RANDBETWEEN(50000,90000)</f>
        <v>68963</v>
      </c>
      <c r="L392">
        <f t="shared" ref="L392:L455" ca="1" si="231">RANDBETWEEN(1,12)</f>
        <v>12</v>
      </c>
      <c r="M392" t="str">
        <f t="shared" ca="1" si="213"/>
        <v>Kaptai</v>
      </c>
      <c r="N392">
        <f t="shared" ca="1" si="202"/>
        <v>206889</v>
      </c>
      <c r="O392">
        <f t="shared" ref="O392:O455" ca="1" si="232">RAND()*N392</f>
        <v>74334.876931236679</v>
      </c>
      <c r="P392">
        <f t="shared" ca="1" si="203"/>
        <v>115759.29822095197</v>
      </c>
      <c r="Q392">
        <f t="shared" ref="Q392:Q455" ca="1" si="233">RANDBETWEEN(0,P392)</f>
        <v>79003</v>
      </c>
      <c r="R392">
        <f t="shared" ca="1" si="204"/>
        <v>72474.606623077692</v>
      </c>
      <c r="S392">
        <f t="shared" ca="1" si="205"/>
        <v>49418.252343330707</v>
      </c>
      <c r="T392">
        <f t="shared" ca="1" si="206"/>
        <v>372066.55056428269</v>
      </c>
      <c r="U392">
        <f t="shared" ca="1" si="207"/>
        <v>225812.48355431436</v>
      </c>
      <c r="V392">
        <f t="shared" ca="1" si="208"/>
        <v>146254.06700996833</v>
      </c>
      <c r="AR392" s="1">
        <f ca="1">IF(Table1[[#This Row],[Gender]]="men",1,0)</f>
        <v>1</v>
      </c>
      <c r="AS392" s="2">
        <f ca="1">IF(Table1[[#This Row],[Gender]]="Women",1,0)</f>
        <v>0</v>
      </c>
      <c r="AT392" s="2"/>
      <c r="AU392" s="2"/>
      <c r="AV392" s="3"/>
      <c r="AX392" s="1">
        <f t="shared" ca="1" si="214"/>
        <v>0</v>
      </c>
      <c r="AY392" s="2">
        <f t="shared" ca="1" si="215"/>
        <v>1</v>
      </c>
      <c r="AZ392" s="2">
        <f t="shared" ca="1" si="216"/>
        <v>0</v>
      </c>
      <c r="BA392" s="2">
        <f t="shared" ca="1" si="217"/>
        <v>0</v>
      </c>
      <c r="BB392" s="2">
        <f t="shared" ca="1" si="218"/>
        <v>0</v>
      </c>
      <c r="BC392" s="2">
        <f t="shared" ca="1" si="219"/>
        <v>0</v>
      </c>
      <c r="BD392" s="2"/>
      <c r="BE392" s="2"/>
      <c r="BF392" s="2"/>
      <c r="BG392" s="2"/>
      <c r="BH392" s="2"/>
      <c r="BI392" s="2"/>
      <c r="BJ392" s="3"/>
      <c r="BL392" s="1">
        <f t="shared" ref="BL392:BL455" ca="1" si="234">P394/J394</f>
        <v>49594.974728975365</v>
      </c>
      <c r="BM392" s="3"/>
      <c r="BN392" s="1">
        <f t="shared" ca="1" si="220"/>
        <v>1</v>
      </c>
      <c r="BO392" s="2"/>
      <c r="BP392" s="2"/>
      <c r="BQ392" s="3"/>
      <c r="BR392" s="15">
        <f t="shared" ca="1" si="221"/>
        <v>0.32558634230338601</v>
      </c>
      <c r="BS392" s="16">
        <f t="shared" ca="1" si="222"/>
        <v>0</v>
      </c>
      <c r="BT392" s="2"/>
      <c r="BU392" s="2"/>
      <c r="BV392" s="1">
        <f ca="1">IF(Table1[[#This Row],[Area]]="Raozan",Table1[[#This Row],[Income]],0)</f>
        <v>0</v>
      </c>
      <c r="BW392" s="2">
        <f ca="1">IF(Table1[[#This Row],[Area]]="Rangunia",Table1[[#This Row],[Income]],0)</f>
        <v>0</v>
      </c>
      <c r="BX392" s="2">
        <f ca="1">IF(Table1[[#This Row],[Area]]="Hathazari",Table1[[#This Row],[Income]],0)</f>
        <v>0</v>
      </c>
      <c r="BY392" s="2">
        <f ca="1">IF(Table1[[#This Row],[Area]]="Nazirhat",Table1[[#This Row],[Income]],0)</f>
        <v>0</v>
      </c>
      <c r="BZ392" s="2">
        <f ca="1">IF(Table1[[#This Row],[Area]]="Rangamati",Table1[[#This Row],[Income]],0)</f>
        <v>0</v>
      </c>
      <c r="CA392" s="2">
        <f ca="1">IF(Table1[[#This Row],[Area]]="Kumilla",Table1[[#This Row],[Income]],0)</f>
        <v>0</v>
      </c>
      <c r="CB392" s="2">
        <f ca="1">IF(Table1[[#This Row],[Area]]="Notun para",Table1[[#This Row],[Income]],0)</f>
        <v>0</v>
      </c>
      <c r="CC392" s="2">
        <f ca="1">IF(Table1[[#This Row],[Area]]="Fotikchori",Table1[[#This Row],[Income]],0)</f>
        <v>0</v>
      </c>
      <c r="CD392" s="2">
        <f ca="1">IF(Table1[[#This Row],[Area]]="Feni",Table1[[#This Row],[Income]],0)</f>
        <v>0</v>
      </c>
      <c r="CE392" s="2">
        <f ca="1">IF(Table1[[#This Row],[Area]]="Chattogram mohonogori",Table1[[#This Row],[Income]],0)</f>
        <v>0</v>
      </c>
      <c r="CF392" s="2">
        <f ca="1">IF(Table1[[#This Row],[Area]]="Potia",Table1[[#This Row],[Income]],0)</f>
        <v>0</v>
      </c>
      <c r="CG392" s="3">
        <f ca="1">IF(Table1[[#This Row],[Area]]="Kaptai",Table1[[#This Row],[Income]],0)</f>
        <v>68963</v>
      </c>
      <c r="CH392" s="1">
        <f ca="1">IF(Table1[[#This Row],[Field of work]]="Health",Table1[[#This Row],[Income]],0)</f>
        <v>0</v>
      </c>
      <c r="CI392" s="2">
        <f ca="1">IF(Table1[[#This Row],[Field of work]]="Teaching",Table1[[#This Row],[Income]],0)</f>
        <v>68963</v>
      </c>
      <c r="CJ392" s="2">
        <f ca="1">IF(Table1[[#This Row],[Field of work]]="Construction",Table1[[#This Row],[Income]],0)</f>
        <v>0</v>
      </c>
      <c r="CK392" s="2">
        <f ca="1">IF(Table1[[#This Row],[Field of work]]="IT",Table1[[#This Row],[Income]],0)</f>
        <v>0</v>
      </c>
      <c r="CL392" s="2">
        <f ca="1">IF(Table1[[#This Row],[Field of work]]="General work",Table1[[#This Row],[Income]],0)</f>
        <v>0</v>
      </c>
      <c r="CM392" s="3">
        <f ca="1">IF(Table1[[#This Row],[Field of work]]="Agriculture",Table1[[#This Row],[Income]],0)</f>
        <v>0</v>
      </c>
      <c r="CN392" s="1">
        <f t="shared" ca="1" si="209"/>
        <v>1</v>
      </c>
      <c r="CO392" s="3"/>
      <c r="CP392" s="1">
        <f t="shared" ca="1" si="223"/>
        <v>36</v>
      </c>
      <c r="CQ392" s="3"/>
    </row>
    <row r="393" spans="2:95" x14ac:dyDescent="0.25">
      <c r="B393">
        <f t="shared" ca="1" si="224"/>
        <v>2</v>
      </c>
      <c r="C393" t="str">
        <f t="shared" ca="1" si="210"/>
        <v>Women</v>
      </c>
      <c r="D393">
        <f t="shared" ca="1" si="225"/>
        <v>36</v>
      </c>
      <c r="E393">
        <f t="shared" ca="1" si="226"/>
        <v>3</v>
      </c>
      <c r="F393" t="str">
        <f t="shared" ca="1" si="211"/>
        <v>Teaching</v>
      </c>
      <c r="G393">
        <f t="shared" ca="1" si="227"/>
        <v>3</v>
      </c>
      <c r="H393" t="str">
        <f t="shared" ca="1" si="212"/>
        <v>University</v>
      </c>
      <c r="I393">
        <f t="shared" ca="1" si="228"/>
        <v>0</v>
      </c>
      <c r="J393">
        <f t="shared" ca="1" si="229"/>
        <v>2</v>
      </c>
      <c r="K393">
        <f t="shared" ca="1" si="230"/>
        <v>81256</v>
      </c>
      <c r="L393">
        <f t="shared" ca="1" si="231"/>
        <v>5</v>
      </c>
      <c r="M393" t="str">
        <f t="shared" ca="1" si="213"/>
        <v>Chattogram mohonogori</v>
      </c>
      <c r="N393">
        <f t="shared" ca="1" si="202"/>
        <v>406280</v>
      </c>
      <c r="O393">
        <f t="shared" ca="1" si="232"/>
        <v>132279.21915101967</v>
      </c>
      <c r="P393">
        <f t="shared" ca="1" si="203"/>
        <v>103087.7707371845</v>
      </c>
      <c r="Q393">
        <f t="shared" ca="1" si="233"/>
        <v>49761</v>
      </c>
      <c r="R393">
        <f t="shared" ca="1" si="204"/>
        <v>111108.58774797249</v>
      </c>
      <c r="S393">
        <f t="shared" ca="1" si="205"/>
        <v>25780.648425515392</v>
      </c>
      <c r="T393">
        <f t="shared" ca="1" si="206"/>
        <v>535148.41916269995</v>
      </c>
      <c r="U393">
        <f t="shared" ca="1" si="207"/>
        <v>293148.80689899216</v>
      </c>
      <c r="V393">
        <f t="shared" ca="1" si="208"/>
        <v>241999.61226370779</v>
      </c>
      <c r="AR393" s="1">
        <f ca="1">IF(Table1[[#This Row],[Gender]]="men",1,0)</f>
        <v>0</v>
      </c>
      <c r="AS393" s="2">
        <f ca="1">IF(Table1[[#This Row],[Gender]]="Women",1,0)</f>
        <v>1</v>
      </c>
      <c r="AT393" s="2"/>
      <c r="AU393" s="2"/>
      <c r="AV393" s="3"/>
      <c r="AX393" s="1">
        <f t="shared" ca="1" si="214"/>
        <v>0</v>
      </c>
      <c r="AY393" s="2">
        <f t="shared" ca="1" si="215"/>
        <v>1</v>
      </c>
      <c r="AZ393" s="2">
        <f t="shared" ca="1" si="216"/>
        <v>0</v>
      </c>
      <c r="BA393" s="2">
        <f t="shared" ca="1" si="217"/>
        <v>0</v>
      </c>
      <c r="BB393" s="2">
        <f t="shared" ca="1" si="218"/>
        <v>0</v>
      </c>
      <c r="BC393" s="2">
        <f t="shared" ca="1" si="219"/>
        <v>0</v>
      </c>
      <c r="BD393" s="2"/>
      <c r="BE393" s="2"/>
      <c r="BF393" s="2"/>
      <c r="BG393" s="2"/>
      <c r="BH393" s="2"/>
      <c r="BI393" s="2"/>
      <c r="BJ393" s="3"/>
      <c r="BL393" s="1">
        <f t="shared" ca="1" si="234"/>
        <v>59921.636859729733</v>
      </c>
      <c r="BM393" s="3"/>
      <c r="BN393" s="1">
        <f t="shared" ca="1" si="220"/>
        <v>0</v>
      </c>
      <c r="BO393" s="2"/>
      <c r="BP393" s="2"/>
      <c r="BQ393" s="3"/>
      <c r="BR393" s="15">
        <f t="shared" ca="1" si="221"/>
        <v>0.29654763561996256</v>
      </c>
      <c r="BS393" s="16">
        <f t="shared" ca="1" si="222"/>
        <v>0</v>
      </c>
      <c r="BT393" s="2"/>
      <c r="BU393" s="2"/>
      <c r="BV393" s="1">
        <f ca="1">IF(Table1[[#This Row],[Area]]="Raozan",Table1[[#This Row],[Income]],0)</f>
        <v>0</v>
      </c>
      <c r="BW393" s="2">
        <f ca="1">IF(Table1[[#This Row],[Area]]="Rangunia",Table1[[#This Row],[Income]],0)</f>
        <v>0</v>
      </c>
      <c r="BX393" s="2">
        <f ca="1">IF(Table1[[#This Row],[Area]]="Hathazari",Table1[[#This Row],[Income]],0)</f>
        <v>0</v>
      </c>
      <c r="BY393" s="2">
        <f ca="1">IF(Table1[[#This Row],[Area]]="Nazirhat",Table1[[#This Row],[Income]],0)</f>
        <v>0</v>
      </c>
      <c r="BZ393" s="2">
        <f ca="1">IF(Table1[[#This Row],[Area]]="Rangamati",Table1[[#This Row],[Income]],0)</f>
        <v>0</v>
      </c>
      <c r="CA393" s="2">
        <f ca="1">IF(Table1[[#This Row],[Area]]="Kumilla",Table1[[#This Row],[Income]],0)</f>
        <v>0</v>
      </c>
      <c r="CB393" s="2">
        <f ca="1">IF(Table1[[#This Row],[Area]]="Notun para",Table1[[#This Row],[Income]],0)</f>
        <v>0</v>
      </c>
      <c r="CC393" s="2">
        <f ca="1">IF(Table1[[#This Row],[Area]]="Fotikchori",Table1[[#This Row],[Income]],0)</f>
        <v>0</v>
      </c>
      <c r="CD393" s="2">
        <f ca="1">IF(Table1[[#This Row],[Area]]="Feni",Table1[[#This Row],[Income]],0)</f>
        <v>0</v>
      </c>
      <c r="CE393" s="2">
        <f ca="1">IF(Table1[[#This Row],[Area]]="Chattogram mohonogori",Table1[[#This Row],[Income]],0)</f>
        <v>81256</v>
      </c>
      <c r="CF393" s="2">
        <f ca="1">IF(Table1[[#This Row],[Area]]="Potia",Table1[[#This Row],[Income]],0)</f>
        <v>0</v>
      </c>
      <c r="CG393" s="3">
        <f ca="1">IF(Table1[[#This Row],[Area]]="Kaptai",Table1[[#This Row],[Income]],0)</f>
        <v>0</v>
      </c>
      <c r="CH393" s="1">
        <f ca="1">IF(Table1[[#This Row],[Field of work]]="Health",Table1[[#This Row],[Income]],0)</f>
        <v>0</v>
      </c>
      <c r="CI393" s="2">
        <f ca="1">IF(Table1[[#This Row],[Field of work]]="Teaching",Table1[[#This Row],[Income]],0)</f>
        <v>81256</v>
      </c>
      <c r="CJ393" s="2">
        <f ca="1">IF(Table1[[#This Row],[Field of work]]="Construction",Table1[[#This Row],[Income]],0)</f>
        <v>0</v>
      </c>
      <c r="CK393" s="2">
        <f ca="1">IF(Table1[[#This Row],[Field of work]]="IT",Table1[[#This Row],[Income]],0)</f>
        <v>0</v>
      </c>
      <c r="CL393" s="2">
        <f ca="1">IF(Table1[[#This Row],[Field of work]]="General work",Table1[[#This Row],[Income]],0)</f>
        <v>0</v>
      </c>
      <c r="CM393" s="3">
        <f ca="1">IF(Table1[[#This Row],[Field of work]]="Agriculture",Table1[[#This Row],[Income]],0)</f>
        <v>0</v>
      </c>
      <c r="CN393" s="1">
        <f t="shared" ca="1" si="209"/>
        <v>1</v>
      </c>
      <c r="CO393" s="3"/>
      <c r="CP393" s="1">
        <f t="shared" ca="1" si="223"/>
        <v>33</v>
      </c>
      <c r="CQ393" s="3"/>
    </row>
    <row r="394" spans="2:95" x14ac:dyDescent="0.25">
      <c r="B394">
        <f t="shared" ca="1" si="224"/>
        <v>1</v>
      </c>
      <c r="C394" t="str">
        <f t="shared" ca="1" si="210"/>
        <v>Men</v>
      </c>
      <c r="D394">
        <f t="shared" ca="1" si="225"/>
        <v>33</v>
      </c>
      <c r="E394">
        <f t="shared" ca="1" si="226"/>
        <v>3</v>
      </c>
      <c r="F394" t="str">
        <f t="shared" ca="1" si="211"/>
        <v>Teaching</v>
      </c>
      <c r="G394">
        <f t="shared" ca="1" si="227"/>
        <v>3</v>
      </c>
      <c r="H394" t="str">
        <f t="shared" ca="1" si="212"/>
        <v>University</v>
      </c>
      <c r="I394">
        <f t="shared" ca="1" si="228"/>
        <v>2</v>
      </c>
      <c r="J394">
        <f t="shared" ca="1" si="229"/>
        <v>2</v>
      </c>
      <c r="K394">
        <f t="shared" ca="1" si="230"/>
        <v>57778</v>
      </c>
      <c r="L394">
        <f t="shared" ca="1" si="231"/>
        <v>5</v>
      </c>
      <c r="M394" t="str">
        <f t="shared" ca="1" si="213"/>
        <v>Chattogram mohonogori</v>
      </c>
      <c r="N394">
        <f t="shared" ca="1" si="202"/>
        <v>231112</v>
      </c>
      <c r="O394">
        <f t="shared" ca="1" si="232"/>
        <v>68535.717163400783</v>
      </c>
      <c r="P394">
        <f t="shared" ca="1" si="203"/>
        <v>99189.94945795073</v>
      </c>
      <c r="Q394">
        <f t="shared" ca="1" si="233"/>
        <v>18274</v>
      </c>
      <c r="R394">
        <f t="shared" ca="1" si="204"/>
        <v>40122.689388600076</v>
      </c>
      <c r="S394">
        <f t="shared" ca="1" si="205"/>
        <v>21363.592519125166</v>
      </c>
      <c r="T394">
        <f t="shared" ca="1" si="206"/>
        <v>351665.54197707586</v>
      </c>
      <c r="U394">
        <f t="shared" ca="1" si="207"/>
        <v>126932.40655200086</v>
      </c>
      <c r="V394">
        <f t="shared" ca="1" si="208"/>
        <v>224733.13542507502</v>
      </c>
      <c r="AR394" s="1">
        <f ca="1">IF(Table1[[#This Row],[Gender]]="men",1,0)</f>
        <v>1</v>
      </c>
      <c r="AS394" s="2">
        <f ca="1">IF(Table1[[#This Row],[Gender]]="Women",1,0)</f>
        <v>0</v>
      </c>
      <c r="AT394" s="2"/>
      <c r="AU394" s="2"/>
      <c r="AV394" s="3"/>
      <c r="AX394" s="1">
        <f t="shared" ca="1" si="214"/>
        <v>0</v>
      </c>
      <c r="AY394" s="2">
        <f t="shared" ca="1" si="215"/>
        <v>1</v>
      </c>
      <c r="AZ394" s="2">
        <f t="shared" ca="1" si="216"/>
        <v>0</v>
      </c>
      <c r="BA394" s="2">
        <f t="shared" ca="1" si="217"/>
        <v>0</v>
      </c>
      <c r="BB394" s="2">
        <f t="shared" ca="1" si="218"/>
        <v>0</v>
      </c>
      <c r="BC394" s="2">
        <f t="shared" ca="1" si="219"/>
        <v>0</v>
      </c>
      <c r="BD394" s="2"/>
      <c r="BE394" s="2"/>
      <c r="BF394" s="2"/>
      <c r="BG394" s="2"/>
      <c r="BH394" s="2"/>
      <c r="BI394" s="2"/>
      <c r="BJ394" s="3"/>
      <c r="BL394" s="1">
        <f t="shared" ca="1" si="234"/>
        <v>65581.884748905781</v>
      </c>
      <c r="BM394" s="3"/>
      <c r="BN394" s="1">
        <f t="shared" ca="1" si="220"/>
        <v>1</v>
      </c>
      <c r="BO394" s="2"/>
      <c r="BP394" s="2"/>
      <c r="BQ394" s="3"/>
      <c r="BR394" s="15">
        <f t="shared" ca="1" si="221"/>
        <v>0.90016539643466431</v>
      </c>
      <c r="BS394" s="16">
        <f t="shared" ca="1" si="222"/>
        <v>0</v>
      </c>
      <c r="BT394" s="2"/>
      <c r="BU394" s="2"/>
      <c r="BV394" s="1">
        <f ca="1">IF(Table1[[#This Row],[Area]]="Raozan",Table1[[#This Row],[Income]],0)</f>
        <v>0</v>
      </c>
      <c r="BW394" s="2">
        <f ca="1">IF(Table1[[#This Row],[Area]]="Rangunia",Table1[[#This Row],[Income]],0)</f>
        <v>0</v>
      </c>
      <c r="BX394" s="2">
        <f ca="1">IF(Table1[[#This Row],[Area]]="Hathazari",Table1[[#This Row],[Income]],0)</f>
        <v>0</v>
      </c>
      <c r="BY394" s="2">
        <f ca="1">IF(Table1[[#This Row],[Area]]="Nazirhat",Table1[[#This Row],[Income]],0)</f>
        <v>0</v>
      </c>
      <c r="BZ394" s="2">
        <f ca="1">IF(Table1[[#This Row],[Area]]="Rangamati",Table1[[#This Row],[Income]],0)</f>
        <v>0</v>
      </c>
      <c r="CA394" s="2">
        <f ca="1">IF(Table1[[#This Row],[Area]]="Kumilla",Table1[[#This Row],[Income]],0)</f>
        <v>0</v>
      </c>
      <c r="CB394" s="2">
        <f ca="1">IF(Table1[[#This Row],[Area]]="Notun para",Table1[[#This Row],[Income]],0)</f>
        <v>0</v>
      </c>
      <c r="CC394" s="2">
        <f ca="1">IF(Table1[[#This Row],[Area]]="Fotikchori",Table1[[#This Row],[Income]],0)</f>
        <v>0</v>
      </c>
      <c r="CD394" s="2">
        <f ca="1">IF(Table1[[#This Row],[Area]]="Feni",Table1[[#This Row],[Income]],0)</f>
        <v>0</v>
      </c>
      <c r="CE394" s="2">
        <f ca="1">IF(Table1[[#This Row],[Area]]="Chattogram mohonogori",Table1[[#This Row],[Income]],0)</f>
        <v>57778</v>
      </c>
      <c r="CF394" s="2">
        <f ca="1">IF(Table1[[#This Row],[Area]]="Potia",Table1[[#This Row],[Income]],0)</f>
        <v>0</v>
      </c>
      <c r="CG394" s="3">
        <f ca="1">IF(Table1[[#This Row],[Area]]="Kaptai",Table1[[#This Row],[Income]],0)</f>
        <v>0</v>
      </c>
      <c r="CH394" s="1">
        <f ca="1">IF(Table1[[#This Row],[Field of work]]="Health",Table1[[#This Row],[Income]],0)</f>
        <v>0</v>
      </c>
      <c r="CI394" s="2">
        <f ca="1">IF(Table1[[#This Row],[Field of work]]="Teaching",Table1[[#This Row],[Income]],0)</f>
        <v>57778</v>
      </c>
      <c r="CJ394" s="2">
        <f ca="1">IF(Table1[[#This Row],[Field of work]]="Construction",Table1[[#This Row],[Income]],0)</f>
        <v>0</v>
      </c>
      <c r="CK394" s="2">
        <f ca="1">IF(Table1[[#This Row],[Field of work]]="IT",Table1[[#This Row],[Income]],0)</f>
        <v>0</v>
      </c>
      <c r="CL394" s="2">
        <f ca="1">IF(Table1[[#This Row],[Field of work]]="General work",Table1[[#This Row],[Income]],0)</f>
        <v>0</v>
      </c>
      <c r="CM394" s="3">
        <f ca="1">IF(Table1[[#This Row],[Field of work]]="Agriculture",Table1[[#This Row],[Income]],0)</f>
        <v>0</v>
      </c>
      <c r="CN394" s="1">
        <f t="shared" ca="1" si="209"/>
        <v>1</v>
      </c>
      <c r="CO394" s="3"/>
      <c r="CP394" s="1">
        <f t="shared" ca="1" si="223"/>
        <v>31</v>
      </c>
      <c r="CQ394" s="3"/>
    </row>
    <row r="395" spans="2:95" x14ac:dyDescent="0.25">
      <c r="B395">
        <f t="shared" ca="1" si="224"/>
        <v>2</v>
      </c>
      <c r="C395" t="str">
        <f t="shared" ca="1" si="210"/>
        <v>Women</v>
      </c>
      <c r="D395">
        <f t="shared" ca="1" si="225"/>
        <v>31</v>
      </c>
      <c r="E395">
        <f t="shared" ca="1" si="226"/>
        <v>3</v>
      </c>
      <c r="F395" t="str">
        <f t="shared" ca="1" si="211"/>
        <v>Teaching</v>
      </c>
      <c r="G395">
        <f t="shared" ca="1" si="227"/>
        <v>5</v>
      </c>
      <c r="H395" t="str">
        <f t="shared" ca="1" si="212"/>
        <v>Other</v>
      </c>
      <c r="I395">
        <f t="shared" ca="1" si="228"/>
        <v>1</v>
      </c>
      <c r="J395">
        <f t="shared" ca="1" si="229"/>
        <v>3</v>
      </c>
      <c r="K395">
        <f t="shared" ca="1" si="230"/>
        <v>61570</v>
      </c>
      <c r="L395">
        <f t="shared" ca="1" si="231"/>
        <v>8</v>
      </c>
      <c r="M395" t="str">
        <f t="shared" ca="1" si="213"/>
        <v>Potia</v>
      </c>
      <c r="N395">
        <f t="shared" ca="1" si="202"/>
        <v>246280</v>
      </c>
      <c r="O395">
        <f t="shared" ca="1" si="232"/>
        <v>221692.73383392912</v>
      </c>
      <c r="P395">
        <f t="shared" ca="1" si="203"/>
        <v>179764.91057918919</v>
      </c>
      <c r="Q395">
        <f t="shared" ca="1" si="233"/>
        <v>25321</v>
      </c>
      <c r="R395">
        <f t="shared" ca="1" si="204"/>
        <v>20685.329850451784</v>
      </c>
      <c r="S395">
        <f t="shared" ca="1" si="205"/>
        <v>72608.124316019035</v>
      </c>
      <c r="T395">
        <f t="shared" ca="1" si="206"/>
        <v>498653.0348952082</v>
      </c>
      <c r="U395">
        <f t="shared" ca="1" si="207"/>
        <v>267699.0636843809</v>
      </c>
      <c r="V395">
        <f t="shared" ca="1" si="208"/>
        <v>230953.97121082729</v>
      </c>
      <c r="AR395" s="1">
        <f ca="1">IF(Table1[[#This Row],[Gender]]="men",1,0)</f>
        <v>0</v>
      </c>
      <c r="AS395" s="2">
        <f ca="1">IF(Table1[[#This Row],[Gender]]="Women",1,0)</f>
        <v>1</v>
      </c>
      <c r="AT395" s="2"/>
      <c r="AU395" s="2"/>
      <c r="AV395" s="3"/>
      <c r="AX395" s="1">
        <f t="shared" ca="1" si="214"/>
        <v>0</v>
      </c>
      <c r="AY395" s="2">
        <f t="shared" ca="1" si="215"/>
        <v>0</v>
      </c>
      <c r="AZ395" s="2">
        <f t="shared" ca="1" si="216"/>
        <v>0</v>
      </c>
      <c r="BA395" s="2">
        <f t="shared" ca="1" si="217"/>
        <v>1</v>
      </c>
      <c r="BB395" s="2">
        <f t="shared" ca="1" si="218"/>
        <v>0</v>
      </c>
      <c r="BC395" s="2">
        <f t="shared" ca="1" si="219"/>
        <v>0</v>
      </c>
      <c r="BD395" s="2"/>
      <c r="BE395" s="2"/>
      <c r="BF395" s="2"/>
      <c r="BG395" s="2"/>
      <c r="BH395" s="2"/>
      <c r="BI395" s="2"/>
      <c r="BJ395" s="3"/>
      <c r="BL395" s="1">
        <f t="shared" ca="1" si="234"/>
        <v>23571.787274568462</v>
      </c>
      <c r="BM395" s="3"/>
      <c r="BN395" s="1">
        <f t="shared" ca="1" si="220"/>
        <v>1</v>
      </c>
      <c r="BO395" s="2"/>
      <c r="BP395" s="2"/>
      <c r="BQ395" s="3"/>
      <c r="BR395" s="15">
        <f t="shared" ca="1" si="221"/>
        <v>0.91526171772118259</v>
      </c>
      <c r="BS395" s="16">
        <f t="shared" ca="1" si="222"/>
        <v>0</v>
      </c>
      <c r="BT395" s="2"/>
      <c r="BU395" s="2"/>
      <c r="BV395" s="1">
        <f ca="1">IF(Table1[[#This Row],[Area]]="Raozan",Table1[[#This Row],[Income]],0)</f>
        <v>0</v>
      </c>
      <c r="BW395" s="2">
        <f ca="1">IF(Table1[[#This Row],[Area]]="Rangunia",Table1[[#This Row],[Income]],0)</f>
        <v>0</v>
      </c>
      <c r="BX395" s="2">
        <f ca="1">IF(Table1[[#This Row],[Area]]="Hathazari",Table1[[#This Row],[Income]],0)</f>
        <v>0</v>
      </c>
      <c r="BY395" s="2">
        <f ca="1">IF(Table1[[#This Row],[Area]]="Nazirhat",Table1[[#This Row],[Income]],0)</f>
        <v>0</v>
      </c>
      <c r="BZ395" s="2">
        <f ca="1">IF(Table1[[#This Row],[Area]]="Rangamati",Table1[[#This Row],[Income]],0)</f>
        <v>0</v>
      </c>
      <c r="CA395" s="2">
        <f ca="1">IF(Table1[[#This Row],[Area]]="Kumilla",Table1[[#This Row],[Income]],0)</f>
        <v>0</v>
      </c>
      <c r="CB395" s="2">
        <f ca="1">IF(Table1[[#This Row],[Area]]="Notun para",Table1[[#This Row],[Income]],0)</f>
        <v>0</v>
      </c>
      <c r="CC395" s="2">
        <f ca="1">IF(Table1[[#This Row],[Area]]="Fotikchori",Table1[[#This Row],[Income]],0)</f>
        <v>0</v>
      </c>
      <c r="CD395" s="2">
        <f ca="1">IF(Table1[[#This Row],[Area]]="Feni",Table1[[#This Row],[Income]],0)</f>
        <v>0</v>
      </c>
      <c r="CE395" s="2">
        <f ca="1">IF(Table1[[#This Row],[Area]]="Chattogram mohonogori",Table1[[#This Row],[Income]],0)</f>
        <v>0</v>
      </c>
      <c r="CF395" s="2">
        <f ca="1">IF(Table1[[#This Row],[Area]]="Potia",Table1[[#This Row],[Income]],0)</f>
        <v>61570</v>
      </c>
      <c r="CG395" s="3">
        <f ca="1">IF(Table1[[#This Row],[Area]]="Kaptai",Table1[[#This Row],[Income]],0)</f>
        <v>0</v>
      </c>
      <c r="CH395" s="1">
        <f ca="1">IF(Table1[[#This Row],[Field of work]]="Health",Table1[[#This Row],[Income]],0)</f>
        <v>0</v>
      </c>
      <c r="CI395" s="2">
        <f ca="1">IF(Table1[[#This Row],[Field of work]]="Teaching",Table1[[#This Row],[Income]],0)</f>
        <v>61570</v>
      </c>
      <c r="CJ395" s="2">
        <f ca="1">IF(Table1[[#This Row],[Field of work]]="Construction",Table1[[#This Row],[Income]],0)</f>
        <v>0</v>
      </c>
      <c r="CK395" s="2">
        <f ca="1">IF(Table1[[#This Row],[Field of work]]="IT",Table1[[#This Row],[Income]],0)</f>
        <v>0</v>
      </c>
      <c r="CL395" s="2">
        <f ca="1">IF(Table1[[#This Row],[Field of work]]="General work",Table1[[#This Row],[Income]],0)</f>
        <v>0</v>
      </c>
      <c r="CM395" s="3">
        <f ca="1">IF(Table1[[#This Row],[Field of work]]="Agriculture",Table1[[#This Row],[Income]],0)</f>
        <v>0</v>
      </c>
      <c r="CN395" s="1">
        <f t="shared" ca="1" si="209"/>
        <v>1</v>
      </c>
      <c r="CO395" s="3"/>
      <c r="CP395" s="1">
        <f t="shared" ca="1" si="223"/>
        <v>44</v>
      </c>
      <c r="CQ395" s="3"/>
    </row>
    <row r="396" spans="2:95" x14ac:dyDescent="0.25">
      <c r="B396">
        <f t="shared" ca="1" si="224"/>
        <v>1</v>
      </c>
      <c r="C396" t="str">
        <f t="shared" ca="1" si="210"/>
        <v>Men</v>
      </c>
      <c r="D396">
        <f t="shared" ca="1" si="225"/>
        <v>44</v>
      </c>
      <c r="E396">
        <f t="shared" ca="1" si="226"/>
        <v>4</v>
      </c>
      <c r="F396" t="str">
        <f t="shared" ca="1" si="211"/>
        <v>IT</v>
      </c>
      <c r="G396">
        <f t="shared" ca="1" si="227"/>
        <v>1</v>
      </c>
      <c r="H396" t="str">
        <f t="shared" ca="1" si="212"/>
        <v>High school</v>
      </c>
      <c r="I396">
        <f t="shared" ca="1" si="228"/>
        <v>3</v>
      </c>
      <c r="J396">
        <f t="shared" ca="1" si="229"/>
        <v>1</v>
      </c>
      <c r="K396">
        <f t="shared" ca="1" si="230"/>
        <v>75850</v>
      </c>
      <c r="L396">
        <f t="shared" ca="1" si="231"/>
        <v>6</v>
      </c>
      <c r="M396" t="str">
        <f t="shared" ca="1" si="213"/>
        <v>Kumilla</v>
      </c>
      <c r="N396">
        <f t="shared" ca="1" si="202"/>
        <v>455100</v>
      </c>
      <c r="O396">
        <f t="shared" ca="1" si="232"/>
        <v>416535.60773491021</v>
      </c>
      <c r="P396">
        <f t="shared" ca="1" si="203"/>
        <v>65581.884748905781</v>
      </c>
      <c r="Q396">
        <f t="shared" ca="1" si="233"/>
        <v>13102</v>
      </c>
      <c r="R396">
        <f t="shared" ca="1" si="204"/>
        <v>142466.6133096086</v>
      </c>
      <c r="S396">
        <f t="shared" ca="1" si="205"/>
        <v>56084.572466512473</v>
      </c>
      <c r="T396">
        <f t="shared" ca="1" si="206"/>
        <v>576766.45721541822</v>
      </c>
      <c r="U396">
        <f t="shared" ca="1" si="207"/>
        <v>572104.22104451875</v>
      </c>
      <c r="V396">
        <f t="shared" ca="1" si="208"/>
        <v>4662.2361708994722</v>
      </c>
      <c r="AR396" s="1">
        <f ca="1">IF(Table1[[#This Row],[Gender]]="men",1,0)</f>
        <v>1</v>
      </c>
      <c r="AS396" s="2">
        <f ca="1">IF(Table1[[#This Row],[Gender]]="Women",1,0)</f>
        <v>0</v>
      </c>
      <c r="AT396" s="2"/>
      <c r="AU396" s="2"/>
      <c r="AV396" s="3"/>
      <c r="AX396" s="1">
        <f t="shared" ca="1" si="214"/>
        <v>0</v>
      </c>
      <c r="AY396" s="2">
        <f t="shared" ca="1" si="215"/>
        <v>0</v>
      </c>
      <c r="AZ396" s="2">
        <f t="shared" ca="1" si="216"/>
        <v>0</v>
      </c>
      <c r="BA396" s="2">
        <f t="shared" ca="1" si="217"/>
        <v>1</v>
      </c>
      <c r="BB396" s="2">
        <f t="shared" ca="1" si="218"/>
        <v>0</v>
      </c>
      <c r="BC396" s="2">
        <f t="shared" ca="1" si="219"/>
        <v>0</v>
      </c>
      <c r="BD396" s="2"/>
      <c r="BE396" s="2"/>
      <c r="BF396" s="2"/>
      <c r="BG396" s="2"/>
      <c r="BH396" s="2"/>
      <c r="BI396" s="2"/>
      <c r="BJ396" s="3"/>
      <c r="BL396" s="1">
        <f t="shared" ca="1" si="234"/>
        <v>62846.108376815508</v>
      </c>
      <c r="BM396" s="3"/>
      <c r="BN396" s="1">
        <f t="shared" ca="1" si="220"/>
        <v>1</v>
      </c>
      <c r="BO396" s="2"/>
      <c r="BP396" s="2"/>
      <c r="BQ396" s="3"/>
      <c r="BR396" s="15">
        <f t="shared" ca="1" si="221"/>
        <v>0.79702209277572877</v>
      </c>
      <c r="BS396" s="16">
        <f t="shared" ca="1" si="222"/>
        <v>0</v>
      </c>
      <c r="BT396" s="2"/>
      <c r="BU396" s="2"/>
      <c r="BV396" s="1">
        <f ca="1">IF(Table1[[#This Row],[Area]]="Raozan",Table1[[#This Row],[Income]],0)</f>
        <v>0</v>
      </c>
      <c r="BW396" s="2">
        <f ca="1">IF(Table1[[#This Row],[Area]]="Rangunia",Table1[[#This Row],[Income]],0)</f>
        <v>0</v>
      </c>
      <c r="BX396" s="2">
        <f ca="1">IF(Table1[[#This Row],[Area]]="Hathazari",Table1[[#This Row],[Income]],0)</f>
        <v>0</v>
      </c>
      <c r="BY396" s="2">
        <f ca="1">IF(Table1[[#This Row],[Area]]="Nazirhat",Table1[[#This Row],[Income]],0)</f>
        <v>0</v>
      </c>
      <c r="BZ396" s="2">
        <f ca="1">IF(Table1[[#This Row],[Area]]="Rangamati",Table1[[#This Row],[Income]],0)</f>
        <v>0</v>
      </c>
      <c r="CA396" s="2">
        <f ca="1">IF(Table1[[#This Row],[Area]]="Kumilla",Table1[[#This Row],[Income]],0)</f>
        <v>75850</v>
      </c>
      <c r="CB396" s="2">
        <f ca="1">IF(Table1[[#This Row],[Area]]="Notun para",Table1[[#This Row],[Income]],0)</f>
        <v>0</v>
      </c>
      <c r="CC396" s="2">
        <f ca="1">IF(Table1[[#This Row],[Area]]="Fotikchori",Table1[[#This Row],[Income]],0)</f>
        <v>0</v>
      </c>
      <c r="CD396" s="2">
        <f ca="1">IF(Table1[[#This Row],[Area]]="Feni",Table1[[#This Row],[Income]],0)</f>
        <v>0</v>
      </c>
      <c r="CE396" s="2">
        <f ca="1">IF(Table1[[#This Row],[Area]]="Chattogram mohonogori",Table1[[#This Row],[Income]],0)</f>
        <v>0</v>
      </c>
      <c r="CF396" s="2">
        <f ca="1">IF(Table1[[#This Row],[Area]]="Potia",Table1[[#This Row],[Income]],0)</f>
        <v>0</v>
      </c>
      <c r="CG396" s="3">
        <f ca="1">IF(Table1[[#This Row],[Area]]="Kaptai",Table1[[#This Row],[Income]],0)</f>
        <v>0</v>
      </c>
      <c r="CH396" s="1">
        <f ca="1">IF(Table1[[#This Row],[Field of work]]="Health",Table1[[#This Row],[Income]],0)</f>
        <v>0</v>
      </c>
      <c r="CI396" s="2">
        <f ca="1">IF(Table1[[#This Row],[Field of work]]="Teaching",Table1[[#This Row],[Income]],0)</f>
        <v>0</v>
      </c>
      <c r="CJ396" s="2">
        <f ca="1">IF(Table1[[#This Row],[Field of work]]="Construction",Table1[[#This Row],[Income]],0)</f>
        <v>0</v>
      </c>
      <c r="CK396" s="2">
        <f ca="1">IF(Table1[[#This Row],[Field of work]]="IT",Table1[[#This Row],[Income]],0)</f>
        <v>75850</v>
      </c>
      <c r="CL396" s="2">
        <f ca="1">IF(Table1[[#This Row],[Field of work]]="General work",Table1[[#This Row],[Income]],0)</f>
        <v>0</v>
      </c>
      <c r="CM396" s="3">
        <f ca="1">IF(Table1[[#This Row],[Field of work]]="Agriculture",Table1[[#This Row],[Income]],0)</f>
        <v>0</v>
      </c>
      <c r="CN396" s="1">
        <f t="shared" ca="1" si="209"/>
        <v>1</v>
      </c>
      <c r="CO396" s="3"/>
      <c r="CP396" s="1">
        <f t="shared" ca="1" si="223"/>
        <v>37</v>
      </c>
      <c r="CQ396" s="3"/>
    </row>
    <row r="397" spans="2:95" x14ac:dyDescent="0.25">
      <c r="B397">
        <f t="shared" ca="1" si="224"/>
        <v>2</v>
      </c>
      <c r="C397" t="str">
        <f t="shared" ca="1" si="210"/>
        <v>Women</v>
      </c>
      <c r="D397">
        <f t="shared" ca="1" si="225"/>
        <v>37</v>
      </c>
      <c r="E397">
        <f t="shared" ca="1" si="226"/>
        <v>4</v>
      </c>
      <c r="F397" t="str">
        <f t="shared" ca="1" si="211"/>
        <v>IT</v>
      </c>
      <c r="G397">
        <f t="shared" ca="1" si="227"/>
        <v>4</v>
      </c>
      <c r="H397" t="str">
        <f t="shared" ca="1" si="212"/>
        <v>Technical</v>
      </c>
      <c r="I397">
        <f t="shared" ca="1" si="228"/>
        <v>0</v>
      </c>
      <c r="J397">
        <f t="shared" ca="1" si="229"/>
        <v>3</v>
      </c>
      <c r="K397">
        <f t="shared" ca="1" si="230"/>
        <v>73943</v>
      </c>
      <c r="L397">
        <f t="shared" ca="1" si="231"/>
        <v>9</v>
      </c>
      <c r="M397" t="str">
        <f t="shared" ca="1" si="213"/>
        <v>Rangunia</v>
      </c>
      <c r="N397">
        <f t="shared" ca="1" si="202"/>
        <v>295772</v>
      </c>
      <c r="O397">
        <f t="shared" ca="1" si="232"/>
        <v>235736.81842446286</v>
      </c>
      <c r="P397">
        <f t="shared" ca="1" si="203"/>
        <v>70715.361823705389</v>
      </c>
      <c r="Q397">
        <f t="shared" ca="1" si="233"/>
        <v>22219</v>
      </c>
      <c r="R397">
        <f t="shared" ca="1" si="204"/>
        <v>146064.7366754727</v>
      </c>
      <c r="S397">
        <f t="shared" ca="1" si="205"/>
        <v>47356.238737248677</v>
      </c>
      <c r="T397">
        <f t="shared" ca="1" si="206"/>
        <v>413843.60056095407</v>
      </c>
      <c r="U397">
        <f t="shared" ca="1" si="207"/>
        <v>404020.55509993556</v>
      </c>
      <c r="V397">
        <f t="shared" ca="1" si="208"/>
        <v>9823.0454610185116</v>
      </c>
      <c r="AR397" s="1">
        <f ca="1">IF(Table1[[#This Row],[Gender]]="men",1,0)</f>
        <v>0</v>
      </c>
      <c r="AS397" s="2">
        <f ca="1">IF(Table1[[#This Row],[Gender]]="Women",1,0)</f>
        <v>1</v>
      </c>
      <c r="AT397" s="2"/>
      <c r="AU397" s="2"/>
      <c r="AV397" s="3"/>
      <c r="AX397" s="1">
        <f t="shared" ca="1" si="214"/>
        <v>0</v>
      </c>
      <c r="AY397" s="2">
        <f t="shared" ca="1" si="215"/>
        <v>1</v>
      </c>
      <c r="AZ397" s="2">
        <f t="shared" ca="1" si="216"/>
        <v>0</v>
      </c>
      <c r="BA397" s="2">
        <f t="shared" ca="1" si="217"/>
        <v>0</v>
      </c>
      <c r="BB397" s="2">
        <f t="shared" ca="1" si="218"/>
        <v>0</v>
      </c>
      <c r="BC397" s="2">
        <f t="shared" ca="1" si="219"/>
        <v>0</v>
      </c>
      <c r="BD397" s="2"/>
      <c r="BE397" s="2"/>
      <c r="BF397" s="2"/>
      <c r="BG397" s="2"/>
      <c r="BH397" s="2"/>
      <c r="BI397" s="2"/>
      <c r="BJ397" s="3"/>
      <c r="BL397" s="1">
        <f t="shared" ca="1" si="234"/>
        <v>3554.0356694638226</v>
      </c>
      <c r="BM397" s="3"/>
      <c r="BN397" s="1">
        <f t="shared" ca="1" si="220"/>
        <v>0</v>
      </c>
      <c r="BO397" s="2"/>
      <c r="BP397" s="2"/>
      <c r="BQ397" s="3"/>
      <c r="BR397" s="15">
        <f t="shared" ca="1" si="221"/>
        <v>1.4027994346881956E-2</v>
      </c>
      <c r="BS397" s="16">
        <f t="shared" ca="1" si="222"/>
        <v>1</v>
      </c>
      <c r="BT397" s="2"/>
      <c r="BU397" s="2"/>
      <c r="BV397" s="1">
        <f ca="1">IF(Table1[[#This Row],[Area]]="Raozan",Table1[[#This Row],[Income]],0)</f>
        <v>0</v>
      </c>
      <c r="BW397" s="2">
        <f ca="1">IF(Table1[[#This Row],[Area]]="Rangunia",Table1[[#This Row],[Income]],0)</f>
        <v>73943</v>
      </c>
      <c r="BX397" s="2">
        <f ca="1">IF(Table1[[#This Row],[Area]]="Hathazari",Table1[[#This Row],[Income]],0)</f>
        <v>0</v>
      </c>
      <c r="BY397" s="2">
        <f ca="1">IF(Table1[[#This Row],[Area]]="Nazirhat",Table1[[#This Row],[Income]],0)</f>
        <v>0</v>
      </c>
      <c r="BZ397" s="2">
        <f ca="1">IF(Table1[[#This Row],[Area]]="Rangamati",Table1[[#This Row],[Income]],0)</f>
        <v>0</v>
      </c>
      <c r="CA397" s="2">
        <f ca="1">IF(Table1[[#This Row],[Area]]="Kumilla",Table1[[#This Row],[Income]],0)</f>
        <v>0</v>
      </c>
      <c r="CB397" s="2">
        <f ca="1">IF(Table1[[#This Row],[Area]]="Notun para",Table1[[#This Row],[Income]],0)</f>
        <v>0</v>
      </c>
      <c r="CC397" s="2">
        <f ca="1">IF(Table1[[#This Row],[Area]]="Fotikchori",Table1[[#This Row],[Income]],0)</f>
        <v>0</v>
      </c>
      <c r="CD397" s="2">
        <f ca="1">IF(Table1[[#This Row],[Area]]="Feni",Table1[[#This Row],[Income]],0)</f>
        <v>0</v>
      </c>
      <c r="CE397" s="2">
        <f ca="1">IF(Table1[[#This Row],[Area]]="Chattogram mohonogori",Table1[[#This Row],[Income]],0)</f>
        <v>0</v>
      </c>
      <c r="CF397" s="2">
        <f ca="1">IF(Table1[[#This Row],[Area]]="Potia",Table1[[#This Row],[Income]],0)</f>
        <v>0</v>
      </c>
      <c r="CG397" s="3">
        <f ca="1">IF(Table1[[#This Row],[Area]]="Kaptai",Table1[[#This Row],[Income]],0)</f>
        <v>0</v>
      </c>
      <c r="CH397" s="1">
        <f ca="1">IF(Table1[[#This Row],[Field of work]]="Health",Table1[[#This Row],[Income]],0)</f>
        <v>0</v>
      </c>
      <c r="CI397" s="2">
        <f ca="1">IF(Table1[[#This Row],[Field of work]]="Teaching",Table1[[#This Row],[Income]],0)</f>
        <v>0</v>
      </c>
      <c r="CJ397" s="2">
        <f ca="1">IF(Table1[[#This Row],[Field of work]]="Construction",Table1[[#This Row],[Income]],0)</f>
        <v>0</v>
      </c>
      <c r="CK397" s="2">
        <f ca="1">IF(Table1[[#This Row],[Field of work]]="IT",Table1[[#This Row],[Income]],0)</f>
        <v>73943</v>
      </c>
      <c r="CL397" s="2">
        <f ca="1">IF(Table1[[#This Row],[Field of work]]="General work",Table1[[#This Row],[Income]],0)</f>
        <v>0</v>
      </c>
      <c r="CM397" s="3">
        <f ca="1">IF(Table1[[#This Row],[Field of work]]="Agriculture",Table1[[#This Row],[Income]],0)</f>
        <v>0</v>
      </c>
      <c r="CN397" s="1">
        <f t="shared" ca="1" si="209"/>
        <v>0</v>
      </c>
      <c r="CO397" s="3"/>
      <c r="CP397" s="1">
        <f t="shared" ca="1" si="223"/>
        <v>40</v>
      </c>
      <c r="CQ397" s="3"/>
    </row>
    <row r="398" spans="2:95" x14ac:dyDescent="0.25">
      <c r="B398">
        <f t="shared" ca="1" si="224"/>
        <v>1</v>
      </c>
      <c r="C398" t="str">
        <f t="shared" ca="1" si="210"/>
        <v>Men</v>
      </c>
      <c r="D398">
        <f t="shared" ca="1" si="225"/>
        <v>40</v>
      </c>
      <c r="E398">
        <f t="shared" ca="1" si="226"/>
        <v>3</v>
      </c>
      <c r="F398" t="str">
        <f t="shared" ca="1" si="211"/>
        <v>Teaching</v>
      </c>
      <c r="G398">
        <f t="shared" ca="1" si="227"/>
        <v>2</v>
      </c>
      <c r="H398" t="str">
        <f t="shared" ca="1" si="212"/>
        <v>College</v>
      </c>
      <c r="I398">
        <f t="shared" ca="1" si="228"/>
        <v>2</v>
      </c>
      <c r="J398">
        <f t="shared" ca="1" si="229"/>
        <v>2</v>
      </c>
      <c r="K398">
        <f t="shared" ca="1" si="230"/>
        <v>65226</v>
      </c>
      <c r="L398">
        <f t="shared" ca="1" si="231"/>
        <v>7</v>
      </c>
      <c r="M398" t="str">
        <f t="shared" ca="1" si="213"/>
        <v>Feni</v>
      </c>
      <c r="N398">
        <f t="shared" ca="1" si="202"/>
        <v>326130</v>
      </c>
      <c r="O398">
        <f t="shared" ca="1" si="232"/>
        <v>4574.9497963486119</v>
      </c>
      <c r="P398">
        <f t="shared" ca="1" si="203"/>
        <v>125692.21675363102</v>
      </c>
      <c r="Q398">
        <f t="shared" ca="1" si="233"/>
        <v>5757</v>
      </c>
      <c r="R398">
        <f t="shared" ca="1" si="204"/>
        <v>14080.790849373116</v>
      </c>
      <c r="S398">
        <f t="shared" ca="1" si="205"/>
        <v>7457.323799028738</v>
      </c>
      <c r="T398">
        <f t="shared" ca="1" si="206"/>
        <v>459279.54055265978</v>
      </c>
      <c r="U398">
        <f t="shared" ca="1" si="207"/>
        <v>24412.740645721729</v>
      </c>
      <c r="V398">
        <f t="shared" ca="1" si="208"/>
        <v>434866.79990693805</v>
      </c>
      <c r="AR398" s="1">
        <f ca="1">IF(Table1[[#This Row],[Gender]]="men",1,0)</f>
        <v>1</v>
      </c>
      <c r="AS398" s="2">
        <f ca="1">IF(Table1[[#This Row],[Gender]]="Women",1,0)</f>
        <v>0</v>
      </c>
      <c r="AT398" s="2"/>
      <c r="AU398" s="2"/>
      <c r="AV398" s="3"/>
      <c r="AX398" s="1">
        <f t="shared" ca="1" si="214"/>
        <v>0</v>
      </c>
      <c r="AY398" s="2">
        <f t="shared" ca="1" si="215"/>
        <v>0</v>
      </c>
      <c r="AZ398" s="2">
        <f t="shared" ca="1" si="216"/>
        <v>1</v>
      </c>
      <c r="BA398" s="2">
        <f t="shared" ca="1" si="217"/>
        <v>0</v>
      </c>
      <c r="BB398" s="2">
        <f t="shared" ca="1" si="218"/>
        <v>0</v>
      </c>
      <c r="BC398" s="2">
        <f t="shared" ca="1" si="219"/>
        <v>0</v>
      </c>
      <c r="BD398" s="2"/>
      <c r="BE398" s="2"/>
      <c r="BF398" s="2"/>
      <c r="BG398" s="2"/>
      <c r="BH398" s="2"/>
      <c r="BI398" s="2"/>
      <c r="BJ398" s="3"/>
      <c r="BL398" s="1">
        <f t="shared" ca="1" si="234"/>
        <v>43457.728587359561</v>
      </c>
      <c r="BM398" s="3"/>
      <c r="BN398" s="1">
        <f t="shared" ca="1" si="220"/>
        <v>1</v>
      </c>
      <c r="BO398" s="2"/>
      <c r="BP398" s="2"/>
      <c r="BQ398" s="3"/>
      <c r="BR398" s="15">
        <f t="shared" ca="1" si="221"/>
        <v>0.99439102716911199</v>
      </c>
      <c r="BS398" s="16">
        <f t="shared" ca="1" si="222"/>
        <v>0</v>
      </c>
      <c r="BT398" s="2"/>
      <c r="BU398" s="2"/>
      <c r="BV398" s="1">
        <f ca="1">IF(Table1[[#This Row],[Area]]="Raozan",Table1[[#This Row],[Income]],0)</f>
        <v>0</v>
      </c>
      <c r="BW398" s="2">
        <f ca="1">IF(Table1[[#This Row],[Area]]="Rangunia",Table1[[#This Row],[Income]],0)</f>
        <v>0</v>
      </c>
      <c r="BX398" s="2">
        <f ca="1">IF(Table1[[#This Row],[Area]]="Hathazari",Table1[[#This Row],[Income]],0)</f>
        <v>0</v>
      </c>
      <c r="BY398" s="2">
        <f ca="1">IF(Table1[[#This Row],[Area]]="Nazirhat",Table1[[#This Row],[Income]],0)</f>
        <v>0</v>
      </c>
      <c r="BZ398" s="2">
        <f ca="1">IF(Table1[[#This Row],[Area]]="Rangamati",Table1[[#This Row],[Income]],0)</f>
        <v>0</v>
      </c>
      <c r="CA398" s="2">
        <f ca="1">IF(Table1[[#This Row],[Area]]="Kumilla",Table1[[#This Row],[Income]],0)</f>
        <v>0</v>
      </c>
      <c r="CB398" s="2">
        <f ca="1">IF(Table1[[#This Row],[Area]]="Notun para",Table1[[#This Row],[Income]],0)</f>
        <v>0</v>
      </c>
      <c r="CC398" s="2">
        <f ca="1">IF(Table1[[#This Row],[Area]]="Fotikchori",Table1[[#This Row],[Income]],0)</f>
        <v>0</v>
      </c>
      <c r="CD398" s="2">
        <f ca="1">IF(Table1[[#This Row],[Area]]="Feni",Table1[[#This Row],[Income]],0)</f>
        <v>65226</v>
      </c>
      <c r="CE398" s="2">
        <f ca="1">IF(Table1[[#This Row],[Area]]="Chattogram mohonogori",Table1[[#This Row],[Income]],0)</f>
        <v>0</v>
      </c>
      <c r="CF398" s="2">
        <f ca="1">IF(Table1[[#This Row],[Area]]="Potia",Table1[[#This Row],[Income]],0)</f>
        <v>0</v>
      </c>
      <c r="CG398" s="3">
        <f ca="1">IF(Table1[[#This Row],[Area]]="Kaptai",Table1[[#This Row],[Income]],0)</f>
        <v>0</v>
      </c>
      <c r="CH398" s="1">
        <f ca="1">IF(Table1[[#This Row],[Field of work]]="Health",Table1[[#This Row],[Income]],0)</f>
        <v>0</v>
      </c>
      <c r="CI398" s="2">
        <f ca="1">IF(Table1[[#This Row],[Field of work]]="Teaching",Table1[[#This Row],[Income]],0)</f>
        <v>65226</v>
      </c>
      <c r="CJ398" s="2">
        <f ca="1">IF(Table1[[#This Row],[Field of work]]="Construction",Table1[[#This Row],[Income]],0)</f>
        <v>0</v>
      </c>
      <c r="CK398" s="2">
        <f ca="1">IF(Table1[[#This Row],[Field of work]]="IT",Table1[[#This Row],[Income]],0)</f>
        <v>0</v>
      </c>
      <c r="CL398" s="2">
        <f ca="1">IF(Table1[[#This Row],[Field of work]]="General work",Table1[[#This Row],[Income]],0)</f>
        <v>0</v>
      </c>
      <c r="CM398" s="3">
        <f ca="1">IF(Table1[[#This Row],[Field of work]]="Agriculture",Table1[[#This Row],[Income]],0)</f>
        <v>0</v>
      </c>
      <c r="CN398" s="1">
        <f t="shared" ca="1" si="209"/>
        <v>1</v>
      </c>
      <c r="CO398" s="3"/>
      <c r="CP398" s="1">
        <f t="shared" ca="1" si="223"/>
        <v>40</v>
      </c>
      <c r="CQ398" s="3"/>
    </row>
    <row r="399" spans="2:95" x14ac:dyDescent="0.25">
      <c r="B399">
        <f t="shared" ca="1" si="224"/>
        <v>1</v>
      </c>
      <c r="C399" t="str">
        <f t="shared" ca="1" si="210"/>
        <v>Men</v>
      </c>
      <c r="D399">
        <f t="shared" ca="1" si="225"/>
        <v>40</v>
      </c>
      <c r="E399">
        <f t="shared" ca="1" si="226"/>
        <v>2</v>
      </c>
      <c r="F399" t="str">
        <f t="shared" ca="1" si="211"/>
        <v>Construction</v>
      </c>
      <c r="G399">
        <f t="shared" ca="1" si="227"/>
        <v>5</v>
      </c>
      <c r="H399" t="str">
        <f t="shared" ca="1" si="212"/>
        <v>Other</v>
      </c>
      <c r="I399">
        <f t="shared" ca="1" si="228"/>
        <v>0</v>
      </c>
      <c r="J399">
        <f t="shared" ca="1" si="229"/>
        <v>3</v>
      </c>
      <c r="K399">
        <f t="shared" ca="1" si="230"/>
        <v>55487</v>
      </c>
      <c r="L399">
        <f t="shared" ca="1" si="231"/>
        <v>12</v>
      </c>
      <c r="M399" t="str">
        <f t="shared" ca="1" si="213"/>
        <v>Kaptai</v>
      </c>
      <c r="N399">
        <f t="shared" ca="1" si="202"/>
        <v>221948</v>
      </c>
      <c r="O399">
        <f t="shared" ca="1" si="232"/>
        <v>220703.09969813007</v>
      </c>
      <c r="P399">
        <f t="shared" ca="1" si="203"/>
        <v>10662.107008391467</v>
      </c>
      <c r="Q399">
        <f t="shared" ca="1" si="233"/>
        <v>8867</v>
      </c>
      <c r="R399">
        <f t="shared" ca="1" si="204"/>
        <v>65621.11334591826</v>
      </c>
      <c r="S399">
        <f t="shared" ca="1" si="205"/>
        <v>75210.563295459127</v>
      </c>
      <c r="T399">
        <f t="shared" ca="1" si="206"/>
        <v>307820.67030385061</v>
      </c>
      <c r="U399">
        <f t="shared" ca="1" si="207"/>
        <v>295191.21304404835</v>
      </c>
      <c r="V399">
        <f t="shared" ca="1" si="208"/>
        <v>12629.457259802264</v>
      </c>
      <c r="AR399" s="1">
        <f ca="1">IF(Table1[[#This Row],[Gender]]="men",1,0)</f>
        <v>1</v>
      </c>
      <c r="AS399" s="2">
        <f ca="1">IF(Table1[[#This Row],[Gender]]="Women",1,0)</f>
        <v>0</v>
      </c>
      <c r="AT399" s="2"/>
      <c r="AU399" s="2"/>
      <c r="AV399" s="3"/>
      <c r="AX399" s="1">
        <f t="shared" ca="1" si="214"/>
        <v>0</v>
      </c>
      <c r="AY399" s="2">
        <f t="shared" ca="1" si="215"/>
        <v>0</v>
      </c>
      <c r="AZ399" s="2">
        <f t="shared" ca="1" si="216"/>
        <v>0</v>
      </c>
      <c r="BA399" s="2">
        <f t="shared" ca="1" si="217"/>
        <v>0</v>
      </c>
      <c r="BB399" s="2">
        <f t="shared" ca="1" si="218"/>
        <v>1</v>
      </c>
      <c r="BC399" s="2">
        <f t="shared" ca="1" si="219"/>
        <v>0</v>
      </c>
      <c r="BD399" s="2"/>
      <c r="BE399" s="2"/>
      <c r="BF399" s="2"/>
      <c r="BG399" s="2"/>
      <c r="BH399" s="2"/>
      <c r="BI399" s="2"/>
      <c r="BJ399" s="3"/>
      <c r="BL399" s="1">
        <f t="shared" ca="1" si="234"/>
        <v>58566.960320698236</v>
      </c>
      <c r="BM399" s="3"/>
      <c r="BN399" s="1">
        <f t="shared" ca="1" si="220"/>
        <v>1</v>
      </c>
      <c r="BO399" s="2"/>
      <c r="BP399" s="2"/>
      <c r="BQ399" s="3"/>
      <c r="BR399" s="15">
        <f t="shared" ca="1" si="221"/>
        <v>0.7743998859975243</v>
      </c>
      <c r="BS399" s="16">
        <f t="shared" ca="1" si="222"/>
        <v>0</v>
      </c>
      <c r="BT399" s="2"/>
      <c r="BU399" s="2"/>
      <c r="BV399" s="1">
        <f ca="1">IF(Table1[[#This Row],[Area]]="Raozan",Table1[[#This Row],[Income]],0)</f>
        <v>0</v>
      </c>
      <c r="BW399" s="2">
        <f ca="1">IF(Table1[[#This Row],[Area]]="Rangunia",Table1[[#This Row],[Income]],0)</f>
        <v>0</v>
      </c>
      <c r="BX399" s="2">
        <f ca="1">IF(Table1[[#This Row],[Area]]="Hathazari",Table1[[#This Row],[Income]],0)</f>
        <v>0</v>
      </c>
      <c r="BY399" s="2">
        <f ca="1">IF(Table1[[#This Row],[Area]]="Nazirhat",Table1[[#This Row],[Income]],0)</f>
        <v>0</v>
      </c>
      <c r="BZ399" s="2">
        <f ca="1">IF(Table1[[#This Row],[Area]]="Rangamati",Table1[[#This Row],[Income]],0)</f>
        <v>0</v>
      </c>
      <c r="CA399" s="2">
        <f ca="1">IF(Table1[[#This Row],[Area]]="Kumilla",Table1[[#This Row],[Income]],0)</f>
        <v>0</v>
      </c>
      <c r="CB399" s="2">
        <f ca="1">IF(Table1[[#This Row],[Area]]="Notun para",Table1[[#This Row],[Income]],0)</f>
        <v>0</v>
      </c>
      <c r="CC399" s="2">
        <f ca="1">IF(Table1[[#This Row],[Area]]="Fotikchori",Table1[[#This Row],[Income]],0)</f>
        <v>0</v>
      </c>
      <c r="CD399" s="2">
        <f ca="1">IF(Table1[[#This Row],[Area]]="Feni",Table1[[#This Row],[Income]],0)</f>
        <v>0</v>
      </c>
      <c r="CE399" s="2">
        <f ca="1">IF(Table1[[#This Row],[Area]]="Chattogram mohonogori",Table1[[#This Row],[Income]],0)</f>
        <v>0</v>
      </c>
      <c r="CF399" s="2">
        <f ca="1">IF(Table1[[#This Row],[Area]]="Potia",Table1[[#This Row],[Income]],0)</f>
        <v>0</v>
      </c>
      <c r="CG399" s="3">
        <f ca="1">IF(Table1[[#This Row],[Area]]="Kaptai",Table1[[#This Row],[Income]],0)</f>
        <v>55487</v>
      </c>
      <c r="CH399" s="1">
        <f ca="1">IF(Table1[[#This Row],[Field of work]]="Health",Table1[[#This Row],[Income]],0)</f>
        <v>0</v>
      </c>
      <c r="CI399" s="2">
        <f ca="1">IF(Table1[[#This Row],[Field of work]]="Teaching",Table1[[#This Row],[Income]],0)</f>
        <v>0</v>
      </c>
      <c r="CJ399" s="2">
        <f ca="1">IF(Table1[[#This Row],[Field of work]]="Construction",Table1[[#This Row],[Income]],0)</f>
        <v>55487</v>
      </c>
      <c r="CK399" s="2">
        <f ca="1">IF(Table1[[#This Row],[Field of work]]="IT",Table1[[#This Row],[Income]],0)</f>
        <v>0</v>
      </c>
      <c r="CL399" s="2">
        <f ca="1">IF(Table1[[#This Row],[Field of work]]="General work",Table1[[#This Row],[Income]],0)</f>
        <v>0</v>
      </c>
      <c r="CM399" s="3">
        <f ca="1">IF(Table1[[#This Row],[Field of work]]="Agriculture",Table1[[#This Row],[Income]],0)</f>
        <v>0</v>
      </c>
      <c r="CN399" s="1">
        <f t="shared" ca="1" si="209"/>
        <v>1</v>
      </c>
      <c r="CO399" s="3"/>
      <c r="CP399" s="1">
        <f t="shared" ca="1" si="223"/>
        <v>32</v>
      </c>
      <c r="CQ399" s="3"/>
    </row>
    <row r="400" spans="2:95" x14ac:dyDescent="0.25">
      <c r="B400">
        <f t="shared" ca="1" si="224"/>
        <v>2</v>
      </c>
      <c r="C400" t="str">
        <f t="shared" ca="1" si="210"/>
        <v>Women</v>
      </c>
      <c r="D400">
        <f t="shared" ca="1" si="225"/>
        <v>32</v>
      </c>
      <c r="E400">
        <f t="shared" ca="1" si="226"/>
        <v>5</v>
      </c>
      <c r="F400" t="str">
        <f t="shared" ca="1" si="211"/>
        <v>General work</v>
      </c>
      <c r="G400">
        <f t="shared" ca="1" si="227"/>
        <v>2</v>
      </c>
      <c r="H400" t="str">
        <f t="shared" ca="1" si="212"/>
        <v>College</v>
      </c>
      <c r="I400">
        <f t="shared" ca="1" si="228"/>
        <v>0</v>
      </c>
      <c r="J400">
        <f t="shared" ca="1" si="229"/>
        <v>3</v>
      </c>
      <c r="K400">
        <f t="shared" ca="1" si="230"/>
        <v>50544</v>
      </c>
      <c r="L400">
        <f t="shared" ca="1" si="231"/>
        <v>3</v>
      </c>
      <c r="M400" t="str">
        <f t="shared" ca="1" si="213"/>
        <v>Fotikchori</v>
      </c>
      <c r="N400">
        <f t="shared" ca="1" si="202"/>
        <v>303264</v>
      </c>
      <c r="O400">
        <f t="shared" ca="1" si="232"/>
        <v>234847.60702715319</v>
      </c>
      <c r="P400">
        <f t="shared" ca="1" si="203"/>
        <v>130373.18576207868</v>
      </c>
      <c r="Q400">
        <f t="shared" ca="1" si="233"/>
        <v>71340</v>
      </c>
      <c r="R400">
        <f t="shared" ca="1" si="204"/>
        <v>65750.984810380338</v>
      </c>
      <c r="S400">
        <f t="shared" ca="1" si="205"/>
        <v>25507.830284474232</v>
      </c>
      <c r="T400">
        <f t="shared" ca="1" si="206"/>
        <v>459145.01604655292</v>
      </c>
      <c r="U400">
        <f t="shared" ca="1" si="207"/>
        <v>371938.59183753352</v>
      </c>
      <c r="V400">
        <f t="shared" ca="1" si="208"/>
        <v>87206.424209019402</v>
      </c>
      <c r="AR400" s="1">
        <f ca="1">IF(Table1[[#This Row],[Gender]]="men",1,0)</f>
        <v>0</v>
      </c>
      <c r="AS400" s="2">
        <f ca="1">IF(Table1[[#This Row],[Gender]]="Women",1,0)</f>
        <v>1</v>
      </c>
      <c r="AT400" s="2"/>
      <c r="AU400" s="2"/>
      <c r="AV400" s="3"/>
      <c r="AX400" s="1">
        <f t="shared" ca="1" si="214"/>
        <v>0</v>
      </c>
      <c r="AY400" s="2">
        <f t="shared" ca="1" si="215"/>
        <v>1</v>
      </c>
      <c r="AZ400" s="2">
        <f t="shared" ca="1" si="216"/>
        <v>0</v>
      </c>
      <c r="BA400" s="2">
        <f t="shared" ca="1" si="217"/>
        <v>0</v>
      </c>
      <c r="BB400" s="2">
        <f t="shared" ca="1" si="218"/>
        <v>0</v>
      </c>
      <c r="BC400" s="2">
        <f t="shared" ca="1" si="219"/>
        <v>0</v>
      </c>
      <c r="BD400" s="2"/>
      <c r="BE400" s="2"/>
      <c r="BF400" s="2"/>
      <c r="BG400" s="2"/>
      <c r="BH400" s="2"/>
      <c r="BI400" s="2"/>
      <c r="BJ400" s="3"/>
      <c r="BL400" s="1">
        <f t="shared" ca="1" si="234"/>
        <v>33204.565322615897</v>
      </c>
      <c r="BM400" s="3"/>
      <c r="BN400" s="1">
        <f t="shared" ca="1" si="220"/>
        <v>1</v>
      </c>
      <c r="BO400" s="2"/>
      <c r="BP400" s="2"/>
      <c r="BQ400" s="3"/>
      <c r="BR400" s="15">
        <f t="shared" ca="1" si="221"/>
        <v>0.65115504532452984</v>
      </c>
      <c r="BS400" s="16">
        <f t="shared" ca="1" si="222"/>
        <v>0</v>
      </c>
      <c r="BT400" s="2"/>
      <c r="BU400" s="2"/>
      <c r="BV400" s="1">
        <f ca="1">IF(Table1[[#This Row],[Area]]="Raozan",Table1[[#This Row],[Income]],0)</f>
        <v>0</v>
      </c>
      <c r="BW400" s="2">
        <f ca="1">IF(Table1[[#This Row],[Area]]="Rangunia",Table1[[#This Row],[Income]],0)</f>
        <v>0</v>
      </c>
      <c r="BX400" s="2">
        <f ca="1">IF(Table1[[#This Row],[Area]]="Hathazari",Table1[[#This Row],[Income]],0)</f>
        <v>0</v>
      </c>
      <c r="BY400" s="2">
        <f ca="1">IF(Table1[[#This Row],[Area]]="Nazirhat",Table1[[#This Row],[Income]],0)</f>
        <v>0</v>
      </c>
      <c r="BZ400" s="2">
        <f ca="1">IF(Table1[[#This Row],[Area]]="Rangamati",Table1[[#This Row],[Income]],0)</f>
        <v>0</v>
      </c>
      <c r="CA400" s="2">
        <f ca="1">IF(Table1[[#This Row],[Area]]="Kumilla",Table1[[#This Row],[Income]],0)</f>
        <v>0</v>
      </c>
      <c r="CB400" s="2">
        <f ca="1">IF(Table1[[#This Row],[Area]]="Notun para",Table1[[#This Row],[Income]],0)</f>
        <v>0</v>
      </c>
      <c r="CC400" s="2">
        <f ca="1">IF(Table1[[#This Row],[Area]]="Fotikchori",Table1[[#This Row],[Income]],0)</f>
        <v>50544</v>
      </c>
      <c r="CD400" s="2">
        <f ca="1">IF(Table1[[#This Row],[Area]]="Feni",Table1[[#This Row],[Income]],0)</f>
        <v>0</v>
      </c>
      <c r="CE400" s="2">
        <f ca="1">IF(Table1[[#This Row],[Area]]="Chattogram mohonogori",Table1[[#This Row],[Income]],0)</f>
        <v>0</v>
      </c>
      <c r="CF400" s="2">
        <f ca="1">IF(Table1[[#This Row],[Area]]="Potia",Table1[[#This Row],[Income]],0)</f>
        <v>0</v>
      </c>
      <c r="CG400" s="3">
        <f ca="1">IF(Table1[[#This Row],[Area]]="Kaptai",Table1[[#This Row],[Income]],0)</f>
        <v>0</v>
      </c>
      <c r="CH400" s="1">
        <f ca="1">IF(Table1[[#This Row],[Field of work]]="Health",Table1[[#This Row],[Income]],0)</f>
        <v>0</v>
      </c>
      <c r="CI400" s="2">
        <f ca="1">IF(Table1[[#This Row],[Field of work]]="Teaching",Table1[[#This Row],[Income]],0)</f>
        <v>0</v>
      </c>
      <c r="CJ400" s="2">
        <f ca="1">IF(Table1[[#This Row],[Field of work]]="Construction",Table1[[#This Row],[Income]],0)</f>
        <v>0</v>
      </c>
      <c r="CK400" s="2">
        <f ca="1">IF(Table1[[#This Row],[Field of work]]="IT",Table1[[#This Row],[Income]],0)</f>
        <v>0</v>
      </c>
      <c r="CL400" s="2">
        <f ca="1">IF(Table1[[#This Row],[Field of work]]="General work",Table1[[#This Row],[Income]],0)</f>
        <v>50544</v>
      </c>
      <c r="CM400" s="3">
        <f ca="1">IF(Table1[[#This Row],[Field of work]]="Agriculture",Table1[[#This Row],[Income]],0)</f>
        <v>0</v>
      </c>
      <c r="CN400" s="1">
        <f t="shared" ca="1" si="209"/>
        <v>1</v>
      </c>
      <c r="CO400" s="3"/>
      <c r="CP400" s="1">
        <f t="shared" ca="1" si="223"/>
        <v>43</v>
      </c>
      <c r="CQ400" s="3"/>
    </row>
    <row r="401" spans="2:95" x14ac:dyDescent="0.25">
      <c r="B401">
        <f t="shared" ca="1" si="224"/>
        <v>1</v>
      </c>
      <c r="C401" t="str">
        <f t="shared" ca="1" si="210"/>
        <v>Men</v>
      </c>
      <c r="D401">
        <f t="shared" ca="1" si="225"/>
        <v>43</v>
      </c>
      <c r="E401">
        <f t="shared" ca="1" si="226"/>
        <v>3</v>
      </c>
      <c r="F401" t="str">
        <f t="shared" ca="1" si="211"/>
        <v>Teaching</v>
      </c>
      <c r="G401">
        <f t="shared" ca="1" si="227"/>
        <v>4</v>
      </c>
      <c r="H401" t="str">
        <f t="shared" ca="1" si="212"/>
        <v>Technical</v>
      </c>
      <c r="I401">
        <f t="shared" ca="1" si="228"/>
        <v>4</v>
      </c>
      <c r="J401">
        <f t="shared" ca="1" si="229"/>
        <v>1</v>
      </c>
      <c r="K401">
        <f t="shared" ca="1" si="230"/>
        <v>61606</v>
      </c>
      <c r="L401">
        <f t="shared" ca="1" si="231"/>
        <v>6</v>
      </c>
      <c r="M401" t="str">
        <f t="shared" ca="1" si="213"/>
        <v>Kumilla</v>
      </c>
      <c r="N401">
        <f t="shared" ref="N401:N464" ca="1" si="235">K401*RANDBETWEEN(3,6)</f>
        <v>308030</v>
      </c>
      <c r="O401">
        <f t="shared" ca="1" si="232"/>
        <v>200575.28861131493</v>
      </c>
      <c r="P401">
        <f t="shared" ref="P401:P464" ca="1" si="236">J401*RAND()*K401</f>
        <v>58566.960320698236</v>
      </c>
      <c r="Q401">
        <f t="shared" ca="1" si="233"/>
        <v>423</v>
      </c>
      <c r="R401">
        <f t="shared" ref="R401:R464" ca="1" si="237">RAND()*K401*2</f>
        <v>118356.86467389124</v>
      </c>
      <c r="S401">
        <f t="shared" ref="S401:S464" ca="1" si="238">RAND()*K401*1.5</f>
        <v>87488.339645716929</v>
      </c>
      <c r="T401">
        <f t="shared" ref="T401:T464" ca="1" si="239">N401+P401+S401</f>
        <v>454085.29996641516</v>
      </c>
      <c r="U401">
        <f t="shared" ref="U401:U464" ca="1" si="240">O401+Q401+R401</f>
        <v>319355.15328520618</v>
      </c>
      <c r="V401">
        <f t="shared" ref="V401:V464" ca="1" si="241">T401-U401</f>
        <v>134730.14668120898</v>
      </c>
      <c r="AR401" s="1">
        <f ca="1">IF(Table1[[#This Row],[Gender]]="men",1,0)</f>
        <v>1</v>
      </c>
      <c r="AS401" s="2">
        <f ca="1">IF(Table1[[#This Row],[Gender]]="Women",1,0)</f>
        <v>0</v>
      </c>
      <c r="AT401" s="2"/>
      <c r="AU401" s="2"/>
      <c r="AV401" s="3"/>
      <c r="AX401" s="1">
        <f t="shared" ca="1" si="214"/>
        <v>1</v>
      </c>
      <c r="AY401" s="2">
        <f t="shared" ca="1" si="215"/>
        <v>0</v>
      </c>
      <c r="AZ401" s="2">
        <f t="shared" ca="1" si="216"/>
        <v>0</v>
      </c>
      <c r="BA401" s="2">
        <f t="shared" ca="1" si="217"/>
        <v>0</v>
      </c>
      <c r="BB401" s="2">
        <f t="shared" ca="1" si="218"/>
        <v>0</v>
      </c>
      <c r="BC401" s="2">
        <f t="shared" ca="1" si="219"/>
        <v>0</v>
      </c>
      <c r="BD401" s="2"/>
      <c r="BE401" s="2"/>
      <c r="BF401" s="2"/>
      <c r="BG401" s="2"/>
      <c r="BH401" s="2"/>
      <c r="BI401" s="2"/>
      <c r="BJ401" s="3"/>
      <c r="BL401" s="1">
        <f t="shared" ca="1" si="234"/>
        <v>49865.588983211695</v>
      </c>
      <c r="BM401" s="3"/>
      <c r="BN401" s="1">
        <f t="shared" ca="1" si="220"/>
        <v>1</v>
      </c>
      <c r="BO401" s="2"/>
      <c r="BP401" s="2"/>
      <c r="BQ401" s="3"/>
      <c r="BR401" s="15">
        <f t="shared" ca="1" si="221"/>
        <v>0.53715299322409071</v>
      </c>
      <c r="BS401" s="16">
        <f t="shared" ca="1" si="222"/>
        <v>0</v>
      </c>
      <c r="BT401" s="2"/>
      <c r="BU401" s="2"/>
      <c r="BV401" s="1">
        <f ca="1">IF(Table1[[#This Row],[Area]]="Raozan",Table1[[#This Row],[Income]],0)</f>
        <v>0</v>
      </c>
      <c r="BW401" s="2">
        <f ca="1">IF(Table1[[#This Row],[Area]]="Rangunia",Table1[[#This Row],[Income]],0)</f>
        <v>0</v>
      </c>
      <c r="BX401" s="2">
        <f ca="1">IF(Table1[[#This Row],[Area]]="Hathazari",Table1[[#This Row],[Income]],0)</f>
        <v>0</v>
      </c>
      <c r="BY401" s="2">
        <f ca="1">IF(Table1[[#This Row],[Area]]="Nazirhat",Table1[[#This Row],[Income]],0)</f>
        <v>0</v>
      </c>
      <c r="BZ401" s="2">
        <f ca="1">IF(Table1[[#This Row],[Area]]="Rangamati",Table1[[#This Row],[Income]],0)</f>
        <v>0</v>
      </c>
      <c r="CA401" s="2">
        <f ca="1">IF(Table1[[#This Row],[Area]]="Kumilla",Table1[[#This Row],[Income]],0)</f>
        <v>61606</v>
      </c>
      <c r="CB401" s="2">
        <f ca="1">IF(Table1[[#This Row],[Area]]="Notun para",Table1[[#This Row],[Income]],0)</f>
        <v>0</v>
      </c>
      <c r="CC401" s="2">
        <f ca="1">IF(Table1[[#This Row],[Area]]="Fotikchori",Table1[[#This Row],[Income]],0)</f>
        <v>0</v>
      </c>
      <c r="CD401" s="2">
        <f ca="1">IF(Table1[[#This Row],[Area]]="Feni",Table1[[#This Row],[Income]],0)</f>
        <v>0</v>
      </c>
      <c r="CE401" s="2">
        <f ca="1">IF(Table1[[#This Row],[Area]]="Chattogram mohonogori",Table1[[#This Row],[Income]],0)</f>
        <v>0</v>
      </c>
      <c r="CF401" s="2">
        <f ca="1">IF(Table1[[#This Row],[Area]]="Potia",Table1[[#This Row],[Income]],0)</f>
        <v>0</v>
      </c>
      <c r="CG401" s="3">
        <f ca="1">IF(Table1[[#This Row],[Area]]="Kaptai",Table1[[#This Row],[Income]],0)</f>
        <v>0</v>
      </c>
      <c r="CH401" s="1">
        <f ca="1">IF(Table1[[#This Row],[Field of work]]="Health",Table1[[#This Row],[Income]],0)</f>
        <v>0</v>
      </c>
      <c r="CI401" s="2">
        <f ca="1">IF(Table1[[#This Row],[Field of work]]="Teaching",Table1[[#This Row],[Income]],0)</f>
        <v>61606</v>
      </c>
      <c r="CJ401" s="2">
        <f ca="1">IF(Table1[[#This Row],[Field of work]]="Construction",Table1[[#This Row],[Income]],0)</f>
        <v>0</v>
      </c>
      <c r="CK401" s="2">
        <f ca="1">IF(Table1[[#This Row],[Field of work]]="IT",Table1[[#This Row],[Income]],0)</f>
        <v>0</v>
      </c>
      <c r="CL401" s="2">
        <f ca="1">IF(Table1[[#This Row],[Field of work]]="General work",Table1[[#This Row],[Income]],0)</f>
        <v>0</v>
      </c>
      <c r="CM401" s="3">
        <f ca="1">IF(Table1[[#This Row],[Field of work]]="Agriculture",Table1[[#This Row],[Income]],0)</f>
        <v>0</v>
      </c>
      <c r="CN401" s="1">
        <f t="shared" ca="1" si="209"/>
        <v>1</v>
      </c>
      <c r="CO401" s="3"/>
      <c r="CP401" s="1">
        <f t="shared" ca="1" si="223"/>
        <v>31</v>
      </c>
      <c r="CQ401" s="3"/>
    </row>
    <row r="402" spans="2:95" x14ac:dyDescent="0.25">
      <c r="B402">
        <f t="shared" ca="1" si="224"/>
        <v>2</v>
      </c>
      <c r="C402" t="str">
        <f t="shared" ca="1" si="210"/>
        <v>Women</v>
      </c>
      <c r="D402">
        <f t="shared" ca="1" si="225"/>
        <v>31</v>
      </c>
      <c r="E402">
        <f t="shared" ca="1" si="226"/>
        <v>1</v>
      </c>
      <c r="F402" t="str">
        <f t="shared" ca="1" si="211"/>
        <v>Health</v>
      </c>
      <c r="G402">
        <f t="shared" ca="1" si="227"/>
        <v>1</v>
      </c>
      <c r="H402" t="str">
        <f t="shared" ca="1" si="212"/>
        <v>High school</v>
      </c>
      <c r="I402">
        <f t="shared" ca="1" si="228"/>
        <v>0</v>
      </c>
      <c r="J402">
        <f t="shared" ca="1" si="229"/>
        <v>3</v>
      </c>
      <c r="K402">
        <f t="shared" ca="1" si="230"/>
        <v>80666</v>
      </c>
      <c r="L402">
        <f t="shared" ca="1" si="231"/>
        <v>7</v>
      </c>
      <c r="M402" t="str">
        <f t="shared" ca="1" si="213"/>
        <v>Feni</v>
      </c>
      <c r="N402">
        <f t="shared" ca="1" si="235"/>
        <v>322664</v>
      </c>
      <c r="O402">
        <f t="shared" ca="1" si="232"/>
        <v>173319.933405658</v>
      </c>
      <c r="P402">
        <f t="shared" ca="1" si="236"/>
        <v>99613.695967847685</v>
      </c>
      <c r="Q402">
        <f t="shared" ca="1" si="233"/>
        <v>33406</v>
      </c>
      <c r="R402">
        <f t="shared" ca="1" si="237"/>
        <v>129896.95051207158</v>
      </c>
      <c r="S402">
        <f t="shared" ca="1" si="238"/>
        <v>28755.510512718211</v>
      </c>
      <c r="T402">
        <f t="shared" ca="1" si="239"/>
        <v>451033.20648056595</v>
      </c>
      <c r="U402">
        <f t="shared" ca="1" si="240"/>
        <v>336622.8839177296</v>
      </c>
      <c r="V402">
        <f t="shared" ca="1" si="241"/>
        <v>114410.32256283634</v>
      </c>
      <c r="AR402" s="1">
        <f ca="1">IF(Table1[[#This Row],[Gender]]="men",1,0)</f>
        <v>0</v>
      </c>
      <c r="AS402" s="2">
        <f ca="1">IF(Table1[[#This Row],[Gender]]="Women",1,0)</f>
        <v>1</v>
      </c>
      <c r="AT402" s="2"/>
      <c r="AU402" s="2"/>
      <c r="AV402" s="3"/>
      <c r="AX402" s="1">
        <f t="shared" ca="1" si="214"/>
        <v>1</v>
      </c>
      <c r="AY402" s="2">
        <f t="shared" ca="1" si="215"/>
        <v>0</v>
      </c>
      <c r="AZ402" s="2">
        <f t="shared" ca="1" si="216"/>
        <v>0</v>
      </c>
      <c r="BA402" s="2">
        <f t="shared" ca="1" si="217"/>
        <v>0</v>
      </c>
      <c r="BB402" s="2">
        <f t="shared" ca="1" si="218"/>
        <v>0</v>
      </c>
      <c r="BC402" s="2">
        <f t="shared" ca="1" si="219"/>
        <v>0</v>
      </c>
      <c r="BD402" s="2"/>
      <c r="BE402" s="2"/>
      <c r="BF402" s="2"/>
      <c r="BG402" s="2"/>
      <c r="BH402" s="2"/>
      <c r="BI402" s="2"/>
      <c r="BJ402" s="3"/>
      <c r="BL402" s="1">
        <f t="shared" ca="1" si="234"/>
        <v>39334.562463410773</v>
      </c>
      <c r="BM402" s="3"/>
      <c r="BN402" s="1">
        <f t="shared" ca="1" si="220"/>
        <v>0</v>
      </c>
      <c r="BO402" s="2"/>
      <c r="BP402" s="2"/>
      <c r="BQ402" s="3"/>
      <c r="BR402" s="15">
        <f t="shared" ca="1" si="221"/>
        <v>6.5240159771571493E-2</v>
      </c>
      <c r="BS402" s="16">
        <f t="shared" ca="1" si="222"/>
        <v>1</v>
      </c>
      <c r="BT402" s="2"/>
      <c r="BU402" s="2"/>
      <c r="BV402" s="1">
        <f ca="1">IF(Table1[[#This Row],[Area]]="Raozan",Table1[[#This Row],[Income]],0)</f>
        <v>0</v>
      </c>
      <c r="BW402" s="2">
        <f ca="1">IF(Table1[[#This Row],[Area]]="Rangunia",Table1[[#This Row],[Income]],0)</f>
        <v>0</v>
      </c>
      <c r="BX402" s="2">
        <f ca="1">IF(Table1[[#This Row],[Area]]="Hathazari",Table1[[#This Row],[Income]],0)</f>
        <v>0</v>
      </c>
      <c r="BY402" s="2">
        <f ca="1">IF(Table1[[#This Row],[Area]]="Nazirhat",Table1[[#This Row],[Income]],0)</f>
        <v>0</v>
      </c>
      <c r="BZ402" s="2">
        <f ca="1">IF(Table1[[#This Row],[Area]]="Rangamati",Table1[[#This Row],[Income]],0)</f>
        <v>0</v>
      </c>
      <c r="CA402" s="2">
        <f ca="1">IF(Table1[[#This Row],[Area]]="Kumilla",Table1[[#This Row],[Income]],0)</f>
        <v>0</v>
      </c>
      <c r="CB402" s="2">
        <f ca="1">IF(Table1[[#This Row],[Area]]="Notun para",Table1[[#This Row],[Income]],0)</f>
        <v>0</v>
      </c>
      <c r="CC402" s="2">
        <f ca="1">IF(Table1[[#This Row],[Area]]="Fotikchori",Table1[[#This Row],[Income]],0)</f>
        <v>0</v>
      </c>
      <c r="CD402" s="2">
        <f ca="1">IF(Table1[[#This Row],[Area]]="Feni",Table1[[#This Row],[Income]],0)</f>
        <v>80666</v>
      </c>
      <c r="CE402" s="2">
        <f ca="1">IF(Table1[[#This Row],[Area]]="Chattogram mohonogori",Table1[[#This Row],[Income]],0)</f>
        <v>0</v>
      </c>
      <c r="CF402" s="2">
        <f ca="1">IF(Table1[[#This Row],[Area]]="Potia",Table1[[#This Row],[Income]],0)</f>
        <v>0</v>
      </c>
      <c r="CG402" s="3">
        <f ca="1">IF(Table1[[#This Row],[Area]]="Kaptai",Table1[[#This Row],[Income]],0)</f>
        <v>0</v>
      </c>
      <c r="CH402" s="1">
        <f ca="1">IF(Table1[[#This Row],[Field of work]]="Health",Table1[[#This Row],[Income]],0)</f>
        <v>80666</v>
      </c>
      <c r="CI402" s="2">
        <f ca="1">IF(Table1[[#This Row],[Field of work]]="Teaching",Table1[[#This Row],[Income]],0)</f>
        <v>0</v>
      </c>
      <c r="CJ402" s="2">
        <f ca="1">IF(Table1[[#This Row],[Field of work]]="Construction",Table1[[#This Row],[Income]],0)</f>
        <v>0</v>
      </c>
      <c r="CK402" s="2">
        <f ca="1">IF(Table1[[#This Row],[Field of work]]="IT",Table1[[#This Row],[Income]],0)</f>
        <v>0</v>
      </c>
      <c r="CL402" s="2">
        <f ca="1">IF(Table1[[#This Row],[Field of work]]="General work",Table1[[#This Row],[Income]],0)</f>
        <v>0</v>
      </c>
      <c r="CM402" s="3">
        <f ca="1">IF(Table1[[#This Row],[Field of work]]="Agriculture",Table1[[#This Row],[Income]],0)</f>
        <v>0</v>
      </c>
      <c r="CN402" s="1">
        <f t="shared" ca="1" si="209"/>
        <v>1</v>
      </c>
      <c r="CO402" s="3"/>
      <c r="CP402" s="1">
        <f t="shared" ca="1" si="223"/>
        <v>39</v>
      </c>
      <c r="CQ402" s="3"/>
    </row>
    <row r="403" spans="2:95" x14ac:dyDescent="0.25">
      <c r="B403">
        <f t="shared" ca="1" si="224"/>
        <v>1</v>
      </c>
      <c r="C403" t="str">
        <f t="shared" ca="1" si="210"/>
        <v>Men</v>
      </c>
      <c r="D403">
        <f t="shared" ca="1" si="225"/>
        <v>39</v>
      </c>
      <c r="E403">
        <f t="shared" ca="1" si="226"/>
        <v>1</v>
      </c>
      <c r="F403" t="str">
        <f t="shared" ca="1" si="211"/>
        <v>Health</v>
      </c>
      <c r="G403">
        <f t="shared" ca="1" si="227"/>
        <v>5</v>
      </c>
      <c r="H403" t="str">
        <f t="shared" ca="1" si="212"/>
        <v>Other</v>
      </c>
      <c r="I403">
        <f t="shared" ca="1" si="228"/>
        <v>2</v>
      </c>
      <c r="J403">
        <f t="shared" ca="1" si="229"/>
        <v>2</v>
      </c>
      <c r="K403">
        <f t="shared" ca="1" si="230"/>
        <v>86528</v>
      </c>
      <c r="L403">
        <f t="shared" ca="1" si="231"/>
        <v>8</v>
      </c>
      <c r="M403" t="str">
        <f t="shared" ca="1" si="213"/>
        <v>Potia</v>
      </c>
      <c r="N403">
        <f t="shared" ca="1" si="235"/>
        <v>519168</v>
      </c>
      <c r="O403">
        <f t="shared" ca="1" si="232"/>
        <v>33870.603268287232</v>
      </c>
      <c r="P403">
        <f t="shared" ca="1" si="236"/>
        <v>99731.177966423391</v>
      </c>
      <c r="Q403">
        <f t="shared" ca="1" si="233"/>
        <v>273</v>
      </c>
      <c r="R403">
        <f t="shared" ca="1" si="237"/>
        <v>107877.24701602523</v>
      </c>
      <c r="S403">
        <f t="shared" ca="1" si="238"/>
        <v>94341.68042793819</v>
      </c>
      <c r="T403">
        <f t="shared" ca="1" si="239"/>
        <v>713240.85839436157</v>
      </c>
      <c r="U403">
        <f t="shared" ca="1" si="240"/>
        <v>142020.85028431244</v>
      </c>
      <c r="V403">
        <f t="shared" ca="1" si="241"/>
        <v>571220.00811004918</v>
      </c>
      <c r="AR403" s="1">
        <f ca="1">IF(Table1[[#This Row],[Gender]]="men",1,0)</f>
        <v>1</v>
      </c>
      <c r="AS403" s="2">
        <f ca="1">IF(Table1[[#This Row],[Gender]]="Women",1,0)</f>
        <v>0</v>
      </c>
      <c r="AT403" s="2"/>
      <c r="AU403" s="2"/>
      <c r="AV403" s="3"/>
      <c r="AX403" s="1">
        <f t="shared" ca="1" si="214"/>
        <v>0</v>
      </c>
      <c r="AY403" s="2">
        <f t="shared" ca="1" si="215"/>
        <v>0</v>
      </c>
      <c r="AZ403" s="2">
        <f t="shared" ca="1" si="216"/>
        <v>1</v>
      </c>
      <c r="BA403" s="2">
        <f t="shared" ca="1" si="217"/>
        <v>0</v>
      </c>
      <c r="BB403" s="2">
        <f t="shared" ca="1" si="218"/>
        <v>0</v>
      </c>
      <c r="BC403" s="2">
        <f t="shared" ca="1" si="219"/>
        <v>0</v>
      </c>
      <c r="BD403" s="2"/>
      <c r="BE403" s="2"/>
      <c r="BF403" s="2"/>
      <c r="BG403" s="2"/>
      <c r="BH403" s="2"/>
      <c r="BI403" s="2"/>
      <c r="BJ403" s="3"/>
      <c r="BL403" s="1">
        <f t="shared" ca="1" si="234"/>
        <v>73090.777392542368</v>
      </c>
      <c r="BM403" s="3"/>
      <c r="BN403" s="1">
        <f t="shared" ca="1" si="220"/>
        <v>1</v>
      </c>
      <c r="BO403" s="2"/>
      <c r="BP403" s="2"/>
      <c r="BQ403" s="3"/>
      <c r="BR403" s="15">
        <f t="shared" ca="1" si="221"/>
        <v>0.41689673180991155</v>
      </c>
      <c r="BS403" s="16">
        <f t="shared" ca="1" si="222"/>
        <v>0</v>
      </c>
      <c r="BT403" s="2"/>
      <c r="BU403" s="2"/>
      <c r="BV403" s="1">
        <f ca="1">IF(Table1[[#This Row],[Area]]="Raozan",Table1[[#This Row],[Income]],0)</f>
        <v>0</v>
      </c>
      <c r="BW403" s="2">
        <f ca="1">IF(Table1[[#This Row],[Area]]="Rangunia",Table1[[#This Row],[Income]],0)</f>
        <v>0</v>
      </c>
      <c r="BX403" s="2">
        <f ca="1">IF(Table1[[#This Row],[Area]]="Hathazari",Table1[[#This Row],[Income]],0)</f>
        <v>0</v>
      </c>
      <c r="BY403" s="2">
        <f ca="1">IF(Table1[[#This Row],[Area]]="Nazirhat",Table1[[#This Row],[Income]],0)</f>
        <v>0</v>
      </c>
      <c r="BZ403" s="2">
        <f ca="1">IF(Table1[[#This Row],[Area]]="Rangamati",Table1[[#This Row],[Income]],0)</f>
        <v>0</v>
      </c>
      <c r="CA403" s="2">
        <f ca="1">IF(Table1[[#This Row],[Area]]="Kumilla",Table1[[#This Row],[Income]],0)</f>
        <v>0</v>
      </c>
      <c r="CB403" s="2">
        <f ca="1">IF(Table1[[#This Row],[Area]]="Notun para",Table1[[#This Row],[Income]],0)</f>
        <v>0</v>
      </c>
      <c r="CC403" s="2">
        <f ca="1">IF(Table1[[#This Row],[Area]]="Fotikchori",Table1[[#This Row],[Income]],0)</f>
        <v>0</v>
      </c>
      <c r="CD403" s="2">
        <f ca="1">IF(Table1[[#This Row],[Area]]="Feni",Table1[[#This Row],[Income]],0)</f>
        <v>0</v>
      </c>
      <c r="CE403" s="2">
        <f ca="1">IF(Table1[[#This Row],[Area]]="Chattogram mohonogori",Table1[[#This Row],[Income]],0)</f>
        <v>0</v>
      </c>
      <c r="CF403" s="2">
        <f ca="1">IF(Table1[[#This Row],[Area]]="Potia",Table1[[#This Row],[Income]],0)</f>
        <v>86528</v>
      </c>
      <c r="CG403" s="3">
        <f ca="1">IF(Table1[[#This Row],[Area]]="Kaptai",Table1[[#This Row],[Income]],0)</f>
        <v>0</v>
      </c>
      <c r="CH403" s="1">
        <f ca="1">IF(Table1[[#This Row],[Field of work]]="Health",Table1[[#This Row],[Income]],0)</f>
        <v>86528</v>
      </c>
      <c r="CI403" s="2">
        <f ca="1">IF(Table1[[#This Row],[Field of work]]="Teaching",Table1[[#This Row],[Income]],0)</f>
        <v>0</v>
      </c>
      <c r="CJ403" s="2">
        <f ca="1">IF(Table1[[#This Row],[Field of work]]="Construction",Table1[[#This Row],[Income]],0)</f>
        <v>0</v>
      </c>
      <c r="CK403" s="2">
        <f ca="1">IF(Table1[[#This Row],[Field of work]]="IT",Table1[[#This Row],[Income]],0)</f>
        <v>0</v>
      </c>
      <c r="CL403" s="2">
        <f ca="1">IF(Table1[[#This Row],[Field of work]]="General work",Table1[[#This Row],[Income]],0)</f>
        <v>0</v>
      </c>
      <c r="CM403" s="3">
        <f ca="1">IF(Table1[[#This Row],[Field of work]]="Agriculture",Table1[[#This Row],[Income]],0)</f>
        <v>0</v>
      </c>
      <c r="CN403" s="1">
        <f t="shared" ca="1" si="209"/>
        <v>1</v>
      </c>
      <c r="CO403" s="3"/>
      <c r="CP403" s="1">
        <f t="shared" ca="1" si="223"/>
        <v>27</v>
      </c>
      <c r="CQ403" s="3"/>
    </row>
    <row r="404" spans="2:95" x14ac:dyDescent="0.25">
      <c r="B404">
        <f t="shared" ca="1" si="224"/>
        <v>1</v>
      </c>
      <c r="C404" t="str">
        <f t="shared" ca="1" si="210"/>
        <v>Men</v>
      </c>
      <c r="D404">
        <f t="shared" ca="1" si="225"/>
        <v>27</v>
      </c>
      <c r="E404">
        <f t="shared" ca="1" si="226"/>
        <v>2</v>
      </c>
      <c r="F404" t="str">
        <f t="shared" ca="1" si="211"/>
        <v>Construction</v>
      </c>
      <c r="G404">
        <f t="shared" ca="1" si="227"/>
        <v>3</v>
      </c>
      <c r="H404" t="str">
        <f t="shared" ca="1" si="212"/>
        <v>University</v>
      </c>
      <c r="I404">
        <f t="shared" ca="1" si="228"/>
        <v>1</v>
      </c>
      <c r="J404">
        <f t="shared" ca="1" si="229"/>
        <v>3</v>
      </c>
      <c r="K404">
        <f t="shared" ca="1" si="230"/>
        <v>59448</v>
      </c>
      <c r="L404">
        <f t="shared" ca="1" si="231"/>
        <v>6</v>
      </c>
      <c r="M404" t="str">
        <f t="shared" ca="1" si="213"/>
        <v>Kumilla</v>
      </c>
      <c r="N404">
        <f t="shared" ca="1" si="235"/>
        <v>178344</v>
      </c>
      <c r="O404">
        <f t="shared" ca="1" si="232"/>
        <v>74351.030737906869</v>
      </c>
      <c r="P404">
        <f t="shared" ca="1" si="236"/>
        <v>118003.68739023233</v>
      </c>
      <c r="Q404">
        <f t="shared" ca="1" si="233"/>
        <v>95576</v>
      </c>
      <c r="R404">
        <f t="shared" ca="1" si="237"/>
        <v>53153.163596392485</v>
      </c>
      <c r="S404">
        <f t="shared" ca="1" si="238"/>
        <v>13704.79870375754</v>
      </c>
      <c r="T404">
        <f t="shared" ca="1" si="239"/>
        <v>310052.48609398986</v>
      </c>
      <c r="U404">
        <f t="shared" ca="1" si="240"/>
        <v>223080.19433429936</v>
      </c>
      <c r="V404">
        <f t="shared" ca="1" si="241"/>
        <v>86972.291759690503</v>
      </c>
      <c r="AR404" s="1">
        <f ca="1">IF(Table1[[#This Row],[Gender]]="men",1,0)</f>
        <v>1</v>
      </c>
      <c r="AS404" s="2">
        <f ca="1">IF(Table1[[#This Row],[Gender]]="Women",1,0)</f>
        <v>0</v>
      </c>
      <c r="AT404" s="2"/>
      <c r="AU404" s="2"/>
      <c r="AV404" s="3"/>
      <c r="AX404" s="1">
        <f t="shared" ca="1" si="214"/>
        <v>0</v>
      </c>
      <c r="AY404" s="2">
        <f t="shared" ca="1" si="215"/>
        <v>1</v>
      </c>
      <c r="AZ404" s="2">
        <f t="shared" ca="1" si="216"/>
        <v>0</v>
      </c>
      <c r="BA404" s="2">
        <f t="shared" ca="1" si="217"/>
        <v>0</v>
      </c>
      <c r="BB404" s="2">
        <f t="shared" ca="1" si="218"/>
        <v>0</v>
      </c>
      <c r="BC404" s="2">
        <f t="shared" ca="1" si="219"/>
        <v>0</v>
      </c>
      <c r="BD404" s="2"/>
      <c r="BE404" s="2"/>
      <c r="BF404" s="2"/>
      <c r="BG404" s="2"/>
      <c r="BH404" s="2"/>
      <c r="BI404" s="2"/>
      <c r="BJ404" s="3"/>
      <c r="BL404" s="1">
        <f t="shared" ca="1" si="234"/>
        <v>16643.807162750989</v>
      </c>
      <c r="BM404" s="3"/>
      <c r="BN404" s="1">
        <f t="shared" ca="1" si="220"/>
        <v>1</v>
      </c>
      <c r="BO404" s="2"/>
      <c r="BP404" s="2"/>
      <c r="BQ404" s="3"/>
      <c r="BR404" s="15">
        <f t="shared" ca="1" si="221"/>
        <v>0.97666906915460039</v>
      </c>
      <c r="BS404" s="16">
        <f t="shared" ca="1" si="222"/>
        <v>0</v>
      </c>
      <c r="BT404" s="2"/>
      <c r="BU404" s="2"/>
      <c r="BV404" s="1">
        <f ca="1">IF(Table1[[#This Row],[Area]]="Raozan",Table1[[#This Row],[Income]],0)</f>
        <v>0</v>
      </c>
      <c r="BW404" s="2">
        <f ca="1">IF(Table1[[#This Row],[Area]]="Rangunia",Table1[[#This Row],[Income]],0)</f>
        <v>0</v>
      </c>
      <c r="BX404" s="2">
        <f ca="1">IF(Table1[[#This Row],[Area]]="Hathazari",Table1[[#This Row],[Income]],0)</f>
        <v>0</v>
      </c>
      <c r="BY404" s="2">
        <f ca="1">IF(Table1[[#This Row],[Area]]="Nazirhat",Table1[[#This Row],[Income]],0)</f>
        <v>0</v>
      </c>
      <c r="BZ404" s="2">
        <f ca="1">IF(Table1[[#This Row],[Area]]="Rangamati",Table1[[#This Row],[Income]],0)</f>
        <v>0</v>
      </c>
      <c r="CA404" s="2">
        <f ca="1">IF(Table1[[#This Row],[Area]]="Kumilla",Table1[[#This Row],[Income]],0)</f>
        <v>59448</v>
      </c>
      <c r="CB404" s="2">
        <f ca="1">IF(Table1[[#This Row],[Area]]="Notun para",Table1[[#This Row],[Income]],0)</f>
        <v>0</v>
      </c>
      <c r="CC404" s="2">
        <f ca="1">IF(Table1[[#This Row],[Area]]="Fotikchori",Table1[[#This Row],[Income]],0)</f>
        <v>0</v>
      </c>
      <c r="CD404" s="2">
        <f ca="1">IF(Table1[[#This Row],[Area]]="Feni",Table1[[#This Row],[Income]],0)</f>
        <v>0</v>
      </c>
      <c r="CE404" s="2">
        <f ca="1">IF(Table1[[#This Row],[Area]]="Chattogram mohonogori",Table1[[#This Row],[Income]],0)</f>
        <v>0</v>
      </c>
      <c r="CF404" s="2">
        <f ca="1">IF(Table1[[#This Row],[Area]]="Potia",Table1[[#This Row],[Income]],0)</f>
        <v>0</v>
      </c>
      <c r="CG404" s="3">
        <f ca="1">IF(Table1[[#This Row],[Area]]="Kaptai",Table1[[#This Row],[Income]],0)</f>
        <v>0</v>
      </c>
      <c r="CH404" s="1">
        <f ca="1">IF(Table1[[#This Row],[Field of work]]="Health",Table1[[#This Row],[Income]],0)</f>
        <v>0</v>
      </c>
      <c r="CI404" s="2">
        <f ca="1">IF(Table1[[#This Row],[Field of work]]="Teaching",Table1[[#This Row],[Income]],0)</f>
        <v>0</v>
      </c>
      <c r="CJ404" s="2">
        <f ca="1">IF(Table1[[#This Row],[Field of work]]="Construction",Table1[[#This Row],[Income]],0)</f>
        <v>59448</v>
      </c>
      <c r="CK404" s="2">
        <f ca="1">IF(Table1[[#This Row],[Field of work]]="IT",Table1[[#This Row],[Income]],0)</f>
        <v>0</v>
      </c>
      <c r="CL404" s="2">
        <f ca="1">IF(Table1[[#This Row],[Field of work]]="General work",Table1[[#This Row],[Income]],0)</f>
        <v>0</v>
      </c>
      <c r="CM404" s="3">
        <f ca="1">IF(Table1[[#This Row],[Field of work]]="Agriculture",Table1[[#This Row],[Income]],0)</f>
        <v>0</v>
      </c>
      <c r="CN404" s="1">
        <f t="shared" ca="1" si="209"/>
        <v>1</v>
      </c>
      <c r="CO404" s="3"/>
      <c r="CP404" s="1">
        <f t="shared" ca="1" si="223"/>
        <v>28</v>
      </c>
      <c r="CQ404" s="3"/>
    </row>
    <row r="405" spans="2:95" x14ac:dyDescent="0.25">
      <c r="B405">
        <f t="shared" ca="1" si="224"/>
        <v>2</v>
      </c>
      <c r="C405" t="str">
        <f t="shared" ca="1" si="210"/>
        <v>Women</v>
      </c>
      <c r="D405">
        <f t="shared" ca="1" si="225"/>
        <v>28</v>
      </c>
      <c r="E405">
        <f t="shared" ca="1" si="226"/>
        <v>3</v>
      </c>
      <c r="F405" t="str">
        <f t="shared" ca="1" si="211"/>
        <v>Teaching</v>
      </c>
      <c r="G405">
        <f t="shared" ca="1" si="227"/>
        <v>5</v>
      </c>
      <c r="H405" t="str">
        <f t="shared" ca="1" si="212"/>
        <v>Other</v>
      </c>
      <c r="I405">
        <f t="shared" ca="1" si="228"/>
        <v>2</v>
      </c>
      <c r="J405">
        <f t="shared" ca="1" si="229"/>
        <v>2</v>
      </c>
      <c r="K405">
        <f t="shared" ca="1" si="230"/>
        <v>85453</v>
      </c>
      <c r="L405">
        <f t="shared" ca="1" si="231"/>
        <v>6</v>
      </c>
      <c r="M405" t="str">
        <f t="shared" ca="1" si="213"/>
        <v>Kumilla</v>
      </c>
      <c r="N405">
        <f t="shared" ca="1" si="235"/>
        <v>427265</v>
      </c>
      <c r="O405">
        <f t="shared" ca="1" si="232"/>
        <v>417296.50983234035</v>
      </c>
      <c r="P405">
        <f t="shared" ca="1" si="236"/>
        <v>146181.55478508474</v>
      </c>
      <c r="Q405">
        <f t="shared" ca="1" si="233"/>
        <v>22508</v>
      </c>
      <c r="R405">
        <f t="shared" ca="1" si="237"/>
        <v>78831.144249476536</v>
      </c>
      <c r="S405">
        <f t="shared" ca="1" si="238"/>
        <v>105902.78419391952</v>
      </c>
      <c r="T405">
        <f t="shared" ca="1" si="239"/>
        <v>679349.33897900418</v>
      </c>
      <c r="U405">
        <f t="shared" ca="1" si="240"/>
        <v>518635.6540818169</v>
      </c>
      <c r="V405">
        <f t="shared" ca="1" si="241"/>
        <v>160713.68489718728</v>
      </c>
      <c r="AR405" s="1">
        <f ca="1">IF(Table1[[#This Row],[Gender]]="men",1,0)</f>
        <v>0</v>
      </c>
      <c r="AS405" s="2">
        <f ca="1">IF(Table1[[#This Row],[Gender]]="Women",1,0)</f>
        <v>1</v>
      </c>
      <c r="AT405" s="2"/>
      <c r="AU405" s="2"/>
      <c r="AV405" s="3"/>
      <c r="AX405" s="1">
        <f t="shared" ca="1" si="214"/>
        <v>0</v>
      </c>
      <c r="AY405" s="2">
        <f t="shared" ca="1" si="215"/>
        <v>0</v>
      </c>
      <c r="AZ405" s="2">
        <f t="shared" ca="1" si="216"/>
        <v>0</v>
      </c>
      <c r="BA405" s="2">
        <f t="shared" ca="1" si="217"/>
        <v>0</v>
      </c>
      <c r="BB405" s="2">
        <f t="shared" ca="1" si="218"/>
        <v>1</v>
      </c>
      <c r="BC405" s="2">
        <f t="shared" ca="1" si="219"/>
        <v>0</v>
      </c>
      <c r="BD405" s="2"/>
      <c r="BE405" s="2"/>
      <c r="BF405" s="2"/>
      <c r="BG405" s="2"/>
      <c r="BH405" s="2"/>
      <c r="BI405" s="2"/>
      <c r="BJ405" s="3"/>
      <c r="BL405" s="1">
        <f t="shared" ca="1" si="234"/>
        <v>40149.231946459076</v>
      </c>
      <c r="BM405" s="3"/>
      <c r="BN405" s="1">
        <f t="shared" ca="1" si="220"/>
        <v>1</v>
      </c>
      <c r="BO405" s="2"/>
      <c r="BP405" s="2"/>
      <c r="BQ405" s="3"/>
      <c r="BR405" s="15">
        <f t="shared" ca="1" si="221"/>
        <v>0.2097482443162223</v>
      </c>
      <c r="BS405" s="16">
        <f t="shared" ca="1" si="222"/>
        <v>0</v>
      </c>
      <c r="BT405" s="2"/>
      <c r="BU405" s="2"/>
      <c r="BV405" s="1">
        <f ca="1">IF(Table1[[#This Row],[Area]]="Raozan",Table1[[#This Row],[Income]],0)</f>
        <v>0</v>
      </c>
      <c r="BW405" s="2">
        <f ca="1">IF(Table1[[#This Row],[Area]]="Rangunia",Table1[[#This Row],[Income]],0)</f>
        <v>0</v>
      </c>
      <c r="BX405" s="2">
        <f ca="1">IF(Table1[[#This Row],[Area]]="Hathazari",Table1[[#This Row],[Income]],0)</f>
        <v>0</v>
      </c>
      <c r="BY405" s="2">
        <f ca="1">IF(Table1[[#This Row],[Area]]="Nazirhat",Table1[[#This Row],[Income]],0)</f>
        <v>0</v>
      </c>
      <c r="BZ405" s="2">
        <f ca="1">IF(Table1[[#This Row],[Area]]="Rangamati",Table1[[#This Row],[Income]],0)</f>
        <v>0</v>
      </c>
      <c r="CA405" s="2">
        <f ca="1">IF(Table1[[#This Row],[Area]]="Kumilla",Table1[[#This Row],[Income]],0)</f>
        <v>85453</v>
      </c>
      <c r="CB405" s="2">
        <f ca="1">IF(Table1[[#This Row],[Area]]="Notun para",Table1[[#This Row],[Income]],0)</f>
        <v>0</v>
      </c>
      <c r="CC405" s="2">
        <f ca="1">IF(Table1[[#This Row],[Area]]="Fotikchori",Table1[[#This Row],[Income]],0)</f>
        <v>0</v>
      </c>
      <c r="CD405" s="2">
        <f ca="1">IF(Table1[[#This Row],[Area]]="Feni",Table1[[#This Row],[Income]],0)</f>
        <v>0</v>
      </c>
      <c r="CE405" s="2">
        <f ca="1">IF(Table1[[#This Row],[Area]]="Chattogram mohonogori",Table1[[#This Row],[Income]],0)</f>
        <v>0</v>
      </c>
      <c r="CF405" s="2">
        <f ca="1">IF(Table1[[#This Row],[Area]]="Potia",Table1[[#This Row],[Income]],0)</f>
        <v>0</v>
      </c>
      <c r="CG405" s="3">
        <f ca="1">IF(Table1[[#This Row],[Area]]="Kaptai",Table1[[#This Row],[Income]],0)</f>
        <v>0</v>
      </c>
      <c r="CH405" s="1">
        <f ca="1">IF(Table1[[#This Row],[Field of work]]="Health",Table1[[#This Row],[Income]],0)</f>
        <v>0</v>
      </c>
      <c r="CI405" s="2">
        <f ca="1">IF(Table1[[#This Row],[Field of work]]="Teaching",Table1[[#This Row],[Income]],0)</f>
        <v>85453</v>
      </c>
      <c r="CJ405" s="2">
        <f ca="1">IF(Table1[[#This Row],[Field of work]]="Construction",Table1[[#This Row],[Income]],0)</f>
        <v>0</v>
      </c>
      <c r="CK405" s="2">
        <f ca="1">IF(Table1[[#This Row],[Field of work]]="IT",Table1[[#This Row],[Income]],0)</f>
        <v>0</v>
      </c>
      <c r="CL405" s="2">
        <f ca="1">IF(Table1[[#This Row],[Field of work]]="General work",Table1[[#This Row],[Income]],0)</f>
        <v>0</v>
      </c>
      <c r="CM405" s="3">
        <f ca="1">IF(Table1[[#This Row],[Field of work]]="Agriculture",Table1[[#This Row],[Income]],0)</f>
        <v>0</v>
      </c>
      <c r="CN405" s="1">
        <f t="shared" ca="1" si="209"/>
        <v>1</v>
      </c>
      <c r="CO405" s="3"/>
      <c r="CP405" s="1">
        <f t="shared" ca="1" si="223"/>
        <v>33</v>
      </c>
      <c r="CQ405" s="3"/>
    </row>
    <row r="406" spans="2:95" x14ac:dyDescent="0.25">
      <c r="B406">
        <f t="shared" ca="1" si="224"/>
        <v>1</v>
      </c>
      <c r="C406" t="str">
        <f t="shared" ca="1" si="210"/>
        <v>Men</v>
      </c>
      <c r="D406">
        <f t="shared" ca="1" si="225"/>
        <v>33</v>
      </c>
      <c r="E406">
        <f t="shared" ca="1" si="226"/>
        <v>5</v>
      </c>
      <c r="F406" t="str">
        <f t="shared" ca="1" si="211"/>
        <v>General work</v>
      </c>
      <c r="G406">
        <f t="shared" ca="1" si="227"/>
        <v>4</v>
      </c>
      <c r="H406" t="str">
        <f t="shared" ca="1" si="212"/>
        <v>Technical</v>
      </c>
      <c r="I406">
        <f t="shared" ca="1" si="228"/>
        <v>4</v>
      </c>
      <c r="J406">
        <f t="shared" ca="1" si="229"/>
        <v>3</v>
      </c>
      <c r="K406">
        <f t="shared" ca="1" si="230"/>
        <v>87287</v>
      </c>
      <c r="L406">
        <f t="shared" ca="1" si="231"/>
        <v>8</v>
      </c>
      <c r="M406" t="str">
        <f t="shared" ca="1" si="213"/>
        <v>Potia</v>
      </c>
      <c r="N406">
        <f t="shared" ca="1" si="235"/>
        <v>261861</v>
      </c>
      <c r="O406">
        <f t="shared" ca="1" si="232"/>
        <v>54924.88500489029</v>
      </c>
      <c r="P406">
        <f t="shared" ca="1" si="236"/>
        <v>49931.42148825297</v>
      </c>
      <c r="Q406">
        <f t="shared" ca="1" si="233"/>
        <v>16428</v>
      </c>
      <c r="R406">
        <f t="shared" ca="1" si="237"/>
        <v>140015.49282470776</v>
      </c>
      <c r="S406">
        <f t="shared" ca="1" si="238"/>
        <v>114149.14938304908</v>
      </c>
      <c r="T406">
        <f t="shared" ca="1" si="239"/>
        <v>425941.57087130204</v>
      </c>
      <c r="U406">
        <f t="shared" ca="1" si="240"/>
        <v>211368.37782959806</v>
      </c>
      <c r="V406">
        <f t="shared" ca="1" si="241"/>
        <v>214573.19304170398</v>
      </c>
      <c r="AR406" s="1">
        <f ca="1">IF(Table1[[#This Row],[Gender]]="men",1,0)</f>
        <v>1</v>
      </c>
      <c r="AS406" s="2">
        <f ca="1">IF(Table1[[#This Row],[Gender]]="Women",1,0)</f>
        <v>0</v>
      </c>
      <c r="AT406" s="2"/>
      <c r="AU406" s="2"/>
      <c r="AV406" s="3"/>
      <c r="AX406" s="1">
        <f t="shared" ca="1" si="214"/>
        <v>0</v>
      </c>
      <c r="AY406" s="2">
        <f t="shared" ca="1" si="215"/>
        <v>1</v>
      </c>
      <c r="AZ406" s="2">
        <f t="shared" ca="1" si="216"/>
        <v>0</v>
      </c>
      <c r="BA406" s="2">
        <f t="shared" ca="1" si="217"/>
        <v>0</v>
      </c>
      <c r="BB406" s="2">
        <f t="shared" ca="1" si="218"/>
        <v>0</v>
      </c>
      <c r="BC406" s="2">
        <f t="shared" ca="1" si="219"/>
        <v>0</v>
      </c>
      <c r="BD406" s="2"/>
      <c r="BE406" s="2"/>
      <c r="BF406" s="2"/>
      <c r="BG406" s="2"/>
      <c r="BH406" s="2"/>
      <c r="BI406" s="2"/>
      <c r="BJ406" s="3"/>
      <c r="BL406" s="1">
        <f t="shared" ca="1" si="234"/>
        <v>11925.015976671568</v>
      </c>
      <c r="BM406" s="3"/>
      <c r="BN406" s="1">
        <f t="shared" ca="1" si="220"/>
        <v>1</v>
      </c>
      <c r="BO406" s="2"/>
      <c r="BP406" s="2"/>
      <c r="BQ406" s="3"/>
      <c r="BR406" s="15">
        <f t="shared" ca="1" si="221"/>
        <v>0.49322974203265857</v>
      </c>
      <c r="BS406" s="16">
        <f t="shared" ca="1" si="222"/>
        <v>0</v>
      </c>
      <c r="BT406" s="2"/>
      <c r="BU406" s="2"/>
      <c r="BV406" s="1">
        <f ca="1">IF(Table1[[#This Row],[Area]]="Raozan",Table1[[#This Row],[Income]],0)</f>
        <v>0</v>
      </c>
      <c r="BW406" s="2">
        <f ca="1">IF(Table1[[#This Row],[Area]]="Rangunia",Table1[[#This Row],[Income]],0)</f>
        <v>0</v>
      </c>
      <c r="BX406" s="2">
        <f ca="1">IF(Table1[[#This Row],[Area]]="Hathazari",Table1[[#This Row],[Income]],0)</f>
        <v>0</v>
      </c>
      <c r="BY406" s="2">
        <f ca="1">IF(Table1[[#This Row],[Area]]="Nazirhat",Table1[[#This Row],[Income]],0)</f>
        <v>0</v>
      </c>
      <c r="BZ406" s="2">
        <f ca="1">IF(Table1[[#This Row],[Area]]="Rangamati",Table1[[#This Row],[Income]],0)</f>
        <v>0</v>
      </c>
      <c r="CA406" s="2">
        <f ca="1">IF(Table1[[#This Row],[Area]]="Kumilla",Table1[[#This Row],[Income]],0)</f>
        <v>0</v>
      </c>
      <c r="CB406" s="2">
        <f ca="1">IF(Table1[[#This Row],[Area]]="Notun para",Table1[[#This Row],[Income]],0)</f>
        <v>0</v>
      </c>
      <c r="CC406" s="2">
        <f ca="1">IF(Table1[[#This Row],[Area]]="Fotikchori",Table1[[#This Row],[Income]],0)</f>
        <v>0</v>
      </c>
      <c r="CD406" s="2">
        <f ca="1">IF(Table1[[#This Row],[Area]]="Feni",Table1[[#This Row],[Income]],0)</f>
        <v>0</v>
      </c>
      <c r="CE406" s="2">
        <f ca="1">IF(Table1[[#This Row],[Area]]="Chattogram mohonogori",Table1[[#This Row],[Income]],0)</f>
        <v>0</v>
      </c>
      <c r="CF406" s="2">
        <f ca="1">IF(Table1[[#This Row],[Area]]="Potia",Table1[[#This Row],[Income]],0)</f>
        <v>87287</v>
      </c>
      <c r="CG406" s="3">
        <f ca="1">IF(Table1[[#This Row],[Area]]="Kaptai",Table1[[#This Row],[Income]],0)</f>
        <v>0</v>
      </c>
      <c r="CH406" s="1">
        <f ca="1">IF(Table1[[#This Row],[Field of work]]="Health",Table1[[#This Row],[Income]],0)</f>
        <v>0</v>
      </c>
      <c r="CI406" s="2">
        <f ca="1">IF(Table1[[#This Row],[Field of work]]="Teaching",Table1[[#This Row],[Income]],0)</f>
        <v>0</v>
      </c>
      <c r="CJ406" s="2">
        <f ca="1">IF(Table1[[#This Row],[Field of work]]="Construction",Table1[[#This Row],[Income]],0)</f>
        <v>0</v>
      </c>
      <c r="CK406" s="2">
        <f ca="1">IF(Table1[[#This Row],[Field of work]]="IT",Table1[[#This Row],[Income]],0)</f>
        <v>0</v>
      </c>
      <c r="CL406" s="2">
        <f ca="1">IF(Table1[[#This Row],[Field of work]]="General work",Table1[[#This Row],[Income]],0)</f>
        <v>87287</v>
      </c>
      <c r="CM406" s="3">
        <f ca="1">IF(Table1[[#This Row],[Field of work]]="Agriculture",Table1[[#This Row],[Income]],0)</f>
        <v>0</v>
      </c>
      <c r="CN406" s="1">
        <f t="shared" ca="1" si="209"/>
        <v>1</v>
      </c>
      <c r="CO406" s="3"/>
      <c r="CP406" s="1">
        <f t="shared" ca="1" si="223"/>
        <v>32</v>
      </c>
      <c r="CQ406" s="3"/>
    </row>
    <row r="407" spans="2:95" x14ac:dyDescent="0.25">
      <c r="B407">
        <f t="shared" ca="1" si="224"/>
        <v>2</v>
      </c>
      <c r="C407" t="str">
        <f t="shared" ca="1" si="210"/>
        <v>Women</v>
      </c>
      <c r="D407">
        <f t="shared" ca="1" si="225"/>
        <v>32</v>
      </c>
      <c r="E407">
        <f t="shared" ca="1" si="226"/>
        <v>3</v>
      </c>
      <c r="F407" t="str">
        <f t="shared" ca="1" si="211"/>
        <v>Teaching</v>
      </c>
      <c r="G407">
        <f t="shared" ca="1" si="227"/>
        <v>5</v>
      </c>
      <c r="H407" t="str">
        <f t="shared" ca="1" si="212"/>
        <v>Other</v>
      </c>
      <c r="I407">
        <f t="shared" ca="1" si="228"/>
        <v>3</v>
      </c>
      <c r="J407">
        <f t="shared" ca="1" si="229"/>
        <v>1</v>
      </c>
      <c r="K407">
        <f t="shared" ca="1" si="230"/>
        <v>69728</v>
      </c>
      <c r="L407">
        <f t="shared" ca="1" si="231"/>
        <v>4</v>
      </c>
      <c r="M407" t="str">
        <f t="shared" ca="1" si="213"/>
        <v>Rangamati</v>
      </c>
      <c r="N407">
        <f t="shared" ca="1" si="235"/>
        <v>209184</v>
      </c>
      <c r="O407">
        <f t="shared" ca="1" si="232"/>
        <v>103175.77035735965</v>
      </c>
      <c r="P407">
        <f t="shared" ca="1" si="236"/>
        <v>40149.231946459076</v>
      </c>
      <c r="Q407">
        <f t="shared" ca="1" si="233"/>
        <v>36890</v>
      </c>
      <c r="R407">
        <f t="shared" ca="1" si="237"/>
        <v>116328.00738307378</v>
      </c>
      <c r="S407">
        <f t="shared" ca="1" si="238"/>
        <v>18258.682952255273</v>
      </c>
      <c r="T407">
        <f t="shared" ca="1" si="239"/>
        <v>267591.91489871434</v>
      </c>
      <c r="U407">
        <f t="shared" ca="1" si="240"/>
        <v>256393.77774043346</v>
      </c>
      <c r="V407">
        <f t="shared" ca="1" si="241"/>
        <v>11198.137158280879</v>
      </c>
      <c r="AR407" s="1">
        <f ca="1">IF(Table1[[#This Row],[Gender]]="men",1,0)</f>
        <v>0</v>
      </c>
      <c r="AS407" s="2">
        <f ca="1">IF(Table1[[#This Row],[Gender]]="Women",1,0)</f>
        <v>1</v>
      </c>
      <c r="AT407" s="2"/>
      <c r="AU407" s="2"/>
      <c r="AV407" s="3"/>
      <c r="AX407" s="1">
        <f t="shared" ca="1" si="214"/>
        <v>0</v>
      </c>
      <c r="AY407" s="2">
        <f t="shared" ca="1" si="215"/>
        <v>0</v>
      </c>
      <c r="AZ407" s="2">
        <f t="shared" ca="1" si="216"/>
        <v>0</v>
      </c>
      <c r="BA407" s="2">
        <f t="shared" ca="1" si="217"/>
        <v>0</v>
      </c>
      <c r="BB407" s="2">
        <f t="shared" ca="1" si="218"/>
        <v>0</v>
      </c>
      <c r="BC407" s="2">
        <f t="shared" ca="1" si="219"/>
        <v>1</v>
      </c>
      <c r="BD407" s="2"/>
      <c r="BE407" s="2"/>
      <c r="BF407" s="2"/>
      <c r="BG407" s="2"/>
      <c r="BH407" s="2"/>
      <c r="BI407" s="2"/>
      <c r="BJ407" s="3"/>
      <c r="BL407" s="1">
        <f t="shared" ca="1" si="234"/>
        <v>5539.3053113754604</v>
      </c>
      <c r="BM407" s="3"/>
      <c r="BN407" s="1">
        <f t="shared" ca="1" si="220"/>
        <v>1</v>
      </c>
      <c r="BO407" s="2"/>
      <c r="BP407" s="2"/>
      <c r="BQ407" s="3"/>
      <c r="BR407" s="15">
        <f t="shared" ca="1" si="221"/>
        <v>0.50326441819682022</v>
      </c>
      <c r="BS407" s="16">
        <f t="shared" ca="1" si="222"/>
        <v>0</v>
      </c>
      <c r="BT407" s="2"/>
      <c r="BU407" s="2"/>
      <c r="BV407" s="1">
        <f ca="1">IF(Table1[[#This Row],[Area]]="Raozan",Table1[[#This Row],[Income]],0)</f>
        <v>0</v>
      </c>
      <c r="BW407" s="2">
        <f ca="1">IF(Table1[[#This Row],[Area]]="Rangunia",Table1[[#This Row],[Income]],0)</f>
        <v>0</v>
      </c>
      <c r="BX407" s="2">
        <f ca="1">IF(Table1[[#This Row],[Area]]="Hathazari",Table1[[#This Row],[Income]],0)</f>
        <v>0</v>
      </c>
      <c r="BY407" s="2">
        <f ca="1">IF(Table1[[#This Row],[Area]]="Nazirhat",Table1[[#This Row],[Income]],0)</f>
        <v>0</v>
      </c>
      <c r="BZ407" s="2">
        <f ca="1">IF(Table1[[#This Row],[Area]]="Rangamati",Table1[[#This Row],[Income]],0)</f>
        <v>69728</v>
      </c>
      <c r="CA407" s="2">
        <f ca="1">IF(Table1[[#This Row],[Area]]="Kumilla",Table1[[#This Row],[Income]],0)</f>
        <v>0</v>
      </c>
      <c r="CB407" s="2">
        <f ca="1">IF(Table1[[#This Row],[Area]]="Notun para",Table1[[#This Row],[Income]],0)</f>
        <v>0</v>
      </c>
      <c r="CC407" s="2">
        <f ca="1">IF(Table1[[#This Row],[Area]]="Fotikchori",Table1[[#This Row],[Income]],0)</f>
        <v>0</v>
      </c>
      <c r="CD407" s="2">
        <f ca="1">IF(Table1[[#This Row],[Area]]="Feni",Table1[[#This Row],[Income]],0)</f>
        <v>0</v>
      </c>
      <c r="CE407" s="2">
        <f ca="1">IF(Table1[[#This Row],[Area]]="Chattogram mohonogori",Table1[[#This Row],[Income]],0)</f>
        <v>0</v>
      </c>
      <c r="CF407" s="2">
        <f ca="1">IF(Table1[[#This Row],[Area]]="Potia",Table1[[#This Row],[Income]],0)</f>
        <v>0</v>
      </c>
      <c r="CG407" s="3">
        <f ca="1">IF(Table1[[#This Row],[Area]]="Kaptai",Table1[[#This Row],[Income]],0)</f>
        <v>0</v>
      </c>
      <c r="CH407" s="1">
        <f ca="1">IF(Table1[[#This Row],[Field of work]]="Health",Table1[[#This Row],[Income]],0)</f>
        <v>0</v>
      </c>
      <c r="CI407" s="2">
        <f ca="1">IF(Table1[[#This Row],[Field of work]]="Teaching",Table1[[#This Row],[Income]],0)</f>
        <v>69728</v>
      </c>
      <c r="CJ407" s="2">
        <f ca="1">IF(Table1[[#This Row],[Field of work]]="Construction",Table1[[#This Row],[Income]],0)</f>
        <v>0</v>
      </c>
      <c r="CK407" s="2">
        <f ca="1">IF(Table1[[#This Row],[Field of work]]="IT",Table1[[#This Row],[Income]],0)</f>
        <v>0</v>
      </c>
      <c r="CL407" s="2">
        <f ca="1">IF(Table1[[#This Row],[Field of work]]="General work",Table1[[#This Row],[Income]],0)</f>
        <v>0</v>
      </c>
      <c r="CM407" s="3">
        <f ca="1">IF(Table1[[#This Row],[Field of work]]="Agriculture",Table1[[#This Row],[Income]],0)</f>
        <v>0</v>
      </c>
      <c r="CN407" s="1">
        <f t="shared" ca="1" si="209"/>
        <v>1</v>
      </c>
      <c r="CO407" s="3"/>
      <c r="CP407" s="1">
        <f t="shared" ca="1" si="223"/>
        <v>45</v>
      </c>
      <c r="CQ407" s="3"/>
    </row>
    <row r="408" spans="2:95" x14ac:dyDescent="0.25">
      <c r="B408">
        <f t="shared" ca="1" si="224"/>
        <v>1</v>
      </c>
      <c r="C408" t="str">
        <f t="shared" ca="1" si="210"/>
        <v>Men</v>
      </c>
      <c r="D408">
        <f t="shared" ca="1" si="225"/>
        <v>45</v>
      </c>
      <c r="E408">
        <f t="shared" ca="1" si="226"/>
        <v>6</v>
      </c>
      <c r="F408" t="str">
        <f t="shared" ca="1" si="211"/>
        <v>Agriculture</v>
      </c>
      <c r="G408">
        <f t="shared" ca="1" si="227"/>
        <v>5</v>
      </c>
      <c r="H408" t="str">
        <f t="shared" ca="1" si="212"/>
        <v>Other</v>
      </c>
      <c r="I408">
        <f t="shared" ca="1" si="228"/>
        <v>1</v>
      </c>
      <c r="J408">
        <f t="shared" ca="1" si="229"/>
        <v>1</v>
      </c>
      <c r="K408">
        <f t="shared" ca="1" si="230"/>
        <v>66587</v>
      </c>
      <c r="L408">
        <f t="shared" ca="1" si="231"/>
        <v>1</v>
      </c>
      <c r="M408" t="str">
        <f t="shared" ca="1" si="213"/>
        <v>Raozan</v>
      </c>
      <c r="N408">
        <f t="shared" ca="1" si="235"/>
        <v>266348</v>
      </c>
      <c r="O408">
        <f t="shared" ca="1" si="232"/>
        <v>134043.47125788667</v>
      </c>
      <c r="P408">
        <f t="shared" ca="1" si="236"/>
        <v>11925.015976671568</v>
      </c>
      <c r="Q408">
        <f t="shared" ca="1" si="233"/>
        <v>8107</v>
      </c>
      <c r="R408">
        <f t="shared" ca="1" si="237"/>
        <v>122632.43524412162</v>
      </c>
      <c r="S408">
        <f t="shared" ca="1" si="238"/>
        <v>53636.080837991292</v>
      </c>
      <c r="T408">
        <f t="shared" ca="1" si="239"/>
        <v>331909.09681466292</v>
      </c>
      <c r="U408">
        <f t="shared" ca="1" si="240"/>
        <v>264782.90650200832</v>
      </c>
      <c r="V408">
        <f t="shared" ca="1" si="241"/>
        <v>67126.190312654595</v>
      </c>
      <c r="AR408" s="1">
        <f ca="1">IF(Table1[[#This Row],[Gender]]="men",1,0)</f>
        <v>1</v>
      </c>
      <c r="AS408" s="2">
        <f ca="1">IF(Table1[[#This Row],[Gender]]="Women",1,0)</f>
        <v>0</v>
      </c>
      <c r="AT408" s="2"/>
      <c r="AU408" s="2"/>
      <c r="AV408" s="3"/>
      <c r="AX408" s="1">
        <f t="shared" ca="1" si="214"/>
        <v>0</v>
      </c>
      <c r="AY408" s="2">
        <f t="shared" ca="1" si="215"/>
        <v>0</v>
      </c>
      <c r="AZ408" s="2">
        <f t="shared" ca="1" si="216"/>
        <v>1</v>
      </c>
      <c r="BA408" s="2">
        <f t="shared" ca="1" si="217"/>
        <v>0</v>
      </c>
      <c r="BB408" s="2">
        <f t="shared" ca="1" si="218"/>
        <v>0</v>
      </c>
      <c r="BC408" s="2">
        <f t="shared" ca="1" si="219"/>
        <v>0</v>
      </c>
      <c r="BD408" s="2"/>
      <c r="BE408" s="2"/>
      <c r="BF408" s="2"/>
      <c r="BG408" s="2"/>
      <c r="BH408" s="2"/>
      <c r="BI408" s="2"/>
      <c r="BJ408" s="3"/>
      <c r="BL408" s="1">
        <f t="shared" ca="1" si="234"/>
        <v>33213.581763701346</v>
      </c>
      <c r="BM408" s="3"/>
      <c r="BN408" s="1">
        <f t="shared" ca="1" si="220"/>
        <v>0</v>
      </c>
      <c r="BO408" s="2"/>
      <c r="BP408" s="2"/>
      <c r="BQ408" s="3"/>
      <c r="BR408" s="15">
        <f t="shared" ca="1" si="221"/>
        <v>0.34050978167836154</v>
      </c>
      <c r="BS408" s="16">
        <f t="shared" ca="1" si="222"/>
        <v>0</v>
      </c>
      <c r="BT408" s="2"/>
      <c r="BU408" s="2"/>
      <c r="BV408" s="1">
        <f ca="1">IF(Table1[[#This Row],[Area]]="Raozan",Table1[[#This Row],[Income]],0)</f>
        <v>66587</v>
      </c>
      <c r="BW408" s="2">
        <f ca="1">IF(Table1[[#This Row],[Area]]="Rangunia",Table1[[#This Row],[Income]],0)</f>
        <v>0</v>
      </c>
      <c r="BX408" s="2">
        <f ca="1">IF(Table1[[#This Row],[Area]]="Hathazari",Table1[[#This Row],[Income]],0)</f>
        <v>0</v>
      </c>
      <c r="BY408" s="2">
        <f ca="1">IF(Table1[[#This Row],[Area]]="Nazirhat",Table1[[#This Row],[Income]],0)</f>
        <v>0</v>
      </c>
      <c r="BZ408" s="2">
        <f ca="1">IF(Table1[[#This Row],[Area]]="Rangamati",Table1[[#This Row],[Income]],0)</f>
        <v>0</v>
      </c>
      <c r="CA408" s="2">
        <f ca="1">IF(Table1[[#This Row],[Area]]="Kumilla",Table1[[#This Row],[Income]],0)</f>
        <v>0</v>
      </c>
      <c r="CB408" s="2">
        <f ca="1">IF(Table1[[#This Row],[Area]]="Notun para",Table1[[#This Row],[Income]],0)</f>
        <v>0</v>
      </c>
      <c r="CC408" s="2">
        <f ca="1">IF(Table1[[#This Row],[Area]]="Fotikchori",Table1[[#This Row],[Income]],0)</f>
        <v>0</v>
      </c>
      <c r="CD408" s="2">
        <f ca="1">IF(Table1[[#This Row],[Area]]="Feni",Table1[[#This Row],[Income]],0)</f>
        <v>0</v>
      </c>
      <c r="CE408" s="2">
        <f ca="1">IF(Table1[[#This Row],[Area]]="Chattogram mohonogori",Table1[[#This Row],[Income]],0)</f>
        <v>0</v>
      </c>
      <c r="CF408" s="2">
        <f ca="1">IF(Table1[[#This Row],[Area]]="Potia",Table1[[#This Row],[Income]],0)</f>
        <v>0</v>
      </c>
      <c r="CG408" s="3">
        <f ca="1">IF(Table1[[#This Row],[Area]]="Kaptai",Table1[[#This Row],[Income]],0)</f>
        <v>0</v>
      </c>
      <c r="CH408" s="1">
        <f ca="1">IF(Table1[[#This Row],[Field of work]]="Health",Table1[[#This Row],[Income]],0)</f>
        <v>0</v>
      </c>
      <c r="CI408" s="2">
        <f ca="1">IF(Table1[[#This Row],[Field of work]]="Teaching",Table1[[#This Row],[Income]],0)</f>
        <v>0</v>
      </c>
      <c r="CJ408" s="2">
        <f ca="1">IF(Table1[[#This Row],[Field of work]]="Construction",Table1[[#This Row],[Income]],0)</f>
        <v>0</v>
      </c>
      <c r="CK408" s="2">
        <f ca="1">IF(Table1[[#This Row],[Field of work]]="IT",Table1[[#This Row],[Income]],0)</f>
        <v>0</v>
      </c>
      <c r="CL408" s="2">
        <f ca="1">IF(Table1[[#This Row],[Field of work]]="General work",Table1[[#This Row],[Income]],0)</f>
        <v>0</v>
      </c>
      <c r="CM408" s="3">
        <f ca="1">IF(Table1[[#This Row],[Field of work]]="Agriculture",Table1[[#This Row],[Income]],0)</f>
        <v>66587</v>
      </c>
      <c r="CN408" s="1">
        <f t="shared" ca="1" si="209"/>
        <v>1</v>
      </c>
      <c r="CO408" s="3"/>
      <c r="CP408" s="1">
        <f t="shared" ca="1" si="223"/>
        <v>37</v>
      </c>
      <c r="CQ408" s="3"/>
    </row>
    <row r="409" spans="2:95" x14ac:dyDescent="0.25">
      <c r="B409">
        <f t="shared" ca="1" si="224"/>
        <v>1</v>
      </c>
      <c r="C409" t="str">
        <f t="shared" ca="1" si="210"/>
        <v>Men</v>
      </c>
      <c r="D409">
        <f t="shared" ca="1" si="225"/>
        <v>37</v>
      </c>
      <c r="E409">
        <f t="shared" ca="1" si="226"/>
        <v>2</v>
      </c>
      <c r="F409" t="str">
        <f t="shared" ca="1" si="211"/>
        <v>Construction</v>
      </c>
      <c r="G409">
        <f t="shared" ca="1" si="227"/>
        <v>5</v>
      </c>
      <c r="H409" t="str">
        <f t="shared" ca="1" si="212"/>
        <v>Other</v>
      </c>
      <c r="I409">
        <f t="shared" ca="1" si="228"/>
        <v>1</v>
      </c>
      <c r="J409">
        <f t="shared" ca="1" si="229"/>
        <v>1</v>
      </c>
      <c r="K409">
        <f t="shared" ca="1" si="230"/>
        <v>51563</v>
      </c>
      <c r="L409">
        <f t="shared" ca="1" si="231"/>
        <v>12</v>
      </c>
      <c r="M409" t="str">
        <f t="shared" ca="1" si="213"/>
        <v>Kaptai</v>
      </c>
      <c r="N409">
        <f t="shared" ca="1" si="235"/>
        <v>257815</v>
      </c>
      <c r="O409">
        <f t="shared" ca="1" si="232"/>
        <v>87788.529363406778</v>
      </c>
      <c r="P409">
        <f t="shared" ca="1" si="236"/>
        <v>5539.3053113754604</v>
      </c>
      <c r="Q409">
        <f t="shared" ca="1" si="233"/>
        <v>1131</v>
      </c>
      <c r="R409">
        <f t="shared" ca="1" si="237"/>
        <v>74557.382755477913</v>
      </c>
      <c r="S409">
        <f t="shared" ca="1" si="238"/>
        <v>29727.310589564251</v>
      </c>
      <c r="T409">
        <f t="shared" ca="1" si="239"/>
        <v>293081.61590093974</v>
      </c>
      <c r="U409">
        <f t="shared" ca="1" si="240"/>
        <v>163476.91211888468</v>
      </c>
      <c r="V409">
        <f t="shared" ca="1" si="241"/>
        <v>129604.70378205506</v>
      </c>
      <c r="AR409" s="1">
        <f ca="1">IF(Table1[[#This Row],[Gender]]="men",1,0)</f>
        <v>1</v>
      </c>
      <c r="AS409" s="2">
        <f ca="1">IF(Table1[[#This Row],[Gender]]="Women",1,0)</f>
        <v>0</v>
      </c>
      <c r="AT409" s="2"/>
      <c r="AU409" s="2"/>
      <c r="AV409" s="3"/>
      <c r="AX409" s="1">
        <f t="shared" ca="1" si="214"/>
        <v>0</v>
      </c>
      <c r="AY409" s="2">
        <f t="shared" ca="1" si="215"/>
        <v>0</v>
      </c>
      <c r="AZ409" s="2">
        <f t="shared" ca="1" si="216"/>
        <v>0</v>
      </c>
      <c r="BA409" s="2">
        <f t="shared" ca="1" si="217"/>
        <v>0</v>
      </c>
      <c r="BB409" s="2">
        <f t="shared" ca="1" si="218"/>
        <v>1</v>
      </c>
      <c r="BC409" s="2">
        <f t="shared" ca="1" si="219"/>
        <v>0</v>
      </c>
      <c r="BD409" s="2"/>
      <c r="BE409" s="2"/>
      <c r="BF409" s="2"/>
      <c r="BG409" s="2"/>
      <c r="BH409" s="2"/>
      <c r="BI409" s="2"/>
      <c r="BJ409" s="3"/>
      <c r="BL409" s="1">
        <f t="shared" ca="1" si="234"/>
        <v>57616.619190089346</v>
      </c>
      <c r="BM409" s="3"/>
      <c r="BN409" s="1">
        <f t="shared" ca="1" si="220"/>
        <v>1</v>
      </c>
      <c r="BO409" s="2"/>
      <c r="BP409" s="2"/>
      <c r="BQ409" s="3"/>
      <c r="BR409" s="15">
        <f t="shared" ca="1" si="221"/>
        <v>0.90904619794299735</v>
      </c>
      <c r="BS409" s="16">
        <f t="shared" ca="1" si="222"/>
        <v>0</v>
      </c>
      <c r="BT409" s="2"/>
      <c r="BU409" s="2"/>
      <c r="BV409" s="1">
        <f ca="1">IF(Table1[[#This Row],[Area]]="Raozan",Table1[[#This Row],[Income]],0)</f>
        <v>0</v>
      </c>
      <c r="BW409" s="2">
        <f ca="1">IF(Table1[[#This Row],[Area]]="Rangunia",Table1[[#This Row],[Income]],0)</f>
        <v>0</v>
      </c>
      <c r="BX409" s="2">
        <f ca="1">IF(Table1[[#This Row],[Area]]="Hathazari",Table1[[#This Row],[Income]],0)</f>
        <v>0</v>
      </c>
      <c r="BY409" s="2">
        <f ca="1">IF(Table1[[#This Row],[Area]]="Nazirhat",Table1[[#This Row],[Income]],0)</f>
        <v>0</v>
      </c>
      <c r="BZ409" s="2">
        <f ca="1">IF(Table1[[#This Row],[Area]]="Rangamati",Table1[[#This Row],[Income]],0)</f>
        <v>0</v>
      </c>
      <c r="CA409" s="2">
        <f ca="1">IF(Table1[[#This Row],[Area]]="Kumilla",Table1[[#This Row],[Income]],0)</f>
        <v>0</v>
      </c>
      <c r="CB409" s="2">
        <f ca="1">IF(Table1[[#This Row],[Area]]="Notun para",Table1[[#This Row],[Income]],0)</f>
        <v>0</v>
      </c>
      <c r="CC409" s="2">
        <f ca="1">IF(Table1[[#This Row],[Area]]="Fotikchori",Table1[[#This Row],[Income]],0)</f>
        <v>0</v>
      </c>
      <c r="CD409" s="2">
        <f ca="1">IF(Table1[[#This Row],[Area]]="Feni",Table1[[#This Row],[Income]],0)</f>
        <v>0</v>
      </c>
      <c r="CE409" s="2">
        <f ca="1">IF(Table1[[#This Row],[Area]]="Chattogram mohonogori",Table1[[#This Row],[Income]],0)</f>
        <v>0</v>
      </c>
      <c r="CF409" s="2">
        <f ca="1">IF(Table1[[#This Row],[Area]]="Potia",Table1[[#This Row],[Income]],0)</f>
        <v>0</v>
      </c>
      <c r="CG409" s="3">
        <f ca="1">IF(Table1[[#This Row],[Area]]="Kaptai",Table1[[#This Row],[Income]],0)</f>
        <v>51563</v>
      </c>
      <c r="CH409" s="1">
        <f ca="1">IF(Table1[[#This Row],[Field of work]]="Health",Table1[[#This Row],[Income]],0)</f>
        <v>0</v>
      </c>
      <c r="CI409" s="2">
        <f ca="1">IF(Table1[[#This Row],[Field of work]]="Teaching",Table1[[#This Row],[Income]],0)</f>
        <v>0</v>
      </c>
      <c r="CJ409" s="2">
        <f ca="1">IF(Table1[[#This Row],[Field of work]]="Construction",Table1[[#This Row],[Income]],0)</f>
        <v>51563</v>
      </c>
      <c r="CK409" s="2">
        <f ca="1">IF(Table1[[#This Row],[Field of work]]="IT",Table1[[#This Row],[Income]],0)</f>
        <v>0</v>
      </c>
      <c r="CL409" s="2">
        <f ca="1">IF(Table1[[#This Row],[Field of work]]="General work",Table1[[#This Row],[Income]],0)</f>
        <v>0</v>
      </c>
      <c r="CM409" s="3">
        <f ca="1">IF(Table1[[#This Row],[Field of work]]="Agriculture",Table1[[#This Row],[Income]],0)</f>
        <v>0</v>
      </c>
      <c r="CN409" s="1">
        <f t="shared" ca="1" si="209"/>
        <v>1</v>
      </c>
      <c r="CO409" s="3"/>
      <c r="CP409" s="1">
        <f t="shared" ca="1" si="223"/>
        <v>36</v>
      </c>
      <c r="CQ409" s="3"/>
    </row>
    <row r="410" spans="2:95" x14ac:dyDescent="0.25">
      <c r="B410">
        <f t="shared" ca="1" si="224"/>
        <v>2</v>
      </c>
      <c r="C410" t="str">
        <f t="shared" ca="1" si="210"/>
        <v>Women</v>
      </c>
      <c r="D410">
        <f t="shared" ca="1" si="225"/>
        <v>36</v>
      </c>
      <c r="E410">
        <f t="shared" ca="1" si="226"/>
        <v>5</v>
      </c>
      <c r="F410" t="str">
        <f t="shared" ca="1" si="211"/>
        <v>General work</v>
      </c>
      <c r="G410">
        <f t="shared" ca="1" si="227"/>
        <v>5</v>
      </c>
      <c r="H410" t="str">
        <f t="shared" ca="1" si="212"/>
        <v>Other</v>
      </c>
      <c r="I410">
        <f t="shared" ca="1" si="228"/>
        <v>2</v>
      </c>
      <c r="J410">
        <f t="shared" ca="1" si="229"/>
        <v>2</v>
      </c>
      <c r="K410">
        <f t="shared" ca="1" si="230"/>
        <v>82743</v>
      </c>
      <c r="L410">
        <f t="shared" ca="1" si="231"/>
        <v>9</v>
      </c>
      <c r="M410" t="str">
        <f t="shared" ca="1" si="213"/>
        <v>Rangunia</v>
      </c>
      <c r="N410">
        <f t="shared" ca="1" si="235"/>
        <v>248229</v>
      </c>
      <c r="O410">
        <f t="shared" ca="1" si="232"/>
        <v>225651.62866919229</v>
      </c>
      <c r="P410">
        <f t="shared" ca="1" si="236"/>
        <v>66427.163527402692</v>
      </c>
      <c r="Q410">
        <f t="shared" ca="1" si="233"/>
        <v>46197</v>
      </c>
      <c r="R410">
        <f t="shared" ca="1" si="237"/>
        <v>64634.943061758502</v>
      </c>
      <c r="S410">
        <f t="shared" ca="1" si="238"/>
        <v>107006.53595820497</v>
      </c>
      <c r="T410">
        <f t="shared" ca="1" si="239"/>
        <v>421662.69948560768</v>
      </c>
      <c r="U410">
        <f t="shared" ca="1" si="240"/>
        <v>336483.57173095085</v>
      </c>
      <c r="V410">
        <f t="shared" ca="1" si="241"/>
        <v>85179.127754656831</v>
      </c>
      <c r="AR410" s="1">
        <f ca="1">IF(Table1[[#This Row],[Gender]]="men",1,0)</f>
        <v>0</v>
      </c>
      <c r="AS410" s="2">
        <f ca="1">IF(Table1[[#This Row],[Gender]]="Women",1,0)</f>
        <v>1</v>
      </c>
      <c r="AT410" s="2"/>
      <c r="AU410" s="2"/>
      <c r="AV410" s="3"/>
      <c r="AX410" s="1">
        <f t="shared" ca="1" si="214"/>
        <v>0</v>
      </c>
      <c r="AY410" s="2">
        <f t="shared" ca="1" si="215"/>
        <v>0</v>
      </c>
      <c r="AZ410" s="2">
        <f t="shared" ca="1" si="216"/>
        <v>0</v>
      </c>
      <c r="BA410" s="2">
        <f t="shared" ca="1" si="217"/>
        <v>0</v>
      </c>
      <c r="BB410" s="2">
        <f t="shared" ca="1" si="218"/>
        <v>0</v>
      </c>
      <c r="BC410" s="2">
        <f t="shared" ca="1" si="219"/>
        <v>1</v>
      </c>
      <c r="BD410" s="2"/>
      <c r="BE410" s="2"/>
      <c r="BF410" s="2"/>
      <c r="BG410" s="2"/>
      <c r="BH410" s="2"/>
      <c r="BI410" s="2"/>
      <c r="BJ410" s="3"/>
      <c r="BL410" s="1">
        <f t="shared" ca="1" si="234"/>
        <v>6633.1064968792107</v>
      </c>
      <c r="BM410" s="3"/>
      <c r="BN410" s="1">
        <f t="shared" ca="1" si="220"/>
        <v>1</v>
      </c>
      <c r="BO410" s="2"/>
      <c r="BP410" s="2"/>
      <c r="BQ410" s="3"/>
      <c r="BR410" s="15">
        <f t="shared" ca="1" si="221"/>
        <v>0.44983753527831827</v>
      </c>
      <c r="BS410" s="16">
        <f t="shared" ca="1" si="222"/>
        <v>0</v>
      </c>
      <c r="BT410" s="2"/>
      <c r="BU410" s="2"/>
      <c r="BV410" s="1">
        <f ca="1">IF(Table1[[#This Row],[Area]]="Raozan",Table1[[#This Row],[Income]],0)</f>
        <v>0</v>
      </c>
      <c r="BW410" s="2">
        <f ca="1">IF(Table1[[#This Row],[Area]]="Rangunia",Table1[[#This Row],[Income]],0)</f>
        <v>82743</v>
      </c>
      <c r="BX410" s="2">
        <f ca="1">IF(Table1[[#This Row],[Area]]="Hathazari",Table1[[#This Row],[Income]],0)</f>
        <v>0</v>
      </c>
      <c r="BY410" s="2">
        <f ca="1">IF(Table1[[#This Row],[Area]]="Nazirhat",Table1[[#This Row],[Income]],0)</f>
        <v>0</v>
      </c>
      <c r="BZ410" s="2">
        <f ca="1">IF(Table1[[#This Row],[Area]]="Rangamati",Table1[[#This Row],[Income]],0)</f>
        <v>0</v>
      </c>
      <c r="CA410" s="2">
        <f ca="1">IF(Table1[[#This Row],[Area]]="Kumilla",Table1[[#This Row],[Income]],0)</f>
        <v>0</v>
      </c>
      <c r="CB410" s="2">
        <f ca="1">IF(Table1[[#This Row],[Area]]="Notun para",Table1[[#This Row],[Income]],0)</f>
        <v>0</v>
      </c>
      <c r="CC410" s="2">
        <f ca="1">IF(Table1[[#This Row],[Area]]="Fotikchori",Table1[[#This Row],[Income]],0)</f>
        <v>0</v>
      </c>
      <c r="CD410" s="2">
        <f ca="1">IF(Table1[[#This Row],[Area]]="Feni",Table1[[#This Row],[Income]],0)</f>
        <v>0</v>
      </c>
      <c r="CE410" s="2">
        <f ca="1">IF(Table1[[#This Row],[Area]]="Chattogram mohonogori",Table1[[#This Row],[Income]],0)</f>
        <v>0</v>
      </c>
      <c r="CF410" s="2">
        <f ca="1">IF(Table1[[#This Row],[Area]]="Potia",Table1[[#This Row],[Income]],0)</f>
        <v>0</v>
      </c>
      <c r="CG410" s="3">
        <f ca="1">IF(Table1[[#This Row],[Area]]="Kaptai",Table1[[#This Row],[Income]],0)</f>
        <v>0</v>
      </c>
      <c r="CH410" s="1">
        <f ca="1">IF(Table1[[#This Row],[Field of work]]="Health",Table1[[#This Row],[Income]],0)</f>
        <v>0</v>
      </c>
      <c r="CI410" s="2">
        <f ca="1">IF(Table1[[#This Row],[Field of work]]="Teaching",Table1[[#This Row],[Income]],0)</f>
        <v>0</v>
      </c>
      <c r="CJ410" s="2">
        <f ca="1">IF(Table1[[#This Row],[Field of work]]="Construction",Table1[[#This Row],[Income]],0)</f>
        <v>0</v>
      </c>
      <c r="CK410" s="2">
        <f ca="1">IF(Table1[[#This Row],[Field of work]]="IT",Table1[[#This Row],[Income]],0)</f>
        <v>0</v>
      </c>
      <c r="CL410" s="2">
        <f ca="1">IF(Table1[[#This Row],[Field of work]]="General work",Table1[[#This Row],[Income]],0)</f>
        <v>82743</v>
      </c>
      <c r="CM410" s="3">
        <f ca="1">IF(Table1[[#This Row],[Field of work]]="Agriculture",Table1[[#This Row],[Income]],0)</f>
        <v>0</v>
      </c>
      <c r="CN410" s="1">
        <f t="shared" ca="1" si="209"/>
        <v>1</v>
      </c>
      <c r="CO410" s="3"/>
      <c r="CP410" s="1">
        <f t="shared" ca="1" si="223"/>
        <v>33</v>
      </c>
      <c r="CQ410" s="3"/>
    </row>
    <row r="411" spans="2:95" x14ac:dyDescent="0.25">
      <c r="B411">
        <f t="shared" ca="1" si="224"/>
        <v>1</v>
      </c>
      <c r="C411" t="str">
        <f t="shared" ca="1" si="210"/>
        <v>Men</v>
      </c>
      <c r="D411">
        <f t="shared" ca="1" si="225"/>
        <v>33</v>
      </c>
      <c r="E411">
        <f t="shared" ca="1" si="226"/>
        <v>6</v>
      </c>
      <c r="F411" t="str">
        <f t="shared" ca="1" si="211"/>
        <v>Agriculture</v>
      </c>
      <c r="G411">
        <f t="shared" ca="1" si="227"/>
        <v>4</v>
      </c>
      <c r="H411" t="str">
        <f t="shared" ca="1" si="212"/>
        <v>Technical</v>
      </c>
      <c r="I411">
        <f t="shared" ca="1" si="228"/>
        <v>3</v>
      </c>
      <c r="J411">
        <f t="shared" ca="1" si="229"/>
        <v>1</v>
      </c>
      <c r="K411">
        <f t="shared" ca="1" si="230"/>
        <v>67985</v>
      </c>
      <c r="L411">
        <f t="shared" ca="1" si="231"/>
        <v>9</v>
      </c>
      <c r="M411" t="str">
        <f t="shared" ca="1" si="213"/>
        <v>Rangunia</v>
      </c>
      <c r="N411">
        <f t="shared" ca="1" si="235"/>
        <v>339925</v>
      </c>
      <c r="O411">
        <f t="shared" ca="1" si="232"/>
        <v>152911.02417948234</v>
      </c>
      <c r="P411">
        <f t="shared" ca="1" si="236"/>
        <v>57616.619190089346</v>
      </c>
      <c r="Q411">
        <f t="shared" ca="1" si="233"/>
        <v>45973</v>
      </c>
      <c r="R411">
        <f t="shared" ca="1" si="237"/>
        <v>133634.48873946539</v>
      </c>
      <c r="S411">
        <f t="shared" ca="1" si="238"/>
        <v>70715.526772581288</v>
      </c>
      <c r="T411">
        <f t="shared" ca="1" si="239"/>
        <v>468257.14596267062</v>
      </c>
      <c r="U411">
        <f t="shared" ca="1" si="240"/>
        <v>332518.51291894773</v>
      </c>
      <c r="V411">
        <f t="shared" ca="1" si="241"/>
        <v>135738.63304372289</v>
      </c>
      <c r="AR411" s="1">
        <f ca="1">IF(Table1[[#This Row],[Gender]]="men",1,0)</f>
        <v>1</v>
      </c>
      <c r="AS411" s="2">
        <f ca="1">IF(Table1[[#This Row],[Gender]]="Women",1,0)</f>
        <v>0</v>
      </c>
      <c r="AT411" s="2"/>
      <c r="AU411" s="2"/>
      <c r="AV411" s="3"/>
      <c r="AX411" s="1">
        <f t="shared" ca="1" si="214"/>
        <v>0</v>
      </c>
      <c r="AY411" s="2">
        <f t="shared" ca="1" si="215"/>
        <v>0</v>
      </c>
      <c r="AZ411" s="2">
        <f t="shared" ca="1" si="216"/>
        <v>0</v>
      </c>
      <c r="BA411" s="2">
        <f t="shared" ca="1" si="217"/>
        <v>0</v>
      </c>
      <c r="BB411" s="2">
        <f t="shared" ca="1" si="218"/>
        <v>0</v>
      </c>
      <c r="BC411" s="2">
        <f t="shared" ca="1" si="219"/>
        <v>1</v>
      </c>
      <c r="BD411" s="2"/>
      <c r="BE411" s="2"/>
      <c r="BF411" s="2"/>
      <c r="BG411" s="2"/>
      <c r="BH411" s="2"/>
      <c r="BI411" s="2"/>
      <c r="BJ411" s="3"/>
      <c r="BL411" s="1">
        <f t="shared" ca="1" si="234"/>
        <v>57229.877654165706</v>
      </c>
      <c r="BM411" s="3"/>
      <c r="BN411" s="1">
        <f t="shared" ca="1" si="220"/>
        <v>0</v>
      </c>
      <c r="BO411" s="2"/>
      <c r="BP411" s="2"/>
      <c r="BQ411" s="3"/>
      <c r="BR411" s="15">
        <f t="shared" ca="1" si="221"/>
        <v>0.28982371861443323</v>
      </c>
      <c r="BS411" s="16">
        <f t="shared" ca="1" si="222"/>
        <v>0</v>
      </c>
      <c r="BT411" s="2"/>
      <c r="BU411" s="2"/>
      <c r="BV411" s="1">
        <f ca="1">IF(Table1[[#This Row],[Area]]="Raozan",Table1[[#This Row],[Income]],0)</f>
        <v>0</v>
      </c>
      <c r="BW411" s="2">
        <f ca="1">IF(Table1[[#This Row],[Area]]="Rangunia",Table1[[#This Row],[Income]],0)</f>
        <v>67985</v>
      </c>
      <c r="BX411" s="2">
        <f ca="1">IF(Table1[[#This Row],[Area]]="Hathazari",Table1[[#This Row],[Income]],0)</f>
        <v>0</v>
      </c>
      <c r="BY411" s="2">
        <f ca="1">IF(Table1[[#This Row],[Area]]="Nazirhat",Table1[[#This Row],[Income]],0)</f>
        <v>0</v>
      </c>
      <c r="BZ411" s="2">
        <f ca="1">IF(Table1[[#This Row],[Area]]="Rangamati",Table1[[#This Row],[Income]],0)</f>
        <v>0</v>
      </c>
      <c r="CA411" s="2">
        <f ca="1">IF(Table1[[#This Row],[Area]]="Kumilla",Table1[[#This Row],[Income]],0)</f>
        <v>0</v>
      </c>
      <c r="CB411" s="2">
        <f ca="1">IF(Table1[[#This Row],[Area]]="Notun para",Table1[[#This Row],[Income]],0)</f>
        <v>0</v>
      </c>
      <c r="CC411" s="2">
        <f ca="1">IF(Table1[[#This Row],[Area]]="Fotikchori",Table1[[#This Row],[Income]],0)</f>
        <v>0</v>
      </c>
      <c r="CD411" s="2">
        <f ca="1">IF(Table1[[#This Row],[Area]]="Feni",Table1[[#This Row],[Income]],0)</f>
        <v>0</v>
      </c>
      <c r="CE411" s="2">
        <f ca="1">IF(Table1[[#This Row],[Area]]="Chattogram mohonogori",Table1[[#This Row],[Income]],0)</f>
        <v>0</v>
      </c>
      <c r="CF411" s="2">
        <f ca="1">IF(Table1[[#This Row],[Area]]="Potia",Table1[[#This Row],[Income]],0)</f>
        <v>0</v>
      </c>
      <c r="CG411" s="3">
        <f ca="1">IF(Table1[[#This Row],[Area]]="Kaptai",Table1[[#This Row],[Income]],0)</f>
        <v>0</v>
      </c>
      <c r="CH411" s="1">
        <f ca="1">IF(Table1[[#This Row],[Field of work]]="Health",Table1[[#This Row],[Income]],0)</f>
        <v>0</v>
      </c>
      <c r="CI411" s="2">
        <f ca="1">IF(Table1[[#This Row],[Field of work]]="Teaching",Table1[[#This Row],[Income]],0)</f>
        <v>0</v>
      </c>
      <c r="CJ411" s="2">
        <f ca="1">IF(Table1[[#This Row],[Field of work]]="Construction",Table1[[#This Row],[Income]],0)</f>
        <v>0</v>
      </c>
      <c r="CK411" s="2">
        <f ca="1">IF(Table1[[#This Row],[Field of work]]="IT",Table1[[#This Row],[Income]],0)</f>
        <v>0</v>
      </c>
      <c r="CL411" s="2">
        <f ca="1">IF(Table1[[#This Row],[Field of work]]="General work",Table1[[#This Row],[Income]],0)</f>
        <v>0</v>
      </c>
      <c r="CM411" s="3">
        <f ca="1">IF(Table1[[#This Row],[Field of work]]="Agriculture",Table1[[#This Row],[Income]],0)</f>
        <v>67985</v>
      </c>
      <c r="CN411" s="1">
        <f t="shared" ca="1" si="209"/>
        <v>1</v>
      </c>
      <c r="CO411" s="3"/>
      <c r="CP411" s="1">
        <f t="shared" ca="1" si="223"/>
        <v>32</v>
      </c>
      <c r="CQ411" s="3"/>
    </row>
    <row r="412" spans="2:95" x14ac:dyDescent="0.25">
      <c r="B412">
        <f t="shared" ca="1" si="224"/>
        <v>1</v>
      </c>
      <c r="C412" t="str">
        <f t="shared" ca="1" si="210"/>
        <v>Men</v>
      </c>
      <c r="D412">
        <f t="shared" ca="1" si="225"/>
        <v>32</v>
      </c>
      <c r="E412">
        <f t="shared" ca="1" si="226"/>
        <v>6</v>
      </c>
      <c r="F412" t="str">
        <f t="shared" ca="1" si="211"/>
        <v>Agriculture</v>
      </c>
      <c r="G412">
        <f t="shared" ca="1" si="227"/>
        <v>4</v>
      </c>
      <c r="H412" t="str">
        <f t="shared" ca="1" si="212"/>
        <v>Technical</v>
      </c>
      <c r="I412">
        <f t="shared" ca="1" si="228"/>
        <v>4</v>
      </c>
      <c r="J412">
        <f t="shared" ca="1" si="229"/>
        <v>1</v>
      </c>
      <c r="K412">
        <f t="shared" ca="1" si="230"/>
        <v>75617</v>
      </c>
      <c r="L412">
        <f t="shared" ca="1" si="231"/>
        <v>10</v>
      </c>
      <c r="M412" t="str">
        <f t="shared" ca="1" si="213"/>
        <v>Notun para</v>
      </c>
      <c r="N412">
        <f t="shared" ca="1" si="235"/>
        <v>378085</v>
      </c>
      <c r="O412">
        <f t="shared" ca="1" si="232"/>
        <v>109578.00065233799</v>
      </c>
      <c r="P412">
        <f t="shared" ca="1" si="236"/>
        <v>6633.1064968792107</v>
      </c>
      <c r="Q412">
        <f t="shared" ca="1" si="233"/>
        <v>5317</v>
      </c>
      <c r="R412">
        <f t="shared" ca="1" si="237"/>
        <v>44160.16781575475</v>
      </c>
      <c r="S412">
        <f t="shared" ca="1" si="238"/>
        <v>90388.572165606791</v>
      </c>
      <c r="T412">
        <f t="shared" ca="1" si="239"/>
        <v>475106.67866248597</v>
      </c>
      <c r="U412">
        <f t="shared" ca="1" si="240"/>
        <v>159055.16846809274</v>
      </c>
      <c r="V412">
        <f t="shared" ca="1" si="241"/>
        <v>316051.51019439322</v>
      </c>
      <c r="AR412" s="1">
        <f ca="1">IF(Table1[[#This Row],[Gender]]="men",1,0)</f>
        <v>1</v>
      </c>
      <c r="AS412" s="2">
        <f ca="1">IF(Table1[[#This Row],[Gender]]="Women",1,0)</f>
        <v>0</v>
      </c>
      <c r="AT412" s="2"/>
      <c r="AU412" s="2"/>
      <c r="AV412" s="3"/>
      <c r="AX412" s="1">
        <f t="shared" ca="1" si="214"/>
        <v>0</v>
      </c>
      <c r="AY412" s="2">
        <f t="shared" ca="1" si="215"/>
        <v>1</v>
      </c>
      <c r="AZ412" s="2">
        <f t="shared" ca="1" si="216"/>
        <v>0</v>
      </c>
      <c r="BA412" s="2">
        <f t="shared" ca="1" si="217"/>
        <v>0</v>
      </c>
      <c r="BB412" s="2">
        <f t="shared" ca="1" si="218"/>
        <v>0</v>
      </c>
      <c r="BC412" s="2">
        <f t="shared" ca="1" si="219"/>
        <v>0</v>
      </c>
      <c r="BD412" s="2"/>
      <c r="BE412" s="2"/>
      <c r="BF412" s="2"/>
      <c r="BG412" s="2"/>
      <c r="BH412" s="2"/>
      <c r="BI412" s="2"/>
      <c r="BJ412" s="3"/>
      <c r="BL412" s="1">
        <f t="shared" ca="1" si="234"/>
        <v>10505.607838840204</v>
      </c>
      <c r="BM412" s="3"/>
      <c r="BN412" s="1">
        <f t="shared" ca="1" si="220"/>
        <v>0</v>
      </c>
      <c r="BO412" s="2"/>
      <c r="BP412" s="2"/>
      <c r="BQ412" s="3"/>
      <c r="BR412" s="15">
        <f t="shared" ca="1" si="221"/>
        <v>0.1046946985560484</v>
      </c>
      <c r="BS412" s="16">
        <f t="shared" ca="1" si="222"/>
        <v>1</v>
      </c>
      <c r="BT412" s="2"/>
      <c r="BU412" s="2"/>
      <c r="BV412" s="1">
        <f ca="1">IF(Table1[[#This Row],[Area]]="Raozan",Table1[[#This Row],[Income]],0)</f>
        <v>0</v>
      </c>
      <c r="BW412" s="2">
        <f ca="1">IF(Table1[[#This Row],[Area]]="Rangunia",Table1[[#This Row],[Income]],0)</f>
        <v>0</v>
      </c>
      <c r="BX412" s="2">
        <f ca="1">IF(Table1[[#This Row],[Area]]="Hathazari",Table1[[#This Row],[Income]],0)</f>
        <v>0</v>
      </c>
      <c r="BY412" s="2">
        <f ca="1">IF(Table1[[#This Row],[Area]]="Nazirhat",Table1[[#This Row],[Income]],0)</f>
        <v>0</v>
      </c>
      <c r="BZ412" s="2">
        <f ca="1">IF(Table1[[#This Row],[Area]]="Rangamati",Table1[[#This Row],[Income]],0)</f>
        <v>0</v>
      </c>
      <c r="CA412" s="2">
        <f ca="1">IF(Table1[[#This Row],[Area]]="Kumilla",Table1[[#This Row],[Income]],0)</f>
        <v>0</v>
      </c>
      <c r="CB412" s="2">
        <f ca="1">IF(Table1[[#This Row],[Area]]="Notun para",Table1[[#This Row],[Income]],0)</f>
        <v>75617</v>
      </c>
      <c r="CC412" s="2">
        <f ca="1">IF(Table1[[#This Row],[Area]]="Fotikchori",Table1[[#This Row],[Income]],0)</f>
        <v>0</v>
      </c>
      <c r="CD412" s="2">
        <f ca="1">IF(Table1[[#This Row],[Area]]="Feni",Table1[[#This Row],[Income]],0)</f>
        <v>0</v>
      </c>
      <c r="CE412" s="2">
        <f ca="1">IF(Table1[[#This Row],[Area]]="Chattogram mohonogori",Table1[[#This Row],[Income]],0)</f>
        <v>0</v>
      </c>
      <c r="CF412" s="2">
        <f ca="1">IF(Table1[[#This Row],[Area]]="Potia",Table1[[#This Row],[Income]],0)</f>
        <v>0</v>
      </c>
      <c r="CG412" s="3">
        <f ca="1">IF(Table1[[#This Row],[Area]]="Kaptai",Table1[[#This Row],[Income]],0)</f>
        <v>0</v>
      </c>
      <c r="CH412" s="1">
        <f ca="1">IF(Table1[[#This Row],[Field of work]]="Health",Table1[[#This Row],[Income]],0)</f>
        <v>0</v>
      </c>
      <c r="CI412" s="2">
        <f ca="1">IF(Table1[[#This Row],[Field of work]]="Teaching",Table1[[#This Row],[Income]],0)</f>
        <v>0</v>
      </c>
      <c r="CJ412" s="2">
        <f ca="1">IF(Table1[[#This Row],[Field of work]]="Construction",Table1[[#This Row],[Income]],0)</f>
        <v>0</v>
      </c>
      <c r="CK412" s="2">
        <f ca="1">IF(Table1[[#This Row],[Field of work]]="IT",Table1[[#This Row],[Income]],0)</f>
        <v>0</v>
      </c>
      <c r="CL412" s="2">
        <f ca="1">IF(Table1[[#This Row],[Field of work]]="General work",Table1[[#This Row],[Income]],0)</f>
        <v>0</v>
      </c>
      <c r="CM412" s="3">
        <f ca="1">IF(Table1[[#This Row],[Field of work]]="Agriculture",Table1[[#This Row],[Income]],0)</f>
        <v>75617</v>
      </c>
      <c r="CN412" s="1">
        <f t="shared" ca="1" si="209"/>
        <v>1</v>
      </c>
      <c r="CO412" s="3"/>
      <c r="CP412" s="1">
        <f t="shared" ca="1" si="223"/>
        <v>26</v>
      </c>
      <c r="CQ412" s="3"/>
    </row>
    <row r="413" spans="2:95" x14ac:dyDescent="0.25">
      <c r="B413">
        <f t="shared" ca="1" si="224"/>
        <v>2</v>
      </c>
      <c r="C413" t="str">
        <f t="shared" ca="1" si="210"/>
        <v>Women</v>
      </c>
      <c r="D413">
        <f t="shared" ca="1" si="225"/>
        <v>26</v>
      </c>
      <c r="E413">
        <f t="shared" ca="1" si="226"/>
        <v>3</v>
      </c>
      <c r="F413" t="str">
        <f t="shared" ca="1" si="211"/>
        <v>Teaching</v>
      </c>
      <c r="G413">
        <f t="shared" ca="1" si="227"/>
        <v>2</v>
      </c>
      <c r="H413" t="str">
        <f t="shared" ca="1" si="212"/>
        <v>College</v>
      </c>
      <c r="I413">
        <f t="shared" ca="1" si="228"/>
        <v>1</v>
      </c>
      <c r="J413">
        <f t="shared" ca="1" si="229"/>
        <v>2</v>
      </c>
      <c r="K413">
        <f t="shared" ca="1" si="230"/>
        <v>73131</v>
      </c>
      <c r="L413">
        <f t="shared" ca="1" si="231"/>
        <v>8</v>
      </c>
      <c r="M413" t="str">
        <f t="shared" ca="1" si="213"/>
        <v>Potia</v>
      </c>
      <c r="N413">
        <f t="shared" ca="1" si="235"/>
        <v>365655</v>
      </c>
      <c r="O413">
        <f t="shared" ca="1" si="232"/>
        <v>38282.140000511878</v>
      </c>
      <c r="P413">
        <f t="shared" ca="1" si="236"/>
        <v>114459.75530833141</v>
      </c>
      <c r="Q413">
        <f t="shared" ca="1" si="233"/>
        <v>18764</v>
      </c>
      <c r="R413">
        <f t="shared" ca="1" si="237"/>
        <v>135102.92280522699</v>
      </c>
      <c r="S413">
        <f t="shared" ca="1" si="238"/>
        <v>25617.421789465756</v>
      </c>
      <c r="T413">
        <f t="shared" ca="1" si="239"/>
        <v>505732.17709779716</v>
      </c>
      <c r="U413">
        <f t="shared" ca="1" si="240"/>
        <v>192149.06280573888</v>
      </c>
      <c r="V413">
        <f t="shared" ca="1" si="241"/>
        <v>313583.11429205828</v>
      </c>
      <c r="AR413" s="1">
        <f ca="1">IF(Table1[[#This Row],[Gender]]="men",1,0)</f>
        <v>0</v>
      </c>
      <c r="AS413" s="2">
        <f ca="1">IF(Table1[[#This Row],[Gender]]="Women",1,0)</f>
        <v>1</v>
      </c>
      <c r="AT413" s="2"/>
      <c r="AU413" s="2"/>
      <c r="AV413" s="3"/>
      <c r="AX413" s="1">
        <f t="shared" ca="1" si="214"/>
        <v>0</v>
      </c>
      <c r="AY413" s="2">
        <f t="shared" ca="1" si="215"/>
        <v>1</v>
      </c>
      <c r="AZ413" s="2">
        <f t="shared" ca="1" si="216"/>
        <v>0</v>
      </c>
      <c r="BA413" s="2">
        <f t="shared" ca="1" si="217"/>
        <v>0</v>
      </c>
      <c r="BB413" s="2">
        <f t="shared" ca="1" si="218"/>
        <v>0</v>
      </c>
      <c r="BC413" s="2">
        <f t="shared" ca="1" si="219"/>
        <v>0</v>
      </c>
      <c r="BD413" s="2"/>
      <c r="BE413" s="2"/>
      <c r="BF413" s="2"/>
      <c r="BG413" s="2"/>
      <c r="BH413" s="2"/>
      <c r="BI413" s="2"/>
      <c r="BJ413" s="3"/>
      <c r="BL413" s="1">
        <f t="shared" ca="1" si="234"/>
        <v>11344.275238810131</v>
      </c>
      <c r="BM413" s="3"/>
      <c r="BN413" s="1">
        <f t="shared" ca="1" si="220"/>
        <v>1</v>
      </c>
      <c r="BO413" s="2"/>
      <c r="BP413" s="2"/>
      <c r="BQ413" s="3"/>
      <c r="BR413" s="15">
        <f t="shared" ca="1" si="221"/>
        <v>0.44077760489196105</v>
      </c>
      <c r="BS413" s="16">
        <f t="shared" ca="1" si="222"/>
        <v>0</v>
      </c>
      <c r="BT413" s="2"/>
      <c r="BU413" s="2"/>
      <c r="BV413" s="1">
        <f ca="1">IF(Table1[[#This Row],[Area]]="Raozan",Table1[[#This Row],[Income]],0)</f>
        <v>0</v>
      </c>
      <c r="BW413" s="2">
        <f ca="1">IF(Table1[[#This Row],[Area]]="Rangunia",Table1[[#This Row],[Income]],0)</f>
        <v>0</v>
      </c>
      <c r="BX413" s="2">
        <f ca="1">IF(Table1[[#This Row],[Area]]="Hathazari",Table1[[#This Row],[Income]],0)</f>
        <v>0</v>
      </c>
      <c r="BY413" s="2">
        <f ca="1">IF(Table1[[#This Row],[Area]]="Nazirhat",Table1[[#This Row],[Income]],0)</f>
        <v>0</v>
      </c>
      <c r="BZ413" s="2">
        <f ca="1">IF(Table1[[#This Row],[Area]]="Rangamati",Table1[[#This Row],[Income]],0)</f>
        <v>0</v>
      </c>
      <c r="CA413" s="2">
        <f ca="1">IF(Table1[[#This Row],[Area]]="Kumilla",Table1[[#This Row],[Income]],0)</f>
        <v>0</v>
      </c>
      <c r="CB413" s="2">
        <f ca="1">IF(Table1[[#This Row],[Area]]="Notun para",Table1[[#This Row],[Income]],0)</f>
        <v>0</v>
      </c>
      <c r="CC413" s="2">
        <f ca="1">IF(Table1[[#This Row],[Area]]="Fotikchori",Table1[[#This Row],[Income]],0)</f>
        <v>0</v>
      </c>
      <c r="CD413" s="2">
        <f ca="1">IF(Table1[[#This Row],[Area]]="Feni",Table1[[#This Row],[Income]],0)</f>
        <v>0</v>
      </c>
      <c r="CE413" s="2">
        <f ca="1">IF(Table1[[#This Row],[Area]]="Chattogram mohonogori",Table1[[#This Row],[Income]],0)</f>
        <v>0</v>
      </c>
      <c r="CF413" s="2">
        <f ca="1">IF(Table1[[#This Row],[Area]]="Potia",Table1[[#This Row],[Income]],0)</f>
        <v>73131</v>
      </c>
      <c r="CG413" s="3">
        <f ca="1">IF(Table1[[#This Row],[Area]]="Kaptai",Table1[[#This Row],[Income]],0)</f>
        <v>0</v>
      </c>
      <c r="CH413" s="1">
        <f ca="1">IF(Table1[[#This Row],[Field of work]]="Health",Table1[[#This Row],[Income]],0)</f>
        <v>0</v>
      </c>
      <c r="CI413" s="2">
        <f ca="1">IF(Table1[[#This Row],[Field of work]]="Teaching",Table1[[#This Row],[Income]],0)</f>
        <v>73131</v>
      </c>
      <c r="CJ413" s="2">
        <f ca="1">IF(Table1[[#This Row],[Field of work]]="Construction",Table1[[#This Row],[Income]],0)</f>
        <v>0</v>
      </c>
      <c r="CK413" s="2">
        <f ca="1">IF(Table1[[#This Row],[Field of work]]="IT",Table1[[#This Row],[Income]],0)</f>
        <v>0</v>
      </c>
      <c r="CL413" s="2">
        <f ca="1">IF(Table1[[#This Row],[Field of work]]="General work",Table1[[#This Row],[Income]],0)</f>
        <v>0</v>
      </c>
      <c r="CM413" s="3">
        <f ca="1">IF(Table1[[#This Row],[Field of work]]="Agriculture",Table1[[#This Row],[Income]],0)</f>
        <v>0</v>
      </c>
      <c r="CN413" s="1">
        <f t="shared" ca="1" si="209"/>
        <v>1</v>
      </c>
      <c r="CO413" s="3"/>
      <c r="CP413" s="1">
        <f t="shared" ca="1" si="223"/>
        <v>40</v>
      </c>
      <c r="CQ413" s="3"/>
    </row>
    <row r="414" spans="2:95" x14ac:dyDescent="0.25">
      <c r="B414">
        <f t="shared" ca="1" si="224"/>
        <v>2</v>
      </c>
      <c r="C414" t="str">
        <f t="shared" ca="1" si="210"/>
        <v>Women</v>
      </c>
      <c r="D414">
        <f t="shared" ca="1" si="225"/>
        <v>40</v>
      </c>
      <c r="E414">
        <f t="shared" ca="1" si="226"/>
        <v>3</v>
      </c>
      <c r="F414" t="str">
        <f t="shared" ca="1" si="211"/>
        <v>Teaching</v>
      </c>
      <c r="G414">
        <f t="shared" ca="1" si="227"/>
        <v>3</v>
      </c>
      <c r="H414" t="str">
        <f t="shared" ca="1" si="212"/>
        <v>University</v>
      </c>
      <c r="I414">
        <f t="shared" ca="1" si="228"/>
        <v>2</v>
      </c>
      <c r="J414">
        <f t="shared" ca="1" si="229"/>
        <v>1</v>
      </c>
      <c r="K414">
        <f t="shared" ca="1" si="230"/>
        <v>84320</v>
      </c>
      <c r="L414">
        <f t="shared" ca="1" si="231"/>
        <v>6</v>
      </c>
      <c r="M414" t="str">
        <f t="shared" ca="1" si="213"/>
        <v>Kumilla</v>
      </c>
      <c r="N414">
        <f t="shared" ca="1" si="235"/>
        <v>337280</v>
      </c>
      <c r="O414">
        <f t="shared" ca="1" si="232"/>
        <v>148665.47057796063</v>
      </c>
      <c r="P414">
        <f t="shared" ca="1" si="236"/>
        <v>10505.607838840204</v>
      </c>
      <c r="Q414">
        <f t="shared" ca="1" si="233"/>
        <v>2614</v>
      </c>
      <c r="R414">
        <f t="shared" ca="1" si="237"/>
        <v>57339.062285106331</v>
      </c>
      <c r="S414">
        <f t="shared" ca="1" si="238"/>
        <v>78401.472277364956</v>
      </c>
      <c r="T414">
        <f t="shared" ca="1" si="239"/>
        <v>426187.08011620515</v>
      </c>
      <c r="U414">
        <f t="shared" ca="1" si="240"/>
        <v>208618.53286306697</v>
      </c>
      <c r="V414">
        <f t="shared" ca="1" si="241"/>
        <v>217568.54725313818</v>
      </c>
      <c r="AR414" s="1">
        <f ca="1">IF(Table1[[#This Row],[Gender]]="men",1,0)</f>
        <v>0</v>
      </c>
      <c r="AS414" s="2">
        <f ca="1">IF(Table1[[#This Row],[Gender]]="Women",1,0)</f>
        <v>1</v>
      </c>
      <c r="AT414" s="2"/>
      <c r="AU414" s="2"/>
      <c r="AV414" s="3"/>
      <c r="AX414" s="1">
        <f t="shared" ca="1" si="214"/>
        <v>0</v>
      </c>
      <c r="AY414" s="2">
        <f t="shared" ca="1" si="215"/>
        <v>0</v>
      </c>
      <c r="AZ414" s="2">
        <f t="shared" ca="1" si="216"/>
        <v>0</v>
      </c>
      <c r="BA414" s="2">
        <f t="shared" ca="1" si="217"/>
        <v>0</v>
      </c>
      <c r="BB414" s="2">
        <f t="shared" ca="1" si="218"/>
        <v>1</v>
      </c>
      <c r="BC414" s="2">
        <f t="shared" ca="1" si="219"/>
        <v>0</v>
      </c>
      <c r="BD414" s="2"/>
      <c r="BE414" s="2"/>
      <c r="BF414" s="2"/>
      <c r="BG414" s="2"/>
      <c r="BH414" s="2"/>
      <c r="BI414" s="2"/>
      <c r="BJ414" s="3"/>
      <c r="BL414" s="1">
        <f t="shared" ca="1" si="234"/>
        <v>40671.897611220251</v>
      </c>
      <c r="BM414" s="3"/>
      <c r="BN414" s="1">
        <f t="shared" ca="1" si="220"/>
        <v>1</v>
      </c>
      <c r="BO414" s="2"/>
      <c r="BP414" s="2"/>
      <c r="BQ414" s="3"/>
      <c r="BR414" s="15">
        <f t="shared" ca="1" si="221"/>
        <v>0.34759289735509491</v>
      </c>
      <c r="BS414" s="16">
        <f t="shared" ca="1" si="222"/>
        <v>0</v>
      </c>
      <c r="BT414" s="2"/>
      <c r="BU414" s="2"/>
      <c r="BV414" s="1">
        <f ca="1">IF(Table1[[#This Row],[Area]]="Raozan",Table1[[#This Row],[Income]],0)</f>
        <v>0</v>
      </c>
      <c r="BW414" s="2">
        <f ca="1">IF(Table1[[#This Row],[Area]]="Rangunia",Table1[[#This Row],[Income]],0)</f>
        <v>0</v>
      </c>
      <c r="BX414" s="2">
        <f ca="1">IF(Table1[[#This Row],[Area]]="Hathazari",Table1[[#This Row],[Income]],0)</f>
        <v>0</v>
      </c>
      <c r="BY414" s="2">
        <f ca="1">IF(Table1[[#This Row],[Area]]="Nazirhat",Table1[[#This Row],[Income]],0)</f>
        <v>0</v>
      </c>
      <c r="BZ414" s="2">
        <f ca="1">IF(Table1[[#This Row],[Area]]="Rangamati",Table1[[#This Row],[Income]],0)</f>
        <v>0</v>
      </c>
      <c r="CA414" s="2">
        <f ca="1">IF(Table1[[#This Row],[Area]]="Kumilla",Table1[[#This Row],[Income]],0)</f>
        <v>84320</v>
      </c>
      <c r="CB414" s="2">
        <f ca="1">IF(Table1[[#This Row],[Area]]="Notun para",Table1[[#This Row],[Income]],0)</f>
        <v>0</v>
      </c>
      <c r="CC414" s="2">
        <f ca="1">IF(Table1[[#This Row],[Area]]="Fotikchori",Table1[[#This Row],[Income]],0)</f>
        <v>0</v>
      </c>
      <c r="CD414" s="2">
        <f ca="1">IF(Table1[[#This Row],[Area]]="Feni",Table1[[#This Row],[Income]],0)</f>
        <v>0</v>
      </c>
      <c r="CE414" s="2">
        <f ca="1">IF(Table1[[#This Row],[Area]]="Chattogram mohonogori",Table1[[#This Row],[Income]],0)</f>
        <v>0</v>
      </c>
      <c r="CF414" s="2">
        <f ca="1">IF(Table1[[#This Row],[Area]]="Potia",Table1[[#This Row],[Income]],0)</f>
        <v>0</v>
      </c>
      <c r="CG414" s="3">
        <f ca="1">IF(Table1[[#This Row],[Area]]="Kaptai",Table1[[#This Row],[Income]],0)</f>
        <v>0</v>
      </c>
      <c r="CH414" s="1">
        <f ca="1">IF(Table1[[#This Row],[Field of work]]="Health",Table1[[#This Row],[Income]],0)</f>
        <v>0</v>
      </c>
      <c r="CI414" s="2">
        <f ca="1">IF(Table1[[#This Row],[Field of work]]="Teaching",Table1[[#This Row],[Income]],0)</f>
        <v>84320</v>
      </c>
      <c r="CJ414" s="2">
        <f ca="1">IF(Table1[[#This Row],[Field of work]]="Construction",Table1[[#This Row],[Income]],0)</f>
        <v>0</v>
      </c>
      <c r="CK414" s="2">
        <f ca="1">IF(Table1[[#This Row],[Field of work]]="IT",Table1[[#This Row],[Income]],0)</f>
        <v>0</v>
      </c>
      <c r="CL414" s="2">
        <f ca="1">IF(Table1[[#This Row],[Field of work]]="General work",Table1[[#This Row],[Income]],0)</f>
        <v>0</v>
      </c>
      <c r="CM414" s="3">
        <f ca="1">IF(Table1[[#This Row],[Field of work]]="Agriculture",Table1[[#This Row],[Income]],0)</f>
        <v>0</v>
      </c>
      <c r="CN414" s="1">
        <f t="shared" ca="1" si="209"/>
        <v>1</v>
      </c>
      <c r="CO414" s="3"/>
      <c r="CP414" s="1">
        <f t="shared" ca="1" si="223"/>
        <v>30</v>
      </c>
      <c r="CQ414" s="3"/>
    </row>
    <row r="415" spans="2:95" x14ac:dyDescent="0.25">
      <c r="B415">
        <f t="shared" ca="1" si="224"/>
        <v>2</v>
      </c>
      <c r="C415" t="str">
        <f t="shared" ca="1" si="210"/>
        <v>Women</v>
      </c>
      <c r="D415">
        <f t="shared" ca="1" si="225"/>
        <v>30</v>
      </c>
      <c r="E415">
        <f t="shared" ca="1" si="226"/>
        <v>5</v>
      </c>
      <c r="F415" t="str">
        <f t="shared" ca="1" si="211"/>
        <v>General work</v>
      </c>
      <c r="G415">
        <f t="shared" ca="1" si="227"/>
        <v>1</v>
      </c>
      <c r="H415" t="str">
        <f t="shared" ca="1" si="212"/>
        <v>High school</v>
      </c>
      <c r="I415">
        <f t="shared" ca="1" si="228"/>
        <v>2</v>
      </c>
      <c r="J415">
        <f t="shared" ca="1" si="229"/>
        <v>3</v>
      </c>
      <c r="K415">
        <f t="shared" ca="1" si="230"/>
        <v>74530</v>
      </c>
      <c r="L415">
        <f t="shared" ca="1" si="231"/>
        <v>10</v>
      </c>
      <c r="M415" t="str">
        <f t="shared" ca="1" si="213"/>
        <v>Notun para</v>
      </c>
      <c r="N415">
        <f t="shared" ca="1" si="235"/>
        <v>447180</v>
      </c>
      <c r="O415">
        <f t="shared" ca="1" si="232"/>
        <v>155436.59183925134</v>
      </c>
      <c r="P415">
        <f t="shared" ca="1" si="236"/>
        <v>34032.825716430394</v>
      </c>
      <c r="Q415">
        <f t="shared" ca="1" si="233"/>
        <v>14719</v>
      </c>
      <c r="R415">
        <f t="shared" ca="1" si="237"/>
        <v>54739.173490342597</v>
      </c>
      <c r="S415">
        <f t="shared" ca="1" si="238"/>
        <v>16790.033363069691</v>
      </c>
      <c r="T415">
        <f t="shared" ca="1" si="239"/>
        <v>498002.85907950008</v>
      </c>
      <c r="U415">
        <f t="shared" ca="1" si="240"/>
        <v>224894.76532959394</v>
      </c>
      <c r="V415">
        <f t="shared" ca="1" si="241"/>
        <v>273108.09374990617</v>
      </c>
      <c r="AR415" s="1">
        <f ca="1">IF(Table1[[#This Row],[Gender]]="men",1,0)</f>
        <v>0</v>
      </c>
      <c r="AS415" s="2">
        <f ca="1">IF(Table1[[#This Row],[Gender]]="Women",1,0)</f>
        <v>1</v>
      </c>
      <c r="AT415" s="2"/>
      <c r="AU415" s="2"/>
      <c r="AV415" s="3"/>
      <c r="AX415" s="1">
        <f t="shared" ca="1" si="214"/>
        <v>1</v>
      </c>
      <c r="AY415" s="2">
        <f t="shared" ca="1" si="215"/>
        <v>0</v>
      </c>
      <c r="AZ415" s="2">
        <f t="shared" ca="1" si="216"/>
        <v>0</v>
      </c>
      <c r="BA415" s="2">
        <f t="shared" ca="1" si="217"/>
        <v>0</v>
      </c>
      <c r="BB415" s="2">
        <f t="shared" ca="1" si="218"/>
        <v>0</v>
      </c>
      <c r="BC415" s="2">
        <f t="shared" ca="1" si="219"/>
        <v>0</v>
      </c>
      <c r="BD415" s="2"/>
      <c r="BE415" s="2"/>
      <c r="BF415" s="2"/>
      <c r="BG415" s="2"/>
      <c r="BH415" s="2"/>
      <c r="BI415" s="2"/>
      <c r="BJ415" s="3"/>
      <c r="BL415" s="1">
        <f t="shared" ca="1" si="234"/>
        <v>25064.04206621433</v>
      </c>
      <c r="BM415" s="3"/>
      <c r="BN415" s="1">
        <f t="shared" ca="1" si="220"/>
        <v>1</v>
      </c>
      <c r="BO415" s="2"/>
      <c r="BP415" s="2"/>
      <c r="BQ415" s="3"/>
      <c r="BR415" s="15">
        <f t="shared" ca="1" si="221"/>
        <v>0.43029025818681255</v>
      </c>
      <c r="BS415" s="16">
        <f t="shared" ca="1" si="222"/>
        <v>0</v>
      </c>
      <c r="BT415" s="2"/>
      <c r="BU415" s="2"/>
      <c r="BV415" s="1">
        <f ca="1">IF(Table1[[#This Row],[Area]]="Raozan",Table1[[#This Row],[Income]],0)</f>
        <v>0</v>
      </c>
      <c r="BW415" s="2">
        <f ca="1">IF(Table1[[#This Row],[Area]]="Rangunia",Table1[[#This Row],[Income]],0)</f>
        <v>0</v>
      </c>
      <c r="BX415" s="2">
        <f ca="1">IF(Table1[[#This Row],[Area]]="Hathazari",Table1[[#This Row],[Income]],0)</f>
        <v>0</v>
      </c>
      <c r="BY415" s="2">
        <f ca="1">IF(Table1[[#This Row],[Area]]="Nazirhat",Table1[[#This Row],[Income]],0)</f>
        <v>0</v>
      </c>
      <c r="BZ415" s="2">
        <f ca="1">IF(Table1[[#This Row],[Area]]="Rangamati",Table1[[#This Row],[Income]],0)</f>
        <v>0</v>
      </c>
      <c r="CA415" s="2">
        <f ca="1">IF(Table1[[#This Row],[Area]]="Kumilla",Table1[[#This Row],[Income]],0)</f>
        <v>0</v>
      </c>
      <c r="CB415" s="2">
        <f ca="1">IF(Table1[[#This Row],[Area]]="Notun para",Table1[[#This Row],[Income]],0)</f>
        <v>74530</v>
      </c>
      <c r="CC415" s="2">
        <f ca="1">IF(Table1[[#This Row],[Area]]="Fotikchori",Table1[[#This Row],[Income]],0)</f>
        <v>0</v>
      </c>
      <c r="CD415" s="2">
        <f ca="1">IF(Table1[[#This Row],[Area]]="Feni",Table1[[#This Row],[Income]],0)</f>
        <v>0</v>
      </c>
      <c r="CE415" s="2">
        <f ca="1">IF(Table1[[#This Row],[Area]]="Chattogram mohonogori",Table1[[#This Row],[Income]],0)</f>
        <v>0</v>
      </c>
      <c r="CF415" s="2">
        <f ca="1">IF(Table1[[#This Row],[Area]]="Potia",Table1[[#This Row],[Income]],0)</f>
        <v>0</v>
      </c>
      <c r="CG415" s="3">
        <f ca="1">IF(Table1[[#This Row],[Area]]="Kaptai",Table1[[#This Row],[Income]],0)</f>
        <v>0</v>
      </c>
      <c r="CH415" s="1">
        <f ca="1">IF(Table1[[#This Row],[Field of work]]="Health",Table1[[#This Row],[Income]],0)</f>
        <v>0</v>
      </c>
      <c r="CI415" s="2">
        <f ca="1">IF(Table1[[#This Row],[Field of work]]="Teaching",Table1[[#This Row],[Income]],0)</f>
        <v>0</v>
      </c>
      <c r="CJ415" s="2">
        <f ca="1">IF(Table1[[#This Row],[Field of work]]="Construction",Table1[[#This Row],[Income]],0)</f>
        <v>0</v>
      </c>
      <c r="CK415" s="2">
        <f ca="1">IF(Table1[[#This Row],[Field of work]]="IT",Table1[[#This Row],[Income]],0)</f>
        <v>0</v>
      </c>
      <c r="CL415" s="2">
        <f ca="1">IF(Table1[[#This Row],[Field of work]]="General work",Table1[[#This Row],[Income]],0)</f>
        <v>74530</v>
      </c>
      <c r="CM415" s="3">
        <f ca="1">IF(Table1[[#This Row],[Field of work]]="Agriculture",Table1[[#This Row],[Income]],0)</f>
        <v>0</v>
      </c>
      <c r="CN415" s="1">
        <f t="shared" ca="1" si="209"/>
        <v>1</v>
      </c>
      <c r="CO415" s="3"/>
      <c r="CP415" s="1">
        <f t="shared" ca="1" si="223"/>
        <v>39</v>
      </c>
      <c r="CQ415" s="3"/>
    </row>
    <row r="416" spans="2:95" x14ac:dyDescent="0.25">
      <c r="B416">
        <f t="shared" ca="1" si="224"/>
        <v>1</v>
      </c>
      <c r="C416" t="str">
        <f t="shared" ca="1" si="210"/>
        <v>Men</v>
      </c>
      <c r="D416">
        <f t="shared" ca="1" si="225"/>
        <v>39</v>
      </c>
      <c r="E416">
        <f t="shared" ca="1" si="226"/>
        <v>1</v>
      </c>
      <c r="F416" t="str">
        <f t="shared" ca="1" si="211"/>
        <v>Health</v>
      </c>
      <c r="G416">
        <f t="shared" ca="1" si="227"/>
        <v>2</v>
      </c>
      <c r="H416" t="str">
        <f t="shared" ca="1" si="212"/>
        <v>College</v>
      </c>
      <c r="I416">
        <f t="shared" ca="1" si="228"/>
        <v>3</v>
      </c>
      <c r="J416">
        <f t="shared" ca="1" si="229"/>
        <v>1</v>
      </c>
      <c r="K416">
        <f t="shared" ca="1" si="230"/>
        <v>63655</v>
      </c>
      <c r="L416">
        <f t="shared" ca="1" si="231"/>
        <v>6</v>
      </c>
      <c r="M416" t="str">
        <f t="shared" ca="1" si="213"/>
        <v>Kumilla</v>
      </c>
      <c r="N416">
        <f t="shared" ca="1" si="235"/>
        <v>381930</v>
      </c>
      <c r="O416">
        <f t="shared" ca="1" si="232"/>
        <v>164340.75830928932</v>
      </c>
      <c r="P416">
        <f t="shared" ca="1" si="236"/>
        <v>40671.897611220251</v>
      </c>
      <c r="Q416">
        <f t="shared" ca="1" si="233"/>
        <v>20724</v>
      </c>
      <c r="R416">
        <f t="shared" ca="1" si="237"/>
        <v>86111.416738278829</v>
      </c>
      <c r="S416">
        <f t="shared" ca="1" si="238"/>
        <v>93984.831984594799</v>
      </c>
      <c r="T416">
        <f t="shared" ca="1" si="239"/>
        <v>516586.72959581506</v>
      </c>
      <c r="U416">
        <f t="shared" ca="1" si="240"/>
        <v>271176.17504756816</v>
      </c>
      <c r="V416">
        <f t="shared" ca="1" si="241"/>
        <v>245410.5545482469</v>
      </c>
      <c r="AR416" s="1">
        <f ca="1">IF(Table1[[#This Row],[Gender]]="men",1,0)</f>
        <v>1</v>
      </c>
      <c r="AS416" s="2">
        <f ca="1">IF(Table1[[#This Row],[Gender]]="Women",1,0)</f>
        <v>0</v>
      </c>
      <c r="AT416" s="2"/>
      <c r="AU416" s="2"/>
      <c r="AV416" s="3"/>
      <c r="AX416" s="1">
        <f t="shared" ca="1" si="214"/>
        <v>0</v>
      </c>
      <c r="AY416" s="2">
        <f t="shared" ca="1" si="215"/>
        <v>0</v>
      </c>
      <c r="AZ416" s="2">
        <f t="shared" ca="1" si="216"/>
        <v>0</v>
      </c>
      <c r="BA416" s="2">
        <f t="shared" ca="1" si="217"/>
        <v>0</v>
      </c>
      <c r="BB416" s="2">
        <f t="shared" ca="1" si="218"/>
        <v>1</v>
      </c>
      <c r="BC416" s="2">
        <f t="shared" ca="1" si="219"/>
        <v>0</v>
      </c>
      <c r="BD416" s="2"/>
      <c r="BE416" s="2"/>
      <c r="BF416" s="2"/>
      <c r="BG416" s="2"/>
      <c r="BH416" s="2"/>
      <c r="BI416" s="2"/>
      <c r="BJ416" s="3"/>
      <c r="BL416" s="1">
        <f t="shared" ca="1" si="234"/>
        <v>31004.072242699327</v>
      </c>
      <c r="BM416" s="3"/>
      <c r="BN416" s="1">
        <f t="shared" ca="1" si="220"/>
        <v>1</v>
      </c>
      <c r="BO416" s="2"/>
      <c r="BP416" s="2"/>
      <c r="BQ416" s="3"/>
      <c r="BR416" s="15">
        <f t="shared" ca="1" si="221"/>
        <v>0.39062690095182073</v>
      </c>
      <c r="BS416" s="16">
        <f t="shared" ca="1" si="222"/>
        <v>0</v>
      </c>
      <c r="BT416" s="2"/>
      <c r="BU416" s="2"/>
      <c r="BV416" s="1">
        <f ca="1">IF(Table1[[#This Row],[Area]]="Raozan",Table1[[#This Row],[Income]],0)</f>
        <v>0</v>
      </c>
      <c r="BW416" s="2">
        <f ca="1">IF(Table1[[#This Row],[Area]]="Rangunia",Table1[[#This Row],[Income]],0)</f>
        <v>0</v>
      </c>
      <c r="BX416" s="2">
        <f ca="1">IF(Table1[[#This Row],[Area]]="Hathazari",Table1[[#This Row],[Income]],0)</f>
        <v>0</v>
      </c>
      <c r="BY416" s="2">
        <f ca="1">IF(Table1[[#This Row],[Area]]="Nazirhat",Table1[[#This Row],[Income]],0)</f>
        <v>0</v>
      </c>
      <c r="BZ416" s="2">
        <f ca="1">IF(Table1[[#This Row],[Area]]="Rangamati",Table1[[#This Row],[Income]],0)</f>
        <v>0</v>
      </c>
      <c r="CA416" s="2">
        <f ca="1">IF(Table1[[#This Row],[Area]]="Kumilla",Table1[[#This Row],[Income]],0)</f>
        <v>63655</v>
      </c>
      <c r="CB416" s="2">
        <f ca="1">IF(Table1[[#This Row],[Area]]="Notun para",Table1[[#This Row],[Income]],0)</f>
        <v>0</v>
      </c>
      <c r="CC416" s="2">
        <f ca="1">IF(Table1[[#This Row],[Area]]="Fotikchori",Table1[[#This Row],[Income]],0)</f>
        <v>0</v>
      </c>
      <c r="CD416" s="2">
        <f ca="1">IF(Table1[[#This Row],[Area]]="Feni",Table1[[#This Row],[Income]],0)</f>
        <v>0</v>
      </c>
      <c r="CE416" s="2">
        <f ca="1">IF(Table1[[#This Row],[Area]]="Chattogram mohonogori",Table1[[#This Row],[Income]],0)</f>
        <v>0</v>
      </c>
      <c r="CF416" s="2">
        <f ca="1">IF(Table1[[#This Row],[Area]]="Potia",Table1[[#This Row],[Income]],0)</f>
        <v>0</v>
      </c>
      <c r="CG416" s="3">
        <f ca="1">IF(Table1[[#This Row],[Area]]="Kaptai",Table1[[#This Row],[Income]],0)</f>
        <v>0</v>
      </c>
      <c r="CH416" s="1">
        <f ca="1">IF(Table1[[#This Row],[Field of work]]="Health",Table1[[#This Row],[Income]],0)</f>
        <v>63655</v>
      </c>
      <c r="CI416" s="2">
        <f ca="1">IF(Table1[[#This Row],[Field of work]]="Teaching",Table1[[#This Row],[Income]],0)</f>
        <v>0</v>
      </c>
      <c r="CJ416" s="2">
        <f ca="1">IF(Table1[[#This Row],[Field of work]]="Construction",Table1[[#This Row],[Income]],0)</f>
        <v>0</v>
      </c>
      <c r="CK416" s="2">
        <f ca="1">IF(Table1[[#This Row],[Field of work]]="IT",Table1[[#This Row],[Income]],0)</f>
        <v>0</v>
      </c>
      <c r="CL416" s="2">
        <f ca="1">IF(Table1[[#This Row],[Field of work]]="General work",Table1[[#This Row],[Income]],0)</f>
        <v>0</v>
      </c>
      <c r="CM416" s="3">
        <f ca="1">IF(Table1[[#This Row],[Field of work]]="Agriculture",Table1[[#This Row],[Income]],0)</f>
        <v>0</v>
      </c>
      <c r="CN416" s="1">
        <f t="shared" ca="1" si="209"/>
        <v>1</v>
      </c>
      <c r="CO416" s="3"/>
      <c r="CP416" s="1">
        <f t="shared" ca="1" si="223"/>
        <v>28</v>
      </c>
      <c r="CQ416" s="3"/>
    </row>
    <row r="417" spans="2:95" x14ac:dyDescent="0.25">
      <c r="B417">
        <f t="shared" ca="1" si="224"/>
        <v>1</v>
      </c>
      <c r="C417" t="str">
        <f t="shared" ca="1" si="210"/>
        <v>Men</v>
      </c>
      <c r="D417">
        <f t="shared" ca="1" si="225"/>
        <v>28</v>
      </c>
      <c r="E417">
        <f t="shared" ca="1" si="226"/>
        <v>5</v>
      </c>
      <c r="F417" t="str">
        <f t="shared" ca="1" si="211"/>
        <v>General work</v>
      </c>
      <c r="G417">
        <f t="shared" ca="1" si="227"/>
        <v>2</v>
      </c>
      <c r="H417" t="str">
        <f t="shared" ca="1" si="212"/>
        <v>College</v>
      </c>
      <c r="I417">
        <f t="shared" ca="1" si="228"/>
        <v>4</v>
      </c>
      <c r="J417">
        <f t="shared" ca="1" si="229"/>
        <v>2</v>
      </c>
      <c r="K417">
        <f t="shared" ca="1" si="230"/>
        <v>79818</v>
      </c>
      <c r="L417">
        <f t="shared" ca="1" si="231"/>
        <v>11</v>
      </c>
      <c r="M417" t="str">
        <f t="shared" ca="1" si="213"/>
        <v>Nazirhat</v>
      </c>
      <c r="N417">
        <f t="shared" ca="1" si="235"/>
        <v>319272</v>
      </c>
      <c r="O417">
        <f t="shared" ca="1" si="232"/>
        <v>124716.23192068971</v>
      </c>
      <c r="P417">
        <f t="shared" ca="1" si="236"/>
        <v>50128.084132428659</v>
      </c>
      <c r="Q417">
        <f t="shared" ca="1" si="233"/>
        <v>1435</v>
      </c>
      <c r="R417">
        <f t="shared" ca="1" si="237"/>
        <v>146906.14301925089</v>
      </c>
      <c r="S417">
        <f t="shared" ca="1" si="238"/>
        <v>116687.82764970111</v>
      </c>
      <c r="T417">
        <f t="shared" ca="1" si="239"/>
        <v>486087.91178212973</v>
      </c>
      <c r="U417">
        <f t="shared" ca="1" si="240"/>
        <v>273057.37493994058</v>
      </c>
      <c r="V417">
        <f t="shared" ca="1" si="241"/>
        <v>213030.53684218915</v>
      </c>
      <c r="AR417" s="1">
        <f ca="1">IF(Table1[[#This Row],[Gender]]="men",1,0)</f>
        <v>1</v>
      </c>
      <c r="AS417" s="2">
        <f ca="1">IF(Table1[[#This Row],[Gender]]="Women",1,0)</f>
        <v>0</v>
      </c>
      <c r="AT417" s="2"/>
      <c r="AU417" s="2"/>
      <c r="AV417" s="3"/>
      <c r="AX417" s="1">
        <f t="shared" ca="1" si="214"/>
        <v>0</v>
      </c>
      <c r="AY417" s="2">
        <f t="shared" ca="1" si="215"/>
        <v>0</v>
      </c>
      <c r="AZ417" s="2">
        <f t="shared" ca="1" si="216"/>
        <v>0</v>
      </c>
      <c r="BA417" s="2">
        <f t="shared" ca="1" si="217"/>
        <v>1</v>
      </c>
      <c r="BB417" s="2">
        <f t="shared" ca="1" si="218"/>
        <v>0</v>
      </c>
      <c r="BC417" s="2">
        <f t="shared" ca="1" si="219"/>
        <v>0</v>
      </c>
      <c r="BD417" s="2"/>
      <c r="BE417" s="2"/>
      <c r="BF417" s="2"/>
      <c r="BG417" s="2"/>
      <c r="BH417" s="2"/>
      <c r="BI417" s="2"/>
      <c r="BJ417" s="3"/>
      <c r="BL417" s="1">
        <f t="shared" ca="1" si="234"/>
        <v>55193.818774066756</v>
      </c>
      <c r="BM417" s="3"/>
      <c r="BN417" s="1">
        <f t="shared" ca="1" si="220"/>
        <v>0</v>
      </c>
      <c r="BO417" s="2"/>
      <c r="BP417" s="2"/>
      <c r="BQ417" s="3"/>
      <c r="BR417" s="15">
        <f t="shared" ca="1" si="221"/>
        <v>2.7639691202789862E-3</v>
      </c>
      <c r="BS417" s="16">
        <f t="shared" ca="1" si="222"/>
        <v>1</v>
      </c>
      <c r="BT417" s="2"/>
      <c r="BU417" s="2"/>
      <c r="BV417" s="1">
        <f ca="1">IF(Table1[[#This Row],[Area]]="Raozan",Table1[[#This Row],[Income]],0)</f>
        <v>0</v>
      </c>
      <c r="BW417" s="2">
        <f ca="1">IF(Table1[[#This Row],[Area]]="Rangunia",Table1[[#This Row],[Income]],0)</f>
        <v>0</v>
      </c>
      <c r="BX417" s="2">
        <f ca="1">IF(Table1[[#This Row],[Area]]="Hathazari",Table1[[#This Row],[Income]],0)</f>
        <v>0</v>
      </c>
      <c r="BY417" s="2">
        <f ca="1">IF(Table1[[#This Row],[Area]]="Nazirhat",Table1[[#This Row],[Income]],0)</f>
        <v>79818</v>
      </c>
      <c r="BZ417" s="2">
        <f ca="1">IF(Table1[[#This Row],[Area]]="Rangamati",Table1[[#This Row],[Income]],0)</f>
        <v>0</v>
      </c>
      <c r="CA417" s="2">
        <f ca="1">IF(Table1[[#This Row],[Area]]="Kumilla",Table1[[#This Row],[Income]],0)</f>
        <v>0</v>
      </c>
      <c r="CB417" s="2">
        <f ca="1">IF(Table1[[#This Row],[Area]]="Notun para",Table1[[#This Row],[Income]],0)</f>
        <v>0</v>
      </c>
      <c r="CC417" s="2">
        <f ca="1">IF(Table1[[#This Row],[Area]]="Fotikchori",Table1[[#This Row],[Income]],0)</f>
        <v>0</v>
      </c>
      <c r="CD417" s="2">
        <f ca="1">IF(Table1[[#This Row],[Area]]="Feni",Table1[[#This Row],[Income]],0)</f>
        <v>0</v>
      </c>
      <c r="CE417" s="2">
        <f ca="1">IF(Table1[[#This Row],[Area]]="Chattogram mohonogori",Table1[[#This Row],[Income]],0)</f>
        <v>0</v>
      </c>
      <c r="CF417" s="2">
        <f ca="1">IF(Table1[[#This Row],[Area]]="Potia",Table1[[#This Row],[Income]],0)</f>
        <v>0</v>
      </c>
      <c r="CG417" s="3">
        <f ca="1">IF(Table1[[#This Row],[Area]]="Kaptai",Table1[[#This Row],[Income]],0)</f>
        <v>0</v>
      </c>
      <c r="CH417" s="1">
        <f ca="1">IF(Table1[[#This Row],[Field of work]]="Health",Table1[[#This Row],[Income]],0)</f>
        <v>0</v>
      </c>
      <c r="CI417" s="2">
        <f ca="1">IF(Table1[[#This Row],[Field of work]]="Teaching",Table1[[#This Row],[Income]],0)</f>
        <v>0</v>
      </c>
      <c r="CJ417" s="2">
        <f ca="1">IF(Table1[[#This Row],[Field of work]]="Construction",Table1[[#This Row],[Income]],0)</f>
        <v>0</v>
      </c>
      <c r="CK417" s="2">
        <f ca="1">IF(Table1[[#This Row],[Field of work]]="IT",Table1[[#This Row],[Income]],0)</f>
        <v>0</v>
      </c>
      <c r="CL417" s="2">
        <f ca="1">IF(Table1[[#This Row],[Field of work]]="General work",Table1[[#This Row],[Income]],0)</f>
        <v>79818</v>
      </c>
      <c r="CM417" s="3">
        <f ca="1">IF(Table1[[#This Row],[Field of work]]="Agriculture",Table1[[#This Row],[Income]],0)</f>
        <v>0</v>
      </c>
      <c r="CN417" s="1">
        <f t="shared" ca="1" si="209"/>
        <v>1</v>
      </c>
      <c r="CO417" s="3"/>
      <c r="CP417" s="1">
        <f t="shared" ca="1" si="223"/>
        <v>33</v>
      </c>
      <c r="CQ417" s="3"/>
    </row>
    <row r="418" spans="2:95" x14ac:dyDescent="0.25">
      <c r="B418">
        <f t="shared" ca="1" si="224"/>
        <v>1</v>
      </c>
      <c r="C418" t="str">
        <f t="shared" ca="1" si="210"/>
        <v>Men</v>
      </c>
      <c r="D418">
        <f t="shared" ca="1" si="225"/>
        <v>33</v>
      </c>
      <c r="E418">
        <f t="shared" ca="1" si="226"/>
        <v>4</v>
      </c>
      <c r="F418" t="str">
        <f t="shared" ca="1" si="211"/>
        <v>IT</v>
      </c>
      <c r="G418">
        <f t="shared" ca="1" si="227"/>
        <v>3</v>
      </c>
      <c r="H418" t="str">
        <f t="shared" ca="1" si="212"/>
        <v>University</v>
      </c>
      <c r="I418">
        <f t="shared" ca="1" si="228"/>
        <v>0</v>
      </c>
      <c r="J418">
        <f t="shared" ca="1" si="229"/>
        <v>3</v>
      </c>
      <c r="K418">
        <f t="shared" ca="1" si="230"/>
        <v>66849</v>
      </c>
      <c r="L418">
        <f t="shared" ca="1" si="231"/>
        <v>4</v>
      </c>
      <c r="M418" t="str">
        <f t="shared" ca="1" si="213"/>
        <v>Rangamati</v>
      </c>
      <c r="N418">
        <f t="shared" ca="1" si="235"/>
        <v>267396</v>
      </c>
      <c r="O418">
        <f t="shared" ca="1" si="232"/>
        <v>739.07428688611981</v>
      </c>
      <c r="P418">
        <f t="shared" ca="1" si="236"/>
        <v>93012.216728097977</v>
      </c>
      <c r="Q418">
        <f t="shared" ca="1" si="233"/>
        <v>20982</v>
      </c>
      <c r="R418">
        <f t="shared" ca="1" si="237"/>
        <v>64576.635684914021</v>
      </c>
      <c r="S418">
        <f t="shared" ca="1" si="238"/>
        <v>10744.558208507184</v>
      </c>
      <c r="T418">
        <f t="shared" ca="1" si="239"/>
        <v>371152.77493660519</v>
      </c>
      <c r="U418">
        <f t="shared" ca="1" si="240"/>
        <v>86297.709971800141</v>
      </c>
      <c r="V418">
        <f t="shared" ca="1" si="241"/>
        <v>284855.06496480503</v>
      </c>
      <c r="AR418" s="1">
        <f ca="1">IF(Table1[[#This Row],[Gender]]="men",1,0)</f>
        <v>1</v>
      </c>
      <c r="AS418" s="2">
        <f ca="1">IF(Table1[[#This Row],[Gender]]="Women",1,0)</f>
        <v>0</v>
      </c>
      <c r="AT418" s="2"/>
      <c r="AU418" s="2"/>
      <c r="AV418" s="3"/>
      <c r="AX418" s="1">
        <f t="shared" ca="1" si="214"/>
        <v>0</v>
      </c>
      <c r="AY418" s="2">
        <f t="shared" ca="1" si="215"/>
        <v>0</v>
      </c>
      <c r="AZ418" s="2">
        <f t="shared" ca="1" si="216"/>
        <v>0</v>
      </c>
      <c r="BA418" s="2">
        <f t="shared" ca="1" si="217"/>
        <v>1</v>
      </c>
      <c r="BB418" s="2">
        <f t="shared" ca="1" si="218"/>
        <v>0</v>
      </c>
      <c r="BC418" s="2">
        <f t="shared" ca="1" si="219"/>
        <v>0</v>
      </c>
      <c r="BD418" s="2"/>
      <c r="BE418" s="2"/>
      <c r="BF418" s="2"/>
      <c r="BG418" s="2"/>
      <c r="BH418" s="2"/>
      <c r="BI418" s="2"/>
      <c r="BJ418" s="3"/>
      <c r="BL418" s="1">
        <f t="shared" ca="1" si="234"/>
        <v>27872.125654962914</v>
      </c>
      <c r="BM418" s="3"/>
      <c r="BN418" s="1">
        <f t="shared" ca="1" si="220"/>
        <v>0</v>
      </c>
      <c r="BO418" s="2"/>
      <c r="BP418" s="2"/>
      <c r="BQ418" s="3"/>
      <c r="BR418" s="15">
        <f t="shared" ca="1" si="221"/>
        <v>0.11272754099900761</v>
      </c>
      <c r="BS418" s="16">
        <f t="shared" ca="1" si="222"/>
        <v>1</v>
      </c>
      <c r="BT418" s="2"/>
      <c r="BU418" s="2"/>
      <c r="BV418" s="1">
        <f ca="1">IF(Table1[[#This Row],[Area]]="Raozan",Table1[[#This Row],[Income]],0)</f>
        <v>0</v>
      </c>
      <c r="BW418" s="2">
        <f ca="1">IF(Table1[[#This Row],[Area]]="Rangunia",Table1[[#This Row],[Income]],0)</f>
        <v>0</v>
      </c>
      <c r="BX418" s="2">
        <f ca="1">IF(Table1[[#This Row],[Area]]="Hathazari",Table1[[#This Row],[Income]],0)</f>
        <v>0</v>
      </c>
      <c r="BY418" s="2">
        <f ca="1">IF(Table1[[#This Row],[Area]]="Nazirhat",Table1[[#This Row],[Income]],0)</f>
        <v>0</v>
      </c>
      <c r="BZ418" s="2">
        <f ca="1">IF(Table1[[#This Row],[Area]]="Rangamati",Table1[[#This Row],[Income]],0)</f>
        <v>66849</v>
      </c>
      <c r="CA418" s="2">
        <f ca="1">IF(Table1[[#This Row],[Area]]="Kumilla",Table1[[#This Row],[Income]],0)</f>
        <v>0</v>
      </c>
      <c r="CB418" s="2">
        <f ca="1">IF(Table1[[#This Row],[Area]]="Notun para",Table1[[#This Row],[Income]],0)</f>
        <v>0</v>
      </c>
      <c r="CC418" s="2">
        <f ca="1">IF(Table1[[#This Row],[Area]]="Fotikchori",Table1[[#This Row],[Income]],0)</f>
        <v>0</v>
      </c>
      <c r="CD418" s="2">
        <f ca="1">IF(Table1[[#This Row],[Area]]="Feni",Table1[[#This Row],[Income]],0)</f>
        <v>0</v>
      </c>
      <c r="CE418" s="2">
        <f ca="1">IF(Table1[[#This Row],[Area]]="Chattogram mohonogori",Table1[[#This Row],[Income]],0)</f>
        <v>0</v>
      </c>
      <c r="CF418" s="2">
        <f ca="1">IF(Table1[[#This Row],[Area]]="Potia",Table1[[#This Row],[Income]],0)</f>
        <v>0</v>
      </c>
      <c r="CG418" s="3">
        <f ca="1">IF(Table1[[#This Row],[Area]]="Kaptai",Table1[[#This Row],[Income]],0)</f>
        <v>0</v>
      </c>
      <c r="CH418" s="1">
        <f ca="1">IF(Table1[[#This Row],[Field of work]]="Health",Table1[[#This Row],[Income]],0)</f>
        <v>0</v>
      </c>
      <c r="CI418" s="2">
        <f ca="1">IF(Table1[[#This Row],[Field of work]]="Teaching",Table1[[#This Row],[Income]],0)</f>
        <v>0</v>
      </c>
      <c r="CJ418" s="2">
        <f ca="1">IF(Table1[[#This Row],[Field of work]]="Construction",Table1[[#This Row],[Income]],0)</f>
        <v>0</v>
      </c>
      <c r="CK418" s="2">
        <f ca="1">IF(Table1[[#This Row],[Field of work]]="IT",Table1[[#This Row],[Income]],0)</f>
        <v>66849</v>
      </c>
      <c r="CL418" s="2">
        <f ca="1">IF(Table1[[#This Row],[Field of work]]="General work",Table1[[#This Row],[Income]],0)</f>
        <v>0</v>
      </c>
      <c r="CM418" s="3">
        <f ca="1">IF(Table1[[#This Row],[Field of work]]="Agriculture",Table1[[#This Row],[Income]],0)</f>
        <v>0</v>
      </c>
      <c r="CN418" s="1">
        <f t="shared" ca="1" si="209"/>
        <v>1</v>
      </c>
      <c r="CO418" s="3"/>
      <c r="CP418" s="1">
        <f t="shared" ca="1" si="223"/>
        <v>33</v>
      </c>
      <c r="CQ418" s="3"/>
    </row>
    <row r="419" spans="2:95" x14ac:dyDescent="0.25">
      <c r="B419">
        <f t="shared" ca="1" si="224"/>
        <v>2</v>
      </c>
      <c r="C419" t="str">
        <f t="shared" ca="1" si="210"/>
        <v>Women</v>
      </c>
      <c r="D419">
        <f t="shared" ca="1" si="225"/>
        <v>33</v>
      </c>
      <c r="E419">
        <f t="shared" ca="1" si="226"/>
        <v>4</v>
      </c>
      <c r="F419" t="str">
        <f t="shared" ca="1" si="211"/>
        <v>IT</v>
      </c>
      <c r="G419">
        <f t="shared" ca="1" si="227"/>
        <v>5</v>
      </c>
      <c r="H419" t="str">
        <f t="shared" ca="1" si="212"/>
        <v>Other</v>
      </c>
      <c r="I419">
        <f t="shared" ca="1" si="228"/>
        <v>2</v>
      </c>
      <c r="J419">
        <f t="shared" ca="1" si="229"/>
        <v>3</v>
      </c>
      <c r="K419">
        <f t="shared" ca="1" si="230"/>
        <v>78395</v>
      </c>
      <c r="L419">
        <f t="shared" ca="1" si="231"/>
        <v>1</v>
      </c>
      <c r="M419" t="str">
        <f t="shared" ca="1" si="213"/>
        <v>Raozan</v>
      </c>
      <c r="N419">
        <f t="shared" ca="1" si="235"/>
        <v>391975</v>
      </c>
      <c r="O419">
        <f t="shared" ca="1" si="232"/>
        <v>44186.37788308601</v>
      </c>
      <c r="P419">
        <f t="shared" ca="1" si="236"/>
        <v>165581.45632220028</v>
      </c>
      <c r="Q419">
        <f t="shared" ca="1" si="233"/>
        <v>96191</v>
      </c>
      <c r="R419">
        <f t="shared" ca="1" si="237"/>
        <v>3748.4383976291797</v>
      </c>
      <c r="S419">
        <f t="shared" ca="1" si="238"/>
        <v>33134.967202224536</v>
      </c>
      <c r="T419">
        <f t="shared" ca="1" si="239"/>
        <v>590691.42352442478</v>
      </c>
      <c r="U419">
        <f t="shared" ca="1" si="240"/>
        <v>144125.8162807152</v>
      </c>
      <c r="V419">
        <f t="shared" ca="1" si="241"/>
        <v>446565.60724370962</v>
      </c>
      <c r="AR419" s="1">
        <f ca="1">IF(Table1[[#This Row],[Gender]]="men",1,0)</f>
        <v>0</v>
      </c>
      <c r="AS419" s="2">
        <f ca="1">IF(Table1[[#This Row],[Gender]]="Women",1,0)</f>
        <v>1</v>
      </c>
      <c r="AT419" s="2"/>
      <c r="AU419" s="2"/>
      <c r="AV419" s="3"/>
      <c r="AX419" s="1">
        <f t="shared" ca="1" si="214"/>
        <v>0</v>
      </c>
      <c r="AY419" s="2">
        <f t="shared" ca="1" si="215"/>
        <v>0</v>
      </c>
      <c r="AZ419" s="2">
        <f t="shared" ca="1" si="216"/>
        <v>1</v>
      </c>
      <c r="BA419" s="2">
        <f t="shared" ca="1" si="217"/>
        <v>0</v>
      </c>
      <c r="BB419" s="2">
        <f t="shared" ca="1" si="218"/>
        <v>0</v>
      </c>
      <c r="BC419" s="2">
        <f t="shared" ca="1" si="219"/>
        <v>0</v>
      </c>
      <c r="BD419" s="2"/>
      <c r="BE419" s="2"/>
      <c r="BF419" s="2"/>
      <c r="BG419" s="2"/>
      <c r="BH419" s="2"/>
      <c r="BI419" s="2"/>
      <c r="BJ419" s="3"/>
      <c r="BL419" s="1">
        <f t="shared" ca="1" si="234"/>
        <v>4248.6780608083036</v>
      </c>
      <c r="BM419" s="3"/>
      <c r="BN419" s="1">
        <f t="shared" ca="1" si="220"/>
        <v>1</v>
      </c>
      <c r="BO419" s="2"/>
      <c r="BP419" s="2"/>
      <c r="BQ419" s="3"/>
      <c r="BR419" s="15">
        <f t="shared" ca="1" si="221"/>
        <v>0.4644196582187074</v>
      </c>
      <c r="BS419" s="16">
        <f t="shared" ca="1" si="222"/>
        <v>0</v>
      </c>
      <c r="BT419" s="2"/>
      <c r="BU419" s="2"/>
      <c r="BV419" s="1">
        <f ca="1">IF(Table1[[#This Row],[Area]]="Raozan",Table1[[#This Row],[Income]],0)</f>
        <v>78395</v>
      </c>
      <c r="BW419" s="2">
        <f ca="1">IF(Table1[[#This Row],[Area]]="Rangunia",Table1[[#This Row],[Income]],0)</f>
        <v>0</v>
      </c>
      <c r="BX419" s="2">
        <f ca="1">IF(Table1[[#This Row],[Area]]="Hathazari",Table1[[#This Row],[Income]],0)</f>
        <v>0</v>
      </c>
      <c r="BY419" s="2">
        <f ca="1">IF(Table1[[#This Row],[Area]]="Nazirhat",Table1[[#This Row],[Income]],0)</f>
        <v>0</v>
      </c>
      <c r="BZ419" s="2">
        <f ca="1">IF(Table1[[#This Row],[Area]]="Rangamati",Table1[[#This Row],[Income]],0)</f>
        <v>0</v>
      </c>
      <c r="CA419" s="2">
        <f ca="1">IF(Table1[[#This Row],[Area]]="Kumilla",Table1[[#This Row],[Income]],0)</f>
        <v>0</v>
      </c>
      <c r="CB419" s="2">
        <f ca="1">IF(Table1[[#This Row],[Area]]="Notun para",Table1[[#This Row],[Income]],0)</f>
        <v>0</v>
      </c>
      <c r="CC419" s="2">
        <f ca="1">IF(Table1[[#This Row],[Area]]="Fotikchori",Table1[[#This Row],[Income]],0)</f>
        <v>0</v>
      </c>
      <c r="CD419" s="2">
        <f ca="1">IF(Table1[[#This Row],[Area]]="Feni",Table1[[#This Row],[Income]],0)</f>
        <v>0</v>
      </c>
      <c r="CE419" s="2">
        <f ca="1">IF(Table1[[#This Row],[Area]]="Chattogram mohonogori",Table1[[#This Row],[Income]],0)</f>
        <v>0</v>
      </c>
      <c r="CF419" s="2">
        <f ca="1">IF(Table1[[#This Row],[Area]]="Potia",Table1[[#This Row],[Income]],0)</f>
        <v>0</v>
      </c>
      <c r="CG419" s="3">
        <f ca="1">IF(Table1[[#This Row],[Area]]="Kaptai",Table1[[#This Row],[Income]],0)</f>
        <v>0</v>
      </c>
      <c r="CH419" s="1">
        <f ca="1">IF(Table1[[#This Row],[Field of work]]="Health",Table1[[#This Row],[Income]],0)</f>
        <v>0</v>
      </c>
      <c r="CI419" s="2">
        <f ca="1">IF(Table1[[#This Row],[Field of work]]="Teaching",Table1[[#This Row],[Income]],0)</f>
        <v>0</v>
      </c>
      <c r="CJ419" s="2">
        <f ca="1">IF(Table1[[#This Row],[Field of work]]="Construction",Table1[[#This Row],[Income]],0)</f>
        <v>0</v>
      </c>
      <c r="CK419" s="2">
        <f ca="1">IF(Table1[[#This Row],[Field of work]]="IT",Table1[[#This Row],[Income]],0)</f>
        <v>78395</v>
      </c>
      <c r="CL419" s="2">
        <f ca="1">IF(Table1[[#This Row],[Field of work]]="General work",Table1[[#This Row],[Income]],0)</f>
        <v>0</v>
      </c>
      <c r="CM419" s="3">
        <f ca="1">IF(Table1[[#This Row],[Field of work]]="Agriculture",Table1[[#This Row],[Income]],0)</f>
        <v>0</v>
      </c>
      <c r="CN419" s="1">
        <f t="shared" ca="1" si="209"/>
        <v>1</v>
      </c>
      <c r="CO419" s="3"/>
      <c r="CP419" s="1">
        <f t="shared" ca="1" si="223"/>
        <v>33</v>
      </c>
      <c r="CQ419" s="3"/>
    </row>
    <row r="420" spans="2:95" x14ac:dyDescent="0.25">
      <c r="B420">
        <f t="shared" ca="1" si="224"/>
        <v>1</v>
      </c>
      <c r="C420" t="str">
        <f t="shared" ca="1" si="210"/>
        <v>Men</v>
      </c>
      <c r="D420">
        <f t="shared" ca="1" si="225"/>
        <v>33</v>
      </c>
      <c r="E420">
        <f t="shared" ca="1" si="226"/>
        <v>2</v>
      </c>
      <c r="F420" t="str">
        <f t="shared" ca="1" si="211"/>
        <v>Construction</v>
      </c>
      <c r="G420">
        <f t="shared" ca="1" si="227"/>
        <v>5</v>
      </c>
      <c r="H420" t="str">
        <f t="shared" ca="1" si="212"/>
        <v>Other</v>
      </c>
      <c r="I420">
        <f t="shared" ca="1" si="228"/>
        <v>4</v>
      </c>
      <c r="J420">
        <f t="shared" ca="1" si="229"/>
        <v>3</v>
      </c>
      <c r="K420">
        <f t="shared" ca="1" si="230"/>
        <v>72176</v>
      </c>
      <c r="L420">
        <f t="shared" ca="1" si="231"/>
        <v>12</v>
      </c>
      <c r="M420" t="str">
        <f t="shared" ca="1" si="213"/>
        <v>Kaptai</v>
      </c>
      <c r="N420">
        <f t="shared" ca="1" si="235"/>
        <v>288704</v>
      </c>
      <c r="O420">
        <f t="shared" ca="1" si="232"/>
        <v>134079.8130063737</v>
      </c>
      <c r="P420">
        <f t="shared" ca="1" si="236"/>
        <v>83616.376964888739</v>
      </c>
      <c r="Q420">
        <f t="shared" ca="1" si="233"/>
        <v>44380</v>
      </c>
      <c r="R420">
        <f t="shared" ca="1" si="237"/>
        <v>117038.44761271619</v>
      </c>
      <c r="S420">
        <f t="shared" ca="1" si="238"/>
        <v>72162.001763922424</v>
      </c>
      <c r="T420">
        <f t="shared" ca="1" si="239"/>
        <v>444482.37872881116</v>
      </c>
      <c r="U420">
        <f t="shared" ca="1" si="240"/>
        <v>295498.26061908988</v>
      </c>
      <c r="V420">
        <f t="shared" ca="1" si="241"/>
        <v>148984.11810972128</v>
      </c>
      <c r="AR420" s="1">
        <f ca="1">IF(Table1[[#This Row],[Gender]]="men",1,0)</f>
        <v>1</v>
      </c>
      <c r="AS420" s="2">
        <f ca="1">IF(Table1[[#This Row],[Gender]]="Women",1,0)</f>
        <v>0</v>
      </c>
      <c r="AT420" s="2"/>
      <c r="AU420" s="2"/>
      <c r="AV420" s="3"/>
      <c r="AX420" s="1">
        <f t="shared" ca="1" si="214"/>
        <v>0</v>
      </c>
      <c r="AY420" s="2">
        <f t="shared" ca="1" si="215"/>
        <v>0</v>
      </c>
      <c r="AZ420" s="2">
        <f t="shared" ca="1" si="216"/>
        <v>0</v>
      </c>
      <c r="BA420" s="2">
        <f t="shared" ca="1" si="217"/>
        <v>1</v>
      </c>
      <c r="BB420" s="2">
        <f t="shared" ca="1" si="218"/>
        <v>0</v>
      </c>
      <c r="BC420" s="2">
        <f t="shared" ca="1" si="219"/>
        <v>0</v>
      </c>
      <c r="BD420" s="2"/>
      <c r="BE420" s="2"/>
      <c r="BF420" s="2"/>
      <c r="BG420" s="2"/>
      <c r="BH420" s="2"/>
      <c r="BI420" s="2"/>
      <c r="BJ420" s="3"/>
      <c r="BL420" s="1">
        <f t="shared" ca="1" si="234"/>
        <v>82546.070790891346</v>
      </c>
      <c r="BM420" s="3"/>
      <c r="BN420" s="1">
        <f t="shared" ca="1" si="220"/>
        <v>1</v>
      </c>
      <c r="BO420" s="2"/>
      <c r="BP420" s="2"/>
      <c r="BQ420" s="3"/>
      <c r="BR420" s="15">
        <f t="shared" ca="1" si="221"/>
        <v>0.95763790905425461</v>
      </c>
      <c r="BS420" s="16">
        <f t="shared" ca="1" si="222"/>
        <v>0</v>
      </c>
      <c r="BT420" s="2"/>
      <c r="BU420" s="2"/>
      <c r="BV420" s="1">
        <f ca="1">IF(Table1[[#This Row],[Area]]="Raozan",Table1[[#This Row],[Income]],0)</f>
        <v>0</v>
      </c>
      <c r="BW420" s="2">
        <f ca="1">IF(Table1[[#This Row],[Area]]="Rangunia",Table1[[#This Row],[Income]],0)</f>
        <v>0</v>
      </c>
      <c r="BX420" s="2">
        <f ca="1">IF(Table1[[#This Row],[Area]]="Hathazari",Table1[[#This Row],[Income]],0)</f>
        <v>0</v>
      </c>
      <c r="BY420" s="2">
        <f ca="1">IF(Table1[[#This Row],[Area]]="Nazirhat",Table1[[#This Row],[Income]],0)</f>
        <v>0</v>
      </c>
      <c r="BZ420" s="2">
        <f ca="1">IF(Table1[[#This Row],[Area]]="Rangamati",Table1[[#This Row],[Income]],0)</f>
        <v>0</v>
      </c>
      <c r="CA420" s="2">
        <f ca="1">IF(Table1[[#This Row],[Area]]="Kumilla",Table1[[#This Row],[Income]],0)</f>
        <v>0</v>
      </c>
      <c r="CB420" s="2">
        <f ca="1">IF(Table1[[#This Row],[Area]]="Notun para",Table1[[#This Row],[Income]],0)</f>
        <v>0</v>
      </c>
      <c r="CC420" s="2">
        <f ca="1">IF(Table1[[#This Row],[Area]]="Fotikchori",Table1[[#This Row],[Income]],0)</f>
        <v>0</v>
      </c>
      <c r="CD420" s="2">
        <f ca="1">IF(Table1[[#This Row],[Area]]="Feni",Table1[[#This Row],[Income]],0)</f>
        <v>0</v>
      </c>
      <c r="CE420" s="2">
        <f ca="1">IF(Table1[[#This Row],[Area]]="Chattogram mohonogori",Table1[[#This Row],[Income]],0)</f>
        <v>0</v>
      </c>
      <c r="CF420" s="2">
        <f ca="1">IF(Table1[[#This Row],[Area]]="Potia",Table1[[#This Row],[Income]],0)</f>
        <v>0</v>
      </c>
      <c r="CG420" s="3">
        <f ca="1">IF(Table1[[#This Row],[Area]]="Kaptai",Table1[[#This Row],[Income]],0)</f>
        <v>72176</v>
      </c>
      <c r="CH420" s="1">
        <f ca="1">IF(Table1[[#This Row],[Field of work]]="Health",Table1[[#This Row],[Income]],0)</f>
        <v>0</v>
      </c>
      <c r="CI420" s="2">
        <f ca="1">IF(Table1[[#This Row],[Field of work]]="Teaching",Table1[[#This Row],[Income]],0)</f>
        <v>0</v>
      </c>
      <c r="CJ420" s="2">
        <f ca="1">IF(Table1[[#This Row],[Field of work]]="Construction",Table1[[#This Row],[Income]],0)</f>
        <v>72176</v>
      </c>
      <c r="CK420" s="2">
        <f ca="1">IF(Table1[[#This Row],[Field of work]]="IT",Table1[[#This Row],[Income]],0)</f>
        <v>0</v>
      </c>
      <c r="CL420" s="2">
        <f ca="1">IF(Table1[[#This Row],[Field of work]]="General work",Table1[[#This Row],[Income]],0)</f>
        <v>0</v>
      </c>
      <c r="CM420" s="3">
        <f ca="1">IF(Table1[[#This Row],[Field of work]]="Agriculture",Table1[[#This Row],[Income]],0)</f>
        <v>0</v>
      </c>
      <c r="CN420" s="1">
        <f t="shared" ca="1" si="209"/>
        <v>1</v>
      </c>
      <c r="CO420" s="3"/>
      <c r="CP420" s="1">
        <f t="shared" ca="1" si="223"/>
        <v>35</v>
      </c>
      <c r="CQ420" s="3"/>
    </row>
    <row r="421" spans="2:95" x14ac:dyDescent="0.25">
      <c r="B421">
        <f t="shared" ca="1" si="224"/>
        <v>1</v>
      </c>
      <c r="C421" t="str">
        <f t="shared" ca="1" si="210"/>
        <v>Men</v>
      </c>
      <c r="D421">
        <f t="shared" ca="1" si="225"/>
        <v>35</v>
      </c>
      <c r="E421">
        <f t="shared" ca="1" si="226"/>
        <v>4</v>
      </c>
      <c r="F421" t="str">
        <f t="shared" ca="1" si="211"/>
        <v>IT</v>
      </c>
      <c r="G421">
        <f t="shared" ca="1" si="227"/>
        <v>1</v>
      </c>
      <c r="H421" t="str">
        <f t="shared" ca="1" si="212"/>
        <v>High school</v>
      </c>
      <c r="I421">
        <f t="shared" ca="1" si="228"/>
        <v>3</v>
      </c>
      <c r="J421">
        <f t="shared" ca="1" si="229"/>
        <v>2</v>
      </c>
      <c r="K421">
        <f t="shared" ca="1" si="230"/>
        <v>59039</v>
      </c>
      <c r="L421">
        <f t="shared" ca="1" si="231"/>
        <v>7</v>
      </c>
      <c r="M421" t="str">
        <f t="shared" ca="1" si="213"/>
        <v>Feni</v>
      </c>
      <c r="N421">
        <f t="shared" ca="1" si="235"/>
        <v>236156</v>
      </c>
      <c r="O421">
        <f t="shared" ca="1" si="232"/>
        <v>226151.93805061656</v>
      </c>
      <c r="P421">
        <f t="shared" ca="1" si="236"/>
        <v>8497.3561216166072</v>
      </c>
      <c r="Q421">
        <f t="shared" ca="1" si="233"/>
        <v>3237</v>
      </c>
      <c r="R421">
        <f t="shared" ca="1" si="237"/>
        <v>53861.785405637442</v>
      </c>
      <c r="S421">
        <f t="shared" ca="1" si="238"/>
        <v>58552.289096514287</v>
      </c>
      <c r="T421">
        <f t="shared" ca="1" si="239"/>
        <v>303205.6452181309</v>
      </c>
      <c r="U421">
        <f t="shared" ca="1" si="240"/>
        <v>283250.723456254</v>
      </c>
      <c r="V421">
        <f t="shared" ca="1" si="241"/>
        <v>19954.921761876903</v>
      </c>
      <c r="AR421" s="1">
        <f ca="1">IF(Table1[[#This Row],[Gender]]="men",1,0)</f>
        <v>1</v>
      </c>
      <c r="AS421" s="2">
        <f ca="1">IF(Table1[[#This Row],[Gender]]="Women",1,0)</f>
        <v>0</v>
      </c>
      <c r="AT421" s="2"/>
      <c r="AU421" s="2"/>
      <c r="AV421" s="3"/>
      <c r="AX421" s="1">
        <f t="shared" ca="1" si="214"/>
        <v>0</v>
      </c>
      <c r="AY421" s="2">
        <f t="shared" ca="1" si="215"/>
        <v>0</v>
      </c>
      <c r="AZ421" s="2">
        <f t="shared" ca="1" si="216"/>
        <v>1</v>
      </c>
      <c r="BA421" s="2">
        <f t="shared" ca="1" si="217"/>
        <v>0</v>
      </c>
      <c r="BB421" s="2">
        <f t="shared" ca="1" si="218"/>
        <v>0</v>
      </c>
      <c r="BC421" s="2">
        <f t="shared" ca="1" si="219"/>
        <v>0</v>
      </c>
      <c r="BD421" s="2"/>
      <c r="BE421" s="2"/>
      <c r="BF421" s="2"/>
      <c r="BG421" s="2"/>
      <c r="BH421" s="2"/>
      <c r="BI421" s="2"/>
      <c r="BJ421" s="3"/>
      <c r="BL421" s="1">
        <f t="shared" ca="1" si="234"/>
        <v>31458.14917629847</v>
      </c>
      <c r="BM421" s="3"/>
      <c r="BN421" s="1">
        <f t="shared" ca="1" si="220"/>
        <v>1</v>
      </c>
      <c r="BO421" s="2"/>
      <c r="BP421" s="2"/>
      <c r="BQ421" s="3"/>
      <c r="BR421" s="15">
        <f t="shared" ca="1" si="221"/>
        <v>0.95117087267424949</v>
      </c>
      <c r="BS421" s="16">
        <f t="shared" ca="1" si="222"/>
        <v>0</v>
      </c>
      <c r="BT421" s="2"/>
      <c r="BU421" s="2"/>
      <c r="BV421" s="1">
        <f ca="1">IF(Table1[[#This Row],[Area]]="Raozan",Table1[[#This Row],[Income]],0)</f>
        <v>0</v>
      </c>
      <c r="BW421" s="2">
        <f ca="1">IF(Table1[[#This Row],[Area]]="Rangunia",Table1[[#This Row],[Income]],0)</f>
        <v>0</v>
      </c>
      <c r="BX421" s="2">
        <f ca="1">IF(Table1[[#This Row],[Area]]="Hathazari",Table1[[#This Row],[Income]],0)</f>
        <v>0</v>
      </c>
      <c r="BY421" s="2">
        <f ca="1">IF(Table1[[#This Row],[Area]]="Nazirhat",Table1[[#This Row],[Income]],0)</f>
        <v>0</v>
      </c>
      <c r="BZ421" s="2">
        <f ca="1">IF(Table1[[#This Row],[Area]]="Rangamati",Table1[[#This Row],[Income]],0)</f>
        <v>0</v>
      </c>
      <c r="CA421" s="2">
        <f ca="1">IF(Table1[[#This Row],[Area]]="Kumilla",Table1[[#This Row],[Income]],0)</f>
        <v>0</v>
      </c>
      <c r="CB421" s="2">
        <f ca="1">IF(Table1[[#This Row],[Area]]="Notun para",Table1[[#This Row],[Income]],0)</f>
        <v>0</v>
      </c>
      <c r="CC421" s="2">
        <f ca="1">IF(Table1[[#This Row],[Area]]="Fotikchori",Table1[[#This Row],[Income]],0)</f>
        <v>0</v>
      </c>
      <c r="CD421" s="2">
        <f ca="1">IF(Table1[[#This Row],[Area]]="Feni",Table1[[#This Row],[Income]],0)</f>
        <v>59039</v>
      </c>
      <c r="CE421" s="2">
        <f ca="1">IF(Table1[[#This Row],[Area]]="Chattogram mohonogori",Table1[[#This Row],[Income]],0)</f>
        <v>0</v>
      </c>
      <c r="CF421" s="2">
        <f ca="1">IF(Table1[[#This Row],[Area]]="Potia",Table1[[#This Row],[Income]],0)</f>
        <v>0</v>
      </c>
      <c r="CG421" s="3">
        <f ca="1">IF(Table1[[#This Row],[Area]]="Kaptai",Table1[[#This Row],[Income]],0)</f>
        <v>0</v>
      </c>
      <c r="CH421" s="1">
        <f ca="1">IF(Table1[[#This Row],[Field of work]]="Health",Table1[[#This Row],[Income]],0)</f>
        <v>0</v>
      </c>
      <c r="CI421" s="2">
        <f ca="1">IF(Table1[[#This Row],[Field of work]]="Teaching",Table1[[#This Row],[Income]],0)</f>
        <v>0</v>
      </c>
      <c r="CJ421" s="2">
        <f ca="1">IF(Table1[[#This Row],[Field of work]]="Construction",Table1[[#This Row],[Income]],0)</f>
        <v>0</v>
      </c>
      <c r="CK421" s="2">
        <f ca="1">IF(Table1[[#This Row],[Field of work]]="IT",Table1[[#This Row],[Income]],0)</f>
        <v>59039</v>
      </c>
      <c r="CL421" s="2">
        <f ca="1">IF(Table1[[#This Row],[Field of work]]="General work",Table1[[#This Row],[Income]],0)</f>
        <v>0</v>
      </c>
      <c r="CM421" s="3">
        <f ca="1">IF(Table1[[#This Row],[Field of work]]="Agriculture",Table1[[#This Row],[Income]],0)</f>
        <v>0</v>
      </c>
      <c r="CN421" s="1">
        <f t="shared" ca="1" si="209"/>
        <v>1</v>
      </c>
      <c r="CO421" s="3"/>
      <c r="CP421" s="1">
        <f t="shared" ca="1" si="223"/>
        <v>30</v>
      </c>
      <c r="CQ421" s="3"/>
    </row>
    <row r="422" spans="2:95" x14ac:dyDescent="0.25">
      <c r="B422">
        <f t="shared" ca="1" si="224"/>
        <v>1</v>
      </c>
      <c r="C422" t="str">
        <f t="shared" ca="1" si="210"/>
        <v>Men</v>
      </c>
      <c r="D422">
        <f t="shared" ca="1" si="225"/>
        <v>30</v>
      </c>
      <c r="E422">
        <f t="shared" ca="1" si="226"/>
        <v>2</v>
      </c>
      <c r="F422" t="str">
        <f t="shared" ca="1" si="211"/>
        <v>Construction</v>
      </c>
      <c r="G422">
        <f t="shared" ca="1" si="227"/>
        <v>4</v>
      </c>
      <c r="H422" t="str">
        <f t="shared" ca="1" si="212"/>
        <v>Technical</v>
      </c>
      <c r="I422">
        <f t="shared" ca="1" si="228"/>
        <v>1</v>
      </c>
      <c r="J422">
        <f t="shared" ca="1" si="229"/>
        <v>1</v>
      </c>
      <c r="K422">
        <f t="shared" ca="1" si="230"/>
        <v>84667</v>
      </c>
      <c r="L422">
        <f t="shared" ca="1" si="231"/>
        <v>12</v>
      </c>
      <c r="M422" t="str">
        <f t="shared" ca="1" si="213"/>
        <v>Kaptai</v>
      </c>
      <c r="N422">
        <f t="shared" ca="1" si="235"/>
        <v>508002</v>
      </c>
      <c r="O422">
        <f t="shared" ca="1" si="232"/>
        <v>483196.70566026407</v>
      </c>
      <c r="P422">
        <f t="shared" ca="1" si="236"/>
        <v>82546.070790891346</v>
      </c>
      <c r="Q422">
        <f t="shared" ca="1" si="233"/>
        <v>9254</v>
      </c>
      <c r="R422">
        <f t="shared" ca="1" si="237"/>
        <v>42150.17713753807</v>
      </c>
      <c r="S422">
        <f t="shared" ca="1" si="238"/>
        <v>78338.259189288598</v>
      </c>
      <c r="T422">
        <f t="shared" ca="1" si="239"/>
        <v>668886.3299801799</v>
      </c>
      <c r="U422">
        <f t="shared" ca="1" si="240"/>
        <v>534600.8827978021</v>
      </c>
      <c r="V422">
        <f t="shared" ca="1" si="241"/>
        <v>134285.4471823778</v>
      </c>
      <c r="AR422" s="1">
        <f ca="1">IF(Table1[[#This Row],[Gender]]="men",1,0)</f>
        <v>1</v>
      </c>
      <c r="AS422" s="2">
        <f ca="1">IF(Table1[[#This Row],[Gender]]="Women",1,0)</f>
        <v>0</v>
      </c>
      <c r="AT422" s="2"/>
      <c r="AU422" s="2"/>
      <c r="AV422" s="3"/>
      <c r="AX422" s="1">
        <f t="shared" ca="1" si="214"/>
        <v>0</v>
      </c>
      <c r="AY422" s="2">
        <f t="shared" ca="1" si="215"/>
        <v>0</v>
      </c>
      <c r="AZ422" s="2">
        <f t="shared" ca="1" si="216"/>
        <v>0</v>
      </c>
      <c r="BA422" s="2">
        <f t="shared" ca="1" si="217"/>
        <v>0</v>
      </c>
      <c r="BB422" s="2">
        <f t="shared" ca="1" si="218"/>
        <v>1</v>
      </c>
      <c r="BC422" s="2">
        <f t="shared" ca="1" si="219"/>
        <v>0</v>
      </c>
      <c r="BD422" s="2"/>
      <c r="BE422" s="2"/>
      <c r="BF422" s="2"/>
      <c r="BG422" s="2"/>
      <c r="BH422" s="2"/>
      <c r="BI422" s="2"/>
      <c r="BJ422" s="3"/>
      <c r="BL422" s="1">
        <f t="shared" ca="1" si="234"/>
        <v>18866.622848132251</v>
      </c>
      <c r="BM422" s="3"/>
      <c r="BN422" s="1">
        <f t="shared" ca="1" si="220"/>
        <v>1</v>
      </c>
      <c r="BO422" s="2"/>
      <c r="BP422" s="2"/>
      <c r="BQ422" s="3"/>
      <c r="BR422" s="15">
        <f t="shared" ca="1" si="221"/>
        <v>0.63948882275676922</v>
      </c>
      <c r="BS422" s="16">
        <f t="shared" ca="1" si="222"/>
        <v>0</v>
      </c>
      <c r="BT422" s="2"/>
      <c r="BU422" s="2"/>
      <c r="BV422" s="1">
        <f ca="1">IF(Table1[[#This Row],[Area]]="Raozan",Table1[[#This Row],[Income]],0)</f>
        <v>0</v>
      </c>
      <c r="BW422" s="2">
        <f ca="1">IF(Table1[[#This Row],[Area]]="Rangunia",Table1[[#This Row],[Income]],0)</f>
        <v>0</v>
      </c>
      <c r="BX422" s="2">
        <f ca="1">IF(Table1[[#This Row],[Area]]="Hathazari",Table1[[#This Row],[Income]],0)</f>
        <v>0</v>
      </c>
      <c r="BY422" s="2">
        <f ca="1">IF(Table1[[#This Row],[Area]]="Nazirhat",Table1[[#This Row],[Income]],0)</f>
        <v>0</v>
      </c>
      <c r="BZ422" s="2">
        <f ca="1">IF(Table1[[#This Row],[Area]]="Rangamati",Table1[[#This Row],[Income]],0)</f>
        <v>0</v>
      </c>
      <c r="CA422" s="2">
        <f ca="1">IF(Table1[[#This Row],[Area]]="Kumilla",Table1[[#This Row],[Income]],0)</f>
        <v>0</v>
      </c>
      <c r="CB422" s="2">
        <f ca="1">IF(Table1[[#This Row],[Area]]="Notun para",Table1[[#This Row],[Income]],0)</f>
        <v>0</v>
      </c>
      <c r="CC422" s="2">
        <f ca="1">IF(Table1[[#This Row],[Area]]="Fotikchori",Table1[[#This Row],[Income]],0)</f>
        <v>0</v>
      </c>
      <c r="CD422" s="2">
        <f ca="1">IF(Table1[[#This Row],[Area]]="Feni",Table1[[#This Row],[Income]],0)</f>
        <v>0</v>
      </c>
      <c r="CE422" s="2">
        <f ca="1">IF(Table1[[#This Row],[Area]]="Chattogram mohonogori",Table1[[#This Row],[Income]],0)</f>
        <v>0</v>
      </c>
      <c r="CF422" s="2">
        <f ca="1">IF(Table1[[#This Row],[Area]]="Potia",Table1[[#This Row],[Income]],0)</f>
        <v>0</v>
      </c>
      <c r="CG422" s="3">
        <f ca="1">IF(Table1[[#This Row],[Area]]="Kaptai",Table1[[#This Row],[Income]],0)</f>
        <v>84667</v>
      </c>
      <c r="CH422" s="1">
        <f ca="1">IF(Table1[[#This Row],[Field of work]]="Health",Table1[[#This Row],[Income]],0)</f>
        <v>0</v>
      </c>
      <c r="CI422" s="2">
        <f ca="1">IF(Table1[[#This Row],[Field of work]]="Teaching",Table1[[#This Row],[Income]],0)</f>
        <v>0</v>
      </c>
      <c r="CJ422" s="2">
        <f ca="1">IF(Table1[[#This Row],[Field of work]]="Construction",Table1[[#This Row],[Income]],0)</f>
        <v>84667</v>
      </c>
      <c r="CK422" s="2">
        <f ca="1">IF(Table1[[#This Row],[Field of work]]="IT",Table1[[#This Row],[Income]],0)</f>
        <v>0</v>
      </c>
      <c r="CL422" s="2">
        <f ca="1">IF(Table1[[#This Row],[Field of work]]="General work",Table1[[#This Row],[Income]],0)</f>
        <v>0</v>
      </c>
      <c r="CM422" s="3">
        <f ca="1">IF(Table1[[#This Row],[Field of work]]="Agriculture",Table1[[#This Row],[Income]],0)</f>
        <v>0</v>
      </c>
      <c r="CN422" s="1">
        <f t="shared" ca="1" si="209"/>
        <v>1</v>
      </c>
      <c r="CO422" s="3"/>
      <c r="CP422" s="1">
        <f t="shared" ca="1" si="223"/>
        <v>33</v>
      </c>
      <c r="CQ422" s="3"/>
    </row>
    <row r="423" spans="2:95" x14ac:dyDescent="0.25">
      <c r="B423">
        <f t="shared" ca="1" si="224"/>
        <v>1</v>
      </c>
      <c r="C423" t="str">
        <f t="shared" ca="1" si="210"/>
        <v>Men</v>
      </c>
      <c r="D423">
        <f t="shared" ca="1" si="225"/>
        <v>33</v>
      </c>
      <c r="E423">
        <f t="shared" ca="1" si="226"/>
        <v>5</v>
      </c>
      <c r="F423" t="str">
        <f t="shared" ca="1" si="211"/>
        <v>General work</v>
      </c>
      <c r="G423">
        <f t="shared" ca="1" si="227"/>
        <v>5</v>
      </c>
      <c r="H423" t="str">
        <f t="shared" ca="1" si="212"/>
        <v>Other</v>
      </c>
      <c r="I423">
        <f t="shared" ca="1" si="228"/>
        <v>4</v>
      </c>
      <c r="J423">
        <f t="shared" ca="1" si="229"/>
        <v>3</v>
      </c>
      <c r="K423">
        <f t="shared" ca="1" si="230"/>
        <v>58634</v>
      </c>
      <c r="L423">
        <f t="shared" ca="1" si="231"/>
        <v>12</v>
      </c>
      <c r="M423" t="str">
        <f t="shared" ca="1" si="213"/>
        <v>Kaptai</v>
      </c>
      <c r="N423">
        <f t="shared" ca="1" si="235"/>
        <v>351804</v>
      </c>
      <c r="O423">
        <f t="shared" ca="1" si="232"/>
        <v>224974.72580112243</v>
      </c>
      <c r="P423">
        <f t="shared" ca="1" si="236"/>
        <v>94374.447528895413</v>
      </c>
      <c r="Q423">
        <f t="shared" ca="1" si="233"/>
        <v>15688</v>
      </c>
      <c r="R423">
        <f t="shared" ca="1" si="237"/>
        <v>72219.819940142857</v>
      </c>
      <c r="S423">
        <f t="shared" ca="1" si="238"/>
        <v>22256.666227716145</v>
      </c>
      <c r="T423">
        <f t="shared" ca="1" si="239"/>
        <v>468435.11375661154</v>
      </c>
      <c r="U423">
        <f t="shared" ca="1" si="240"/>
        <v>312882.54574126529</v>
      </c>
      <c r="V423">
        <f t="shared" ca="1" si="241"/>
        <v>155552.56801534625</v>
      </c>
      <c r="AR423" s="1">
        <f ca="1">IF(Table1[[#This Row],[Gender]]="men",1,0)</f>
        <v>1</v>
      </c>
      <c r="AS423" s="2">
        <f ca="1">IF(Table1[[#This Row],[Gender]]="Women",1,0)</f>
        <v>0</v>
      </c>
      <c r="AT423" s="2"/>
      <c r="AU423" s="2"/>
      <c r="AV423" s="3"/>
      <c r="AX423" s="1">
        <f t="shared" ca="1" si="214"/>
        <v>0</v>
      </c>
      <c r="AY423" s="2">
        <f t="shared" ca="1" si="215"/>
        <v>0</v>
      </c>
      <c r="AZ423" s="2">
        <f t="shared" ca="1" si="216"/>
        <v>0</v>
      </c>
      <c r="BA423" s="2">
        <f t="shared" ca="1" si="217"/>
        <v>0</v>
      </c>
      <c r="BB423" s="2">
        <f t="shared" ca="1" si="218"/>
        <v>0</v>
      </c>
      <c r="BC423" s="2">
        <f t="shared" ca="1" si="219"/>
        <v>1</v>
      </c>
      <c r="BD423" s="2"/>
      <c r="BE423" s="2"/>
      <c r="BF423" s="2"/>
      <c r="BG423" s="2"/>
      <c r="BH423" s="2"/>
      <c r="BI423" s="2"/>
      <c r="BJ423" s="3"/>
      <c r="BL423" s="1">
        <f t="shared" ca="1" si="234"/>
        <v>74904.11994027179</v>
      </c>
      <c r="BM423" s="3"/>
      <c r="BN423" s="1">
        <f t="shared" ca="1" si="220"/>
        <v>0</v>
      </c>
      <c r="BO423" s="2"/>
      <c r="BP423" s="2"/>
      <c r="BQ423" s="3"/>
      <c r="BR423" s="15">
        <f t="shared" ca="1" si="221"/>
        <v>0.11927496862917464</v>
      </c>
      <c r="BS423" s="16">
        <f t="shared" ca="1" si="222"/>
        <v>1</v>
      </c>
      <c r="BT423" s="2"/>
      <c r="BU423" s="2"/>
      <c r="BV423" s="1">
        <f ca="1">IF(Table1[[#This Row],[Area]]="Raozan",Table1[[#This Row],[Income]],0)</f>
        <v>0</v>
      </c>
      <c r="BW423" s="2">
        <f ca="1">IF(Table1[[#This Row],[Area]]="Rangunia",Table1[[#This Row],[Income]],0)</f>
        <v>0</v>
      </c>
      <c r="BX423" s="2">
        <f ca="1">IF(Table1[[#This Row],[Area]]="Hathazari",Table1[[#This Row],[Income]],0)</f>
        <v>0</v>
      </c>
      <c r="BY423" s="2">
        <f ca="1">IF(Table1[[#This Row],[Area]]="Nazirhat",Table1[[#This Row],[Income]],0)</f>
        <v>0</v>
      </c>
      <c r="BZ423" s="2">
        <f ca="1">IF(Table1[[#This Row],[Area]]="Rangamati",Table1[[#This Row],[Income]],0)</f>
        <v>0</v>
      </c>
      <c r="CA423" s="2">
        <f ca="1">IF(Table1[[#This Row],[Area]]="Kumilla",Table1[[#This Row],[Income]],0)</f>
        <v>0</v>
      </c>
      <c r="CB423" s="2">
        <f ca="1">IF(Table1[[#This Row],[Area]]="Notun para",Table1[[#This Row],[Income]],0)</f>
        <v>0</v>
      </c>
      <c r="CC423" s="2">
        <f ca="1">IF(Table1[[#This Row],[Area]]="Fotikchori",Table1[[#This Row],[Income]],0)</f>
        <v>0</v>
      </c>
      <c r="CD423" s="2">
        <f ca="1">IF(Table1[[#This Row],[Area]]="Feni",Table1[[#This Row],[Income]],0)</f>
        <v>0</v>
      </c>
      <c r="CE423" s="2">
        <f ca="1">IF(Table1[[#This Row],[Area]]="Chattogram mohonogori",Table1[[#This Row],[Income]],0)</f>
        <v>0</v>
      </c>
      <c r="CF423" s="2">
        <f ca="1">IF(Table1[[#This Row],[Area]]="Potia",Table1[[#This Row],[Income]],0)</f>
        <v>0</v>
      </c>
      <c r="CG423" s="3">
        <f ca="1">IF(Table1[[#This Row],[Area]]="Kaptai",Table1[[#This Row],[Income]],0)</f>
        <v>58634</v>
      </c>
      <c r="CH423" s="1">
        <f ca="1">IF(Table1[[#This Row],[Field of work]]="Health",Table1[[#This Row],[Income]],0)</f>
        <v>0</v>
      </c>
      <c r="CI423" s="2">
        <f ca="1">IF(Table1[[#This Row],[Field of work]]="Teaching",Table1[[#This Row],[Income]],0)</f>
        <v>0</v>
      </c>
      <c r="CJ423" s="2">
        <f ca="1">IF(Table1[[#This Row],[Field of work]]="Construction",Table1[[#This Row],[Income]],0)</f>
        <v>0</v>
      </c>
      <c r="CK423" s="2">
        <f ca="1">IF(Table1[[#This Row],[Field of work]]="IT",Table1[[#This Row],[Income]],0)</f>
        <v>0</v>
      </c>
      <c r="CL423" s="2">
        <f ca="1">IF(Table1[[#This Row],[Field of work]]="General work",Table1[[#This Row],[Income]],0)</f>
        <v>58634</v>
      </c>
      <c r="CM423" s="3">
        <f ca="1">IF(Table1[[#This Row],[Field of work]]="Agriculture",Table1[[#This Row],[Income]],0)</f>
        <v>0</v>
      </c>
      <c r="CN423" s="1">
        <f t="shared" ca="1" si="209"/>
        <v>1</v>
      </c>
      <c r="CO423" s="3"/>
      <c r="CP423" s="1">
        <f t="shared" ca="1" si="223"/>
        <v>32</v>
      </c>
      <c r="CQ423" s="3"/>
    </row>
    <row r="424" spans="2:95" x14ac:dyDescent="0.25">
      <c r="B424">
        <f t="shared" ca="1" si="224"/>
        <v>2</v>
      </c>
      <c r="C424" t="str">
        <f t="shared" ca="1" si="210"/>
        <v>Women</v>
      </c>
      <c r="D424">
        <f t="shared" ca="1" si="225"/>
        <v>32</v>
      </c>
      <c r="E424">
        <f t="shared" ca="1" si="226"/>
        <v>6</v>
      </c>
      <c r="F424" t="str">
        <f t="shared" ca="1" si="211"/>
        <v>Agriculture</v>
      </c>
      <c r="G424">
        <f t="shared" ca="1" si="227"/>
        <v>5</v>
      </c>
      <c r="H424" t="str">
        <f t="shared" ca="1" si="212"/>
        <v>Other</v>
      </c>
      <c r="I424">
        <f t="shared" ca="1" si="228"/>
        <v>0</v>
      </c>
      <c r="J424">
        <f t="shared" ca="1" si="229"/>
        <v>3</v>
      </c>
      <c r="K424">
        <f t="shared" ca="1" si="230"/>
        <v>69839</v>
      </c>
      <c r="L424">
        <f t="shared" ca="1" si="231"/>
        <v>3</v>
      </c>
      <c r="M424" t="str">
        <f t="shared" ca="1" si="213"/>
        <v>Fotikchori</v>
      </c>
      <c r="N424">
        <f t="shared" ca="1" si="235"/>
        <v>349195</v>
      </c>
      <c r="O424">
        <f t="shared" ca="1" si="232"/>
        <v>41650.222670464638</v>
      </c>
      <c r="P424">
        <f t="shared" ca="1" si="236"/>
        <v>56599.868544396755</v>
      </c>
      <c r="Q424">
        <f t="shared" ca="1" si="233"/>
        <v>46829</v>
      </c>
      <c r="R424">
        <f t="shared" ca="1" si="237"/>
        <v>111179.64160100457</v>
      </c>
      <c r="S424">
        <f t="shared" ca="1" si="238"/>
        <v>30896.67325472978</v>
      </c>
      <c r="T424">
        <f t="shared" ca="1" si="239"/>
        <v>436691.54179912654</v>
      </c>
      <c r="U424">
        <f t="shared" ca="1" si="240"/>
        <v>199658.86427146918</v>
      </c>
      <c r="V424">
        <f t="shared" ca="1" si="241"/>
        <v>237032.67752765736</v>
      </c>
      <c r="AR424" s="1">
        <f ca="1">IF(Table1[[#This Row],[Gender]]="men",1,0)</f>
        <v>0</v>
      </c>
      <c r="AS424" s="2">
        <f ca="1">IF(Table1[[#This Row],[Gender]]="Women",1,0)</f>
        <v>1</v>
      </c>
      <c r="AT424" s="2"/>
      <c r="AU424" s="2"/>
      <c r="AV424" s="3"/>
      <c r="AX424" s="1">
        <f t="shared" ca="1" si="214"/>
        <v>1</v>
      </c>
      <c r="AY424" s="2">
        <f t="shared" ca="1" si="215"/>
        <v>0</v>
      </c>
      <c r="AZ424" s="2">
        <f t="shared" ca="1" si="216"/>
        <v>0</v>
      </c>
      <c r="BA424" s="2">
        <f t="shared" ca="1" si="217"/>
        <v>0</v>
      </c>
      <c r="BB424" s="2">
        <f t="shared" ca="1" si="218"/>
        <v>0</v>
      </c>
      <c r="BC424" s="2">
        <f t="shared" ca="1" si="219"/>
        <v>0</v>
      </c>
      <c r="BD424" s="2"/>
      <c r="BE424" s="2"/>
      <c r="BF424" s="2"/>
      <c r="BG424" s="2"/>
      <c r="BH424" s="2"/>
      <c r="BI424" s="2"/>
      <c r="BJ424" s="3"/>
      <c r="BL424" s="1">
        <f t="shared" ca="1" si="234"/>
        <v>55408.018388611184</v>
      </c>
      <c r="BM424" s="3"/>
      <c r="BN424" s="1">
        <f t="shared" ca="1" si="220"/>
        <v>1</v>
      </c>
      <c r="BO424" s="2"/>
      <c r="BP424" s="2"/>
      <c r="BQ424" s="3"/>
      <c r="BR424" s="15">
        <f t="shared" ca="1" si="221"/>
        <v>0.41805275403619047</v>
      </c>
      <c r="BS424" s="16">
        <f t="shared" ca="1" si="222"/>
        <v>0</v>
      </c>
      <c r="BT424" s="2"/>
      <c r="BU424" s="2"/>
      <c r="BV424" s="1">
        <f ca="1">IF(Table1[[#This Row],[Area]]="Raozan",Table1[[#This Row],[Income]],0)</f>
        <v>0</v>
      </c>
      <c r="BW424" s="2">
        <f ca="1">IF(Table1[[#This Row],[Area]]="Rangunia",Table1[[#This Row],[Income]],0)</f>
        <v>0</v>
      </c>
      <c r="BX424" s="2">
        <f ca="1">IF(Table1[[#This Row],[Area]]="Hathazari",Table1[[#This Row],[Income]],0)</f>
        <v>0</v>
      </c>
      <c r="BY424" s="2">
        <f ca="1">IF(Table1[[#This Row],[Area]]="Nazirhat",Table1[[#This Row],[Income]],0)</f>
        <v>0</v>
      </c>
      <c r="BZ424" s="2">
        <f ca="1">IF(Table1[[#This Row],[Area]]="Rangamati",Table1[[#This Row],[Income]],0)</f>
        <v>0</v>
      </c>
      <c r="CA424" s="2">
        <f ca="1">IF(Table1[[#This Row],[Area]]="Kumilla",Table1[[#This Row],[Income]],0)</f>
        <v>0</v>
      </c>
      <c r="CB424" s="2">
        <f ca="1">IF(Table1[[#This Row],[Area]]="Notun para",Table1[[#This Row],[Income]],0)</f>
        <v>0</v>
      </c>
      <c r="CC424" s="2">
        <f ca="1">IF(Table1[[#This Row],[Area]]="Fotikchori",Table1[[#This Row],[Income]],0)</f>
        <v>69839</v>
      </c>
      <c r="CD424" s="2">
        <f ca="1">IF(Table1[[#This Row],[Area]]="Feni",Table1[[#This Row],[Income]],0)</f>
        <v>0</v>
      </c>
      <c r="CE424" s="2">
        <f ca="1">IF(Table1[[#This Row],[Area]]="Chattogram mohonogori",Table1[[#This Row],[Income]],0)</f>
        <v>0</v>
      </c>
      <c r="CF424" s="2">
        <f ca="1">IF(Table1[[#This Row],[Area]]="Potia",Table1[[#This Row],[Income]],0)</f>
        <v>0</v>
      </c>
      <c r="CG424" s="3">
        <f ca="1">IF(Table1[[#This Row],[Area]]="Kaptai",Table1[[#This Row],[Income]],0)</f>
        <v>0</v>
      </c>
      <c r="CH424" s="1">
        <f ca="1">IF(Table1[[#This Row],[Field of work]]="Health",Table1[[#This Row],[Income]],0)</f>
        <v>0</v>
      </c>
      <c r="CI424" s="2">
        <f ca="1">IF(Table1[[#This Row],[Field of work]]="Teaching",Table1[[#This Row],[Income]],0)</f>
        <v>0</v>
      </c>
      <c r="CJ424" s="2">
        <f ca="1">IF(Table1[[#This Row],[Field of work]]="Construction",Table1[[#This Row],[Income]],0)</f>
        <v>0</v>
      </c>
      <c r="CK424" s="2">
        <f ca="1">IF(Table1[[#This Row],[Field of work]]="IT",Table1[[#This Row],[Income]],0)</f>
        <v>0</v>
      </c>
      <c r="CL424" s="2">
        <f ca="1">IF(Table1[[#This Row],[Field of work]]="General work",Table1[[#This Row],[Income]],0)</f>
        <v>0</v>
      </c>
      <c r="CM424" s="3">
        <f ca="1">IF(Table1[[#This Row],[Field of work]]="Agriculture",Table1[[#This Row],[Income]],0)</f>
        <v>69839</v>
      </c>
      <c r="CN424" s="1">
        <f t="shared" ca="1" si="209"/>
        <v>1</v>
      </c>
      <c r="CO424" s="3"/>
      <c r="CP424" s="1">
        <f t="shared" ca="1" si="223"/>
        <v>27</v>
      </c>
      <c r="CQ424" s="3"/>
    </row>
    <row r="425" spans="2:95" x14ac:dyDescent="0.25">
      <c r="B425">
        <f t="shared" ca="1" si="224"/>
        <v>2</v>
      </c>
      <c r="C425" t="str">
        <f t="shared" ca="1" si="210"/>
        <v>Women</v>
      </c>
      <c r="D425">
        <f t="shared" ca="1" si="225"/>
        <v>27</v>
      </c>
      <c r="E425">
        <f t="shared" ca="1" si="226"/>
        <v>1</v>
      </c>
      <c r="F425" t="str">
        <f t="shared" ca="1" si="211"/>
        <v>Health</v>
      </c>
      <c r="G425">
        <f t="shared" ca="1" si="227"/>
        <v>2</v>
      </c>
      <c r="H425" t="str">
        <f t="shared" ca="1" si="212"/>
        <v>College</v>
      </c>
      <c r="I425">
        <f t="shared" ca="1" si="228"/>
        <v>1</v>
      </c>
      <c r="J425">
        <f t="shared" ca="1" si="229"/>
        <v>3</v>
      </c>
      <c r="K425">
        <f t="shared" ca="1" si="230"/>
        <v>88561</v>
      </c>
      <c r="L425">
        <f t="shared" ca="1" si="231"/>
        <v>5</v>
      </c>
      <c r="M425" t="str">
        <f t="shared" ca="1" si="213"/>
        <v>Chattogram mohonogori</v>
      </c>
      <c r="N425">
        <f t="shared" ca="1" si="235"/>
        <v>265683</v>
      </c>
      <c r="O425">
        <f t="shared" ca="1" si="232"/>
        <v>111069.5098505972</v>
      </c>
      <c r="P425">
        <f t="shared" ca="1" si="236"/>
        <v>224712.35982081536</v>
      </c>
      <c r="Q425">
        <f t="shared" ca="1" si="233"/>
        <v>188907</v>
      </c>
      <c r="R425">
        <f t="shared" ca="1" si="237"/>
        <v>30560.112876725718</v>
      </c>
      <c r="S425">
        <f t="shared" ca="1" si="238"/>
        <v>67901.889208317065</v>
      </c>
      <c r="T425">
        <f t="shared" ca="1" si="239"/>
        <v>558297.24902913242</v>
      </c>
      <c r="U425">
        <f t="shared" ca="1" si="240"/>
        <v>330536.62272732292</v>
      </c>
      <c r="V425">
        <f t="shared" ca="1" si="241"/>
        <v>227760.62630180951</v>
      </c>
      <c r="AR425" s="1">
        <f ca="1">IF(Table1[[#This Row],[Gender]]="men",1,0)</f>
        <v>0</v>
      </c>
      <c r="AS425" s="2">
        <f ca="1">IF(Table1[[#This Row],[Gender]]="Women",1,0)</f>
        <v>1</v>
      </c>
      <c r="AT425" s="2"/>
      <c r="AU425" s="2"/>
      <c r="AV425" s="3"/>
      <c r="AX425" s="1">
        <f t="shared" ca="1" si="214"/>
        <v>0</v>
      </c>
      <c r="AY425" s="2">
        <f t="shared" ca="1" si="215"/>
        <v>0</v>
      </c>
      <c r="AZ425" s="2">
        <f t="shared" ca="1" si="216"/>
        <v>0</v>
      </c>
      <c r="BA425" s="2">
        <f t="shared" ca="1" si="217"/>
        <v>0</v>
      </c>
      <c r="BB425" s="2">
        <f t="shared" ca="1" si="218"/>
        <v>1</v>
      </c>
      <c r="BC425" s="2">
        <f t="shared" ca="1" si="219"/>
        <v>0</v>
      </c>
      <c r="BD425" s="2"/>
      <c r="BE425" s="2"/>
      <c r="BF425" s="2"/>
      <c r="BG425" s="2"/>
      <c r="BH425" s="2"/>
      <c r="BI425" s="2"/>
      <c r="BJ425" s="3"/>
      <c r="BL425" s="1">
        <f t="shared" ca="1" si="234"/>
        <v>45563.536939070378</v>
      </c>
      <c r="BM425" s="3"/>
      <c r="BN425" s="1">
        <f t="shared" ca="1" si="220"/>
        <v>1</v>
      </c>
      <c r="BO425" s="2"/>
      <c r="BP425" s="2"/>
      <c r="BQ425" s="3"/>
      <c r="BR425" s="15">
        <f t="shared" ca="1" si="221"/>
        <v>0.76283978514208861</v>
      </c>
      <c r="BS425" s="16">
        <f t="shared" ca="1" si="222"/>
        <v>0</v>
      </c>
      <c r="BT425" s="2"/>
      <c r="BU425" s="2"/>
      <c r="BV425" s="1">
        <f ca="1">IF(Table1[[#This Row],[Area]]="Raozan",Table1[[#This Row],[Income]],0)</f>
        <v>0</v>
      </c>
      <c r="BW425" s="2">
        <f ca="1">IF(Table1[[#This Row],[Area]]="Rangunia",Table1[[#This Row],[Income]],0)</f>
        <v>0</v>
      </c>
      <c r="BX425" s="2">
        <f ca="1">IF(Table1[[#This Row],[Area]]="Hathazari",Table1[[#This Row],[Income]],0)</f>
        <v>0</v>
      </c>
      <c r="BY425" s="2">
        <f ca="1">IF(Table1[[#This Row],[Area]]="Nazirhat",Table1[[#This Row],[Income]],0)</f>
        <v>0</v>
      </c>
      <c r="BZ425" s="2">
        <f ca="1">IF(Table1[[#This Row],[Area]]="Rangamati",Table1[[#This Row],[Income]],0)</f>
        <v>0</v>
      </c>
      <c r="CA425" s="2">
        <f ca="1">IF(Table1[[#This Row],[Area]]="Kumilla",Table1[[#This Row],[Income]],0)</f>
        <v>0</v>
      </c>
      <c r="CB425" s="2">
        <f ca="1">IF(Table1[[#This Row],[Area]]="Notun para",Table1[[#This Row],[Income]],0)</f>
        <v>0</v>
      </c>
      <c r="CC425" s="2">
        <f ca="1">IF(Table1[[#This Row],[Area]]="Fotikchori",Table1[[#This Row],[Income]],0)</f>
        <v>0</v>
      </c>
      <c r="CD425" s="2">
        <f ca="1">IF(Table1[[#This Row],[Area]]="Feni",Table1[[#This Row],[Income]],0)</f>
        <v>0</v>
      </c>
      <c r="CE425" s="2">
        <f ca="1">IF(Table1[[#This Row],[Area]]="Chattogram mohonogori",Table1[[#This Row],[Income]],0)</f>
        <v>88561</v>
      </c>
      <c r="CF425" s="2">
        <f ca="1">IF(Table1[[#This Row],[Area]]="Potia",Table1[[#This Row],[Income]],0)</f>
        <v>0</v>
      </c>
      <c r="CG425" s="3">
        <f ca="1">IF(Table1[[#This Row],[Area]]="Kaptai",Table1[[#This Row],[Income]],0)</f>
        <v>0</v>
      </c>
      <c r="CH425" s="1">
        <f ca="1">IF(Table1[[#This Row],[Field of work]]="Health",Table1[[#This Row],[Income]],0)</f>
        <v>88561</v>
      </c>
      <c r="CI425" s="2">
        <f ca="1">IF(Table1[[#This Row],[Field of work]]="Teaching",Table1[[#This Row],[Income]],0)</f>
        <v>0</v>
      </c>
      <c r="CJ425" s="2">
        <f ca="1">IF(Table1[[#This Row],[Field of work]]="Construction",Table1[[#This Row],[Income]],0)</f>
        <v>0</v>
      </c>
      <c r="CK425" s="2">
        <f ca="1">IF(Table1[[#This Row],[Field of work]]="IT",Table1[[#This Row],[Income]],0)</f>
        <v>0</v>
      </c>
      <c r="CL425" s="2">
        <f ca="1">IF(Table1[[#This Row],[Field of work]]="General work",Table1[[#This Row],[Income]],0)</f>
        <v>0</v>
      </c>
      <c r="CM425" s="3">
        <f ca="1">IF(Table1[[#This Row],[Field of work]]="Agriculture",Table1[[#This Row],[Income]],0)</f>
        <v>0</v>
      </c>
      <c r="CN425" s="1">
        <f t="shared" ca="1" si="209"/>
        <v>1</v>
      </c>
      <c r="CO425" s="3"/>
      <c r="CP425" s="1">
        <f t="shared" ca="1" si="223"/>
        <v>36</v>
      </c>
      <c r="CQ425" s="3"/>
    </row>
    <row r="426" spans="2:95" x14ac:dyDescent="0.25">
      <c r="B426">
        <f t="shared" ca="1" si="224"/>
        <v>1</v>
      </c>
      <c r="C426" t="str">
        <f t="shared" ca="1" si="210"/>
        <v>Men</v>
      </c>
      <c r="D426">
        <f t="shared" ca="1" si="225"/>
        <v>36</v>
      </c>
      <c r="E426">
        <f t="shared" ca="1" si="226"/>
        <v>5</v>
      </c>
      <c r="F426" t="str">
        <f t="shared" ca="1" si="211"/>
        <v>General work</v>
      </c>
      <c r="G426">
        <f t="shared" ca="1" si="227"/>
        <v>5</v>
      </c>
      <c r="H426" t="str">
        <f t="shared" ca="1" si="212"/>
        <v>Other</v>
      </c>
      <c r="I426">
        <f t="shared" ca="1" si="228"/>
        <v>2</v>
      </c>
      <c r="J426">
        <f t="shared" ca="1" si="229"/>
        <v>2</v>
      </c>
      <c r="K426">
        <f t="shared" ca="1" si="230"/>
        <v>76328</v>
      </c>
      <c r="L426">
        <f t="shared" ca="1" si="231"/>
        <v>3</v>
      </c>
      <c r="M426" t="str">
        <f t="shared" ca="1" si="213"/>
        <v>Fotikchori</v>
      </c>
      <c r="N426">
        <f t="shared" ca="1" si="235"/>
        <v>381640</v>
      </c>
      <c r="O426">
        <f t="shared" ca="1" si="232"/>
        <v>291130.17560162669</v>
      </c>
      <c r="P426">
        <f t="shared" ca="1" si="236"/>
        <v>110816.03677722237</v>
      </c>
      <c r="Q426">
        <f t="shared" ca="1" si="233"/>
        <v>95862</v>
      </c>
      <c r="R426">
        <f t="shared" ca="1" si="237"/>
        <v>15539.426341067128</v>
      </c>
      <c r="S426">
        <f t="shared" ca="1" si="238"/>
        <v>82560.546564674689</v>
      </c>
      <c r="T426">
        <f t="shared" ca="1" si="239"/>
        <v>575016.583341897</v>
      </c>
      <c r="U426">
        <f t="shared" ca="1" si="240"/>
        <v>402531.60194269381</v>
      </c>
      <c r="V426">
        <f t="shared" ca="1" si="241"/>
        <v>172484.98139920318</v>
      </c>
      <c r="AR426" s="1">
        <f ca="1">IF(Table1[[#This Row],[Gender]]="men",1,0)</f>
        <v>1</v>
      </c>
      <c r="AS426" s="2">
        <f ca="1">IF(Table1[[#This Row],[Gender]]="Women",1,0)</f>
        <v>0</v>
      </c>
      <c r="AT426" s="2"/>
      <c r="AU426" s="2"/>
      <c r="AV426" s="3"/>
      <c r="AX426" s="1">
        <f t="shared" ca="1" si="214"/>
        <v>0</v>
      </c>
      <c r="AY426" s="2">
        <f t="shared" ca="1" si="215"/>
        <v>0</v>
      </c>
      <c r="AZ426" s="2">
        <f t="shared" ca="1" si="216"/>
        <v>0</v>
      </c>
      <c r="BA426" s="2">
        <f t="shared" ca="1" si="217"/>
        <v>1</v>
      </c>
      <c r="BB426" s="2">
        <f t="shared" ca="1" si="218"/>
        <v>0</v>
      </c>
      <c r="BC426" s="2">
        <f t="shared" ca="1" si="219"/>
        <v>0</v>
      </c>
      <c r="BD426" s="2"/>
      <c r="BE426" s="2"/>
      <c r="BF426" s="2"/>
      <c r="BG426" s="2"/>
      <c r="BH426" s="2"/>
      <c r="BI426" s="2"/>
      <c r="BJ426" s="3"/>
      <c r="BL426" s="1">
        <f t="shared" ca="1" si="234"/>
        <v>46979.008821642245</v>
      </c>
      <c r="BM426" s="3"/>
      <c r="BN426" s="1">
        <f t="shared" ca="1" si="220"/>
        <v>0</v>
      </c>
      <c r="BO426" s="2"/>
      <c r="BP426" s="2"/>
      <c r="BQ426" s="3"/>
      <c r="BR426" s="15">
        <f t="shared" ca="1" si="221"/>
        <v>0.45275669099345101</v>
      </c>
      <c r="BS426" s="16">
        <f t="shared" ca="1" si="222"/>
        <v>0</v>
      </c>
      <c r="BT426" s="2"/>
      <c r="BU426" s="2"/>
      <c r="BV426" s="1">
        <f ca="1">IF(Table1[[#This Row],[Area]]="Raozan",Table1[[#This Row],[Income]],0)</f>
        <v>0</v>
      </c>
      <c r="BW426" s="2">
        <f ca="1">IF(Table1[[#This Row],[Area]]="Rangunia",Table1[[#This Row],[Income]],0)</f>
        <v>0</v>
      </c>
      <c r="BX426" s="2">
        <f ca="1">IF(Table1[[#This Row],[Area]]="Hathazari",Table1[[#This Row],[Income]],0)</f>
        <v>0</v>
      </c>
      <c r="BY426" s="2">
        <f ca="1">IF(Table1[[#This Row],[Area]]="Nazirhat",Table1[[#This Row],[Income]],0)</f>
        <v>0</v>
      </c>
      <c r="BZ426" s="2">
        <f ca="1">IF(Table1[[#This Row],[Area]]="Rangamati",Table1[[#This Row],[Income]],0)</f>
        <v>0</v>
      </c>
      <c r="CA426" s="2">
        <f ca="1">IF(Table1[[#This Row],[Area]]="Kumilla",Table1[[#This Row],[Income]],0)</f>
        <v>0</v>
      </c>
      <c r="CB426" s="2">
        <f ca="1">IF(Table1[[#This Row],[Area]]="Notun para",Table1[[#This Row],[Income]],0)</f>
        <v>0</v>
      </c>
      <c r="CC426" s="2">
        <f ca="1">IF(Table1[[#This Row],[Area]]="Fotikchori",Table1[[#This Row],[Income]],0)</f>
        <v>76328</v>
      </c>
      <c r="CD426" s="2">
        <f ca="1">IF(Table1[[#This Row],[Area]]="Feni",Table1[[#This Row],[Income]],0)</f>
        <v>0</v>
      </c>
      <c r="CE426" s="2">
        <f ca="1">IF(Table1[[#This Row],[Area]]="Chattogram mohonogori",Table1[[#This Row],[Income]],0)</f>
        <v>0</v>
      </c>
      <c r="CF426" s="2">
        <f ca="1">IF(Table1[[#This Row],[Area]]="Potia",Table1[[#This Row],[Income]],0)</f>
        <v>0</v>
      </c>
      <c r="CG426" s="3">
        <f ca="1">IF(Table1[[#This Row],[Area]]="Kaptai",Table1[[#This Row],[Income]],0)</f>
        <v>0</v>
      </c>
      <c r="CH426" s="1">
        <f ca="1">IF(Table1[[#This Row],[Field of work]]="Health",Table1[[#This Row],[Income]],0)</f>
        <v>0</v>
      </c>
      <c r="CI426" s="2">
        <f ca="1">IF(Table1[[#This Row],[Field of work]]="Teaching",Table1[[#This Row],[Income]],0)</f>
        <v>0</v>
      </c>
      <c r="CJ426" s="2">
        <f ca="1">IF(Table1[[#This Row],[Field of work]]="Construction",Table1[[#This Row],[Income]],0)</f>
        <v>0</v>
      </c>
      <c r="CK426" s="2">
        <f ca="1">IF(Table1[[#This Row],[Field of work]]="IT",Table1[[#This Row],[Income]],0)</f>
        <v>0</v>
      </c>
      <c r="CL426" s="2">
        <f ca="1">IF(Table1[[#This Row],[Field of work]]="General work",Table1[[#This Row],[Income]],0)</f>
        <v>76328</v>
      </c>
      <c r="CM426" s="3">
        <f ca="1">IF(Table1[[#This Row],[Field of work]]="Agriculture",Table1[[#This Row],[Income]],0)</f>
        <v>0</v>
      </c>
      <c r="CN426" s="1">
        <f t="shared" ca="1" si="209"/>
        <v>1</v>
      </c>
      <c r="CO426" s="3"/>
      <c r="CP426" s="1">
        <f t="shared" ca="1" si="223"/>
        <v>40</v>
      </c>
      <c r="CQ426" s="3"/>
    </row>
    <row r="427" spans="2:95" x14ac:dyDescent="0.25">
      <c r="B427">
        <f t="shared" ca="1" si="224"/>
        <v>2</v>
      </c>
      <c r="C427" t="str">
        <f t="shared" ca="1" si="210"/>
        <v>Women</v>
      </c>
      <c r="D427">
        <f t="shared" ca="1" si="225"/>
        <v>40</v>
      </c>
      <c r="E427">
        <f t="shared" ca="1" si="226"/>
        <v>4</v>
      </c>
      <c r="F427" t="str">
        <f t="shared" ca="1" si="211"/>
        <v>IT</v>
      </c>
      <c r="G427">
        <f t="shared" ca="1" si="227"/>
        <v>4</v>
      </c>
      <c r="H427" t="str">
        <f t="shared" ca="1" si="212"/>
        <v>Technical</v>
      </c>
      <c r="I427">
        <f t="shared" ca="1" si="228"/>
        <v>4</v>
      </c>
      <c r="J427">
        <f t="shared" ca="1" si="229"/>
        <v>1</v>
      </c>
      <c r="K427">
        <f t="shared" ca="1" si="230"/>
        <v>50235</v>
      </c>
      <c r="L427">
        <f t="shared" ca="1" si="231"/>
        <v>1</v>
      </c>
      <c r="M427" t="str">
        <f t="shared" ca="1" si="213"/>
        <v>Raozan</v>
      </c>
      <c r="N427">
        <f t="shared" ca="1" si="235"/>
        <v>200940</v>
      </c>
      <c r="O427">
        <f t="shared" ca="1" si="232"/>
        <v>90976.92948822405</v>
      </c>
      <c r="P427">
        <f t="shared" ca="1" si="236"/>
        <v>45563.536939070378</v>
      </c>
      <c r="Q427">
        <f t="shared" ca="1" si="233"/>
        <v>44783</v>
      </c>
      <c r="R427">
        <f t="shared" ca="1" si="237"/>
        <v>62140.022778995764</v>
      </c>
      <c r="S427">
        <f t="shared" ca="1" si="238"/>
        <v>6764.2752247198314</v>
      </c>
      <c r="T427">
        <f t="shared" ca="1" si="239"/>
        <v>253267.81216379022</v>
      </c>
      <c r="U427">
        <f t="shared" ca="1" si="240"/>
        <v>197899.95226721981</v>
      </c>
      <c r="V427">
        <f t="shared" ca="1" si="241"/>
        <v>55367.859896570415</v>
      </c>
      <c r="AR427" s="1">
        <f ca="1">IF(Table1[[#This Row],[Gender]]="men",1,0)</f>
        <v>0</v>
      </c>
      <c r="AS427" s="2">
        <f ca="1">IF(Table1[[#This Row],[Gender]]="Women",1,0)</f>
        <v>1</v>
      </c>
      <c r="AT427" s="2"/>
      <c r="AU427" s="2"/>
      <c r="AV427" s="3"/>
      <c r="AX427" s="1">
        <f t="shared" ca="1" si="214"/>
        <v>1</v>
      </c>
      <c r="AY427" s="2">
        <f t="shared" ca="1" si="215"/>
        <v>0</v>
      </c>
      <c r="AZ427" s="2">
        <f t="shared" ca="1" si="216"/>
        <v>0</v>
      </c>
      <c r="BA427" s="2">
        <f t="shared" ca="1" si="217"/>
        <v>0</v>
      </c>
      <c r="BB427" s="2">
        <f t="shared" ca="1" si="218"/>
        <v>0</v>
      </c>
      <c r="BC427" s="2">
        <f t="shared" ca="1" si="219"/>
        <v>0</v>
      </c>
      <c r="BD427" s="2"/>
      <c r="BE427" s="2"/>
      <c r="BF427" s="2"/>
      <c r="BG427" s="2"/>
      <c r="BH427" s="2"/>
      <c r="BI427" s="2"/>
      <c r="BJ427" s="3"/>
      <c r="BL427" s="1">
        <f t="shared" ca="1" si="234"/>
        <v>33046.445257876097</v>
      </c>
      <c r="BM427" s="3"/>
      <c r="BN427" s="1">
        <f t="shared" ca="1" si="220"/>
        <v>1</v>
      </c>
      <c r="BO427" s="2"/>
      <c r="BP427" s="2"/>
      <c r="BQ427" s="3"/>
      <c r="BR427" s="15">
        <f t="shared" ca="1" si="221"/>
        <v>0.34897342491621253</v>
      </c>
      <c r="BS427" s="16">
        <f t="shared" ca="1" si="222"/>
        <v>0</v>
      </c>
      <c r="BT427" s="2"/>
      <c r="BU427" s="2"/>
      <c r="BV427" s="1">
        <f ca="1">IF(Table1[[#This Row],[Area]]="Raozan",Table1[[#This Row],[Income]],0)</f>
        <v>50235</v>
      </c>
      <c r="BW427" s="2">
        <f ca="1">IF(Table1[[#This Row],[Area]]="Rangunia",Table1[[#This Row],[Income]],0)</f>
        <v>0</v>
      </c>
      <c r="BX427" s="2">
        <f ca="1">IF(Table1[[#This Row],[Area]]="Hathazari",Table1[[#This Row],[Income]],0)</f>
        <v>0</v>
      </c>
      <c r="BY427" s="2">
        <f ca="1">IF(Table1[[#This Row],[Area]]="Nazirhat",Table1[[#This Row],[Income]],0)</f>
        <v>0</v>
      </c>
      <c r="BZ427" s="2">
        <f ca="1">IF(Table1[[#This Row],[Area]]="Rangamati",Table1[[#This Row],[Income]],0)</f>
        <v>0</v>
      </c>
      <c r="CA427" s="2">
        <f ca="1">IF(Table1[[#This Row],[Area]]="Kumilla",Table1[[#This Row],[Income]],0)</f>
        <v>0</v>
      </c>
      <c r="CB427" s="2">
        <f ca="1">IF(Table1[[#This Row],[Area]]="Notun para",Table1[[#This Row],[Income]],0)</f>
        <v>0</v>
      </c>
      <c r="CC427" s="2">
        <f ca="1">IF(Table1[[#This Row],[Area]]="Fotikchori",Table1[[#This Row],[Income]],0)</f>
        <v>0</v>
      </c>
      <c r="CD427" s="2">
        <f ca="1">IF(Table1[[#This Row],[Area]]="Feni",Table1[[#This Row],[Income]],0)</f>
        <v>0</v>
      </c>
      <c r="CE427" s="2">
        <f ca="1">IF(Table1[[#This Row],[Area]]="Chattogram mohonogori",Table1[[#This Row],[Income]],0)</f>
        <v>0</v>
      </c>
      <c r="CF427" s="2">
        <f ca="1">IF(Table1[[#This Row],[Area]]="Potia",Table1[[#This Row],[Income]],0)</f>
        <v>0</v>
      </c>
      <c r="CG427" s="3">
        <f ca="1">IF(Table1[[#This Row],[Area]]="Kaptai",Table1[[#This Row],[Income]],0)</f>
        <v>0</v>
      </c>
      <c r="CH427" s="1">
        <f ca="1">IF(Table1[[#This Row],[Field of work]]="Health",Table1[[#This Row],[Income]],0)</f>
        <v>0</v>
      </c>
      <c r="CI427" s="2">
        <f ca="1">IF(Table1[[#This Row],[Field of work]]="Teaching",Table1[[#This Row],[Income]],0)</f>
        <v>0</v>
      </c>
      <c r="CJ427" s="2">
        <f ca="1">IF(Table1[[#This Row],[Field of work]]="Construction",Table1[[#This Row],[Income]],0)</f>
        <v>0</v>
      </c>
      <c r="CK427" s="2">
        <f ca="1">IF(Table1[[#This Row],[Field of work]]="IT",Table1[[#This Row],[Income]],0)</f>
        <v>50235</v>
      </c>
      <c r="CL427" s="2">
        <f ca="1">IF(Table1[[#This Row],[Field of work]]="General work",Table1[[#This Row],[Income]],0)</f>
        <v>0</v>
      </c>
      <c r="CM427" s="3">
        <f ca="1">IF(Table1[[#This Row],[Field of work]]="Agriculture",Table1[[#This Row],[Income]],0)</f>
        <v>0</v>
      </c>
      <c r="CN427" s="1">
        <f t="shared" ca="1" si="209"/>
        <v>1</v>
      </c>
      <c r="CO427" s="3"/>
      <c r="CP427" s="1">
        <f t="shared" ca="1" si="223"/>
        <v>33</v>
      </c>
      <c r="CQ427" s="3"/>
    </row>
    <row r="428" spans="2:95" x14ac:dyDescent="0.25">
      <c r="B428">
        <f t="shared" ca="1" si="224"/>
        <v>2</v>
      </c>
      <c r="C428" t="str">
        <f t="shared" ca="1" si="210"/>
        <v>Women</v>
      </c>
      <c r="D428">
        <f t="shared" ca="1" si="225"/>
        <v>33</v>
      </c>
      <c r="E428">
        <f t="shared" ca="1" si="226"/>
        <v>1</v>
      </c>
      <c r="F428" t="str">
        <f t="shared" ca="1" si="211"/>
        <v>Health</v>
      </c>
      <c r="G428">
        <f t="shared" ca="1" si="227"/>
        <v>3</v>
      </c>
      <c r="H428" t="str">
        <f t="shared" ca="1" si="212"/>
        <v>University</v>
      </c>
      <c r="I428">
        <f t="shared" ca="1" si="228"/>
        <v>2</v>
      </c>
      <c r="J428">
        <f t="shared" ca="1" si="229"/>
        <v>1</v>
      </c>
      <c r="K428">
        <f t="shared" ca="1" si="230"/>
        <v>61712</v>
      </c>
      <c r="L428">
        <f t="shared" ca="1" si="231"/>
        <v>12</v>
      </c>
      <c r="M428" t="str">
        <f t="shared" ca="1" si="213"/>
        <v>Kaptai</v>
      </c>
      <c r="N428">
        <f t="shared" ca="1" si="235"/>
        <v>308560</v>
      </c>
      <c r="O428">
        <f t="shared" ca="1" si="232"/>
        <v>107679.23999214654</v>
      </c>
      <c r="P428">
        <f t="shared" ca="1" si="236"/>
        <v>46979.008821642245</v>
      </c>
      <c r="Q428">
        <f t="shared" ca="1" si="233"/>
        <v>30905</v>
      </c>
      <c r="R428">
        <f t="shared" ca="1" si="237"/>
        <v>86484.642705932987</v>
      </c>
      <c r="S428">
        <f t="shared" ca="1" si="238"/>
        <v>67040.642016944927</v>
      </c>
      <c r="T428">
        <f t="shared" ca="1" si="239"/>
        <v>422579.6508385872</v>
      </c>
      <c r="U428">
        <f t="shared" ca="1" si="240"/>
        <v>225068.88269807954</v>
      </c>
      <c r="V428">
        <f t="shared" ca="1" si="241"/>
        <v>197510.76814050766</v>
      </c>
      <c r="AR428" s="1">
        <f ca="1">IF(Table1[[#This Row],[Gender]]="men",1,0)</f>
        <v>0</v>
      </c>
      <c r="AS428" s="2">
        <f ca="1">IF(Table1[[#This Row],[Gender]]="Women",1,0)</f>
        <v>1</v>
      </c>
      <c r="AT428" s="2"/>
      <c r="AU428" s="2"/>
      <c r="AV428" s="3"/>
      <c r="AX428" s="1">
        <f t="shared" ca="1" si="214"/>
        <v>0</v>
      </c>
      <c r="AY428" s="2">
        <f t="shared" ca="1" si="215"/>
        <v>0</v>
      </c>
      <c r="AZ428" s="2">
        <f t="shared" ca="1" si="216"/>
        <v>0</v>
      </c>
      <c r="BA428" s="2">
        <f t="shared" ca="1" si="217"/>
        <v>0</v>
      </c>
      <c r="BB428" s="2">
        <f t="shared" ca="1" si="218"/>
        <v>1</v>
      </c>
      <c r="BC428" s="2">
        <f t="shared" ca="1" si="219"/>
        <v>0</v>
      </c>
      <c r="BD428" s="2"/>
      <c r="BE428" s="2"/>
      <c r="BF428" s="2"/>
      <c r="BG428" s="2"/>
      <c r="BH428" s="2"/>
      <c r="BI428" s="2"/>
      <c r="BJ428" s="3"/>
      <c r="BL428" s="1">
        <f t="shared" ca="1" si="234"/>
        <v>16978.789537136883</v>
      </c>
      <c r="BM428" s="3"/>
      <c r="BN428" s="1">
        <f t="shared" ca="1" si="220"/>
        <v>0</v>
      </c>
      <c r="BO428" s="2"/>
      <c r="BP428" s="2"/>
      <c r="BQ428" s="3"/>
      <c r="BR428" s="15">
        <f t="shared" ca="1" si="221"/>
        <v>0.77205676423862413</v>
      </c>
      <c r="BS428" s="16">
        <f t="shared" ca="1" si="222"/>
        <v>0</v>
      </c>
      <c r="BT428" s="2"/>
      <c r="BU428" s="2"/>
      <c r="BV428" s="1">
        <f ca="1">IF(Table1[[#This Row],[Area]]="Raozan",Table1[[#This Row],[Income]],0)</f>
        <v>0</v>
      </c>
      <c r="BW428" s="2">
        <f ca="1">IF(Table1[[#This Row],[Area]]="Rangunia",Table1[[#This Row],[Income]],0)</f>
        <v>0</v>
      </c>
      <c r="BX428" s="2">
        <f ca="1">IF(Table1[[#This Row],[Area]]="Hathazari",Table1[[#This Row],[Income]],0)</f>
        <v>0</v>
      </c>
      <c r="BY428" s="2">
        <f ca="1">IF(Table1[[#This Row],[Area]]="Nazirhat",Table1[[#This Row],[Income]],0)</f>
        <v>0</v>
      </c>
      <c r="BZ428" s="2">
        <f ca="1">IF(Table1[[#This Row],[Area]]="Rangamati",Table1[[#This Row],[Income]],0)</f>
        <v>0</v>
      </c>
      <c r="CA428" s="2">
        <f ca="1">IF(Table1[[#This Row],[Area]]="Kumilla",Table1[[#This Row],[Income]],0)</f>
        <v>0</v>
      </c>
      <c r="CB428" s="2">
        <f ca="1">IF(Table1[[#This Row],[Area]]="Notun para",Table1[[#This Row],[Income]],0)</f>
        <v>0</v>
      </c>
      <c r="CC428" s="2">
        <f ca="1">IF(Table1[[#This Row],[Area]]="Fotikchori",Table1[[#This Row],[Income]],0)</f>
        <v>0</v>
      </c>
      <c r="CD428" s="2">
        <f ca="1">IF(Table1[[#This Row],[Area]]="Feni",Table1[[#This Row],[Income]],0)</f>
        <v>0</v>
      </c>
      <c r="CE428" s="2">
        <f ca="1">IF(Table1[[#This Row],[Area]]="Chattogram mohonogori",Table1[[#This Row],[Income]],0)</f>
        <v>0</v>
      </c>
      <c r="CF428" s="2">
        <f ca="1">IF(Table1[[#This Row],[Area]]="Potia",Table1[[#This Row],[Income]],0)</f>
        <v>0</v>
      </c>
      <c r="CG428" s="3">
        <f ca="1">IF(Table1[[#This Row],[Area]]="Kaptai",Table1[[#This Row],[Income]],0)</f>
        <v>61712</v>
      </c>
      <c r="CH428" s="1">
        <f ca="1">IF(Table1[[#This Row],[Field of work]]="Health",Table1[[#This Row],[Income]],0)</f>
        <v>61712</v>
      </c>
      <c r="CI428" s="2">
        <f ca="1">IF(Table1[[#This Row],[Field of work]]="Teaching",Table1[[#This Row],[Income]],0)</f>
        <v>0</v>
      </c>
      <c r="CJ428" s="2">
        <f ca="1">IF(Table1[[#This Row],[Field of work]]="Construction",Table1[[#This Row],[Income]],0)</f>
        <v>0</v>
      </c>
      <c r="CK428" s="2">
        <f ca="1">IF(Table1[[#This Row],[Field of work]]="IT",Table1[[#This Row],[Income]],0)</f>
        <v>0</v>
      </c>
      <c r="CL428" s="2">
        <f ca="1">IF(Table1[[#This Row],[Field of work]]="General work",Table1[[#This Row],[Income]],0)</f>
        <v>0</v>
      </c>
      <c r="CM428" s="3">
        <f ca="1">IF(Table1[[#This Row],[Field of work]]="Agriculture",Table1[[#This Row],[Income]],0)</f>
        <v>0</v>
      </c>
      <c r="CN428" s="1">
        <f t="shared" ca="1" si="209"/>
        <v>1</v>
      </c>
      <c r="CO428" s="3"/>
      <c r="CP428" s="1">
        <f t="shared" ca="1" si="223"/>
        <v>30</v>
      </c>
      <c r="CQ428" s="3"/>
    </row>
    <row r="429" spans="2:95" x14ac:dyDescent="0.25">
      <c r="B429">
        <f t="shared" ca="1" si="224"/>
        <v>1</v>
      </c>
      <c r="C429" t="str">
        <f t="shared" ca="1" si="210"/>
        <v>Men</v>
      </c>
      <c r="D429">
        <f t="shared" ca="1" si="225"/>
        <v>30</v>
      </c>
      <c r="E429">
        <f t="shared" ca="1" si="226"/>
        <v>5</v>
      </c>
      <c r="F429" t="str">
        <f t="shared" ca="1" si="211"/>
        <v>General work</v>
      </c>
      <c r="G429">
        <f t="shared" ca="1" si="227"/>
        <v>3</v>
      </c>
      <c r="H429" t="str">
        <f t="shared" ca="1" si="212"/>
        <v>University</v>
      </c>
      <c r="I429">
        <f t="shared" ca="1" si="228"/>
        <v>0</v>
      </c>
      <c r="J429">
        <f t="shared" ca="1" si="229"/>
        <v>1</v>
      </c>
      <c r="K429">
        <f t="shared" ca="1" si="230"/>
        <v>71536</v>
      </c>
      <c r="L429">
        <f t="shared" ca="1" si="231"/>
        <v>9</v>
      </c>
      <c r="M429" t="str">
        <f t="shared" ca="1" si="213"/>
        <v>Rangunia</v>
      </c>
      <c r="N429">
        <f t="shared" ca="1" si="235"/>
        <v>214608</v>
      </c>
      <c r="O429">
        <f t="shared" ca="1" si="232"/>
        <v>165689.55805972265</v>
      </c>
      <c r="P429">
        <f t="shared" ca="1" si="236"/>
        <v>33046.445257876097</v>
      </c>
      <c r="Q429">
        <f t="shared" ca="1" si="233"/>
        <v>2224</v>
      </c>
      <c r="R429">
        <f t="shared" ca="1" si="237"/>
        <v>306.21300640071536</v>
      </c>
      <c r="S429">
        <f t="shared" ca="1" si="238"/>
        <v>18893.514144126519</v>
      </c>
      <c r="T429">
        <f t="shared" ca="1" si="239"/>
        <v>266547.95940200263</v>
      </c>
      <c r="U429">
        <f t="shared" ca="1" si="240"/>
        <v>168219.77106612336</v>
      </c>
      <c r="V429">
        <f t="shared" ca="1" si="241"/>
        <v>98328.188335879269</v>
      </c>
      <c r="AR429" s="1">
        <f ca="1">IF(Table1[[#This Row],[Gender]]="men",1,0)</f>
        <v>1</v>
      </c>
      <c r="AS429" s="2">
        <f ca="1">IF(Table1[[#This Row],[Gender]]="Women",1,0)</f>
        <v>0</v>
      </c>
      <c r="AT429" s="2"/>
      <c r="AU429" s="2"/>
      <c r="AV429" s="3"/>
      <c r="AX429" s="1">
        <f t="shared" ca="1" si="214"/>
        <v>0</v>
      </c>
      <c r="AY429" s="2">
        <f t="shared" ca="1" si="215"/>
        <v>0</v>
      </c>
      <c r="AZ429" s="2">
        <f t="shared" ca="1" si="216"/>
        <v>0</v>
      </c>
      <c r="BA429" s="2">
        <f t="shared" ca="1" si="217"/>
        <v>0</v>
      </c>
      <c r="BB429" s="2">
        <f t="shared" ca="1" si="218"/>
        <v>0</v>
      </c>
      <c r="BC429" s="2">
        <f t="shared" ca="1" si="219"/>
        <v>1</v>
      </c>
      <c r="BD429" s="2"/>
      <c r="BE429" s="2"/>
      <c r="BF429" s="2"/>
      <c r="BG429" s="2"/>
      <c r="BH429" s="2"/>
      <c r="BI429" s="2"/>
      <c r="BJ429" s="3"/>
      <c r="BL429" s="1">
        <f t="shared" ca="1" si="234"/>
        <v>67684.737090421098</v>
      </c>
      <c r="BM429" s="3"/>
      <c r="BN429" s="1">
        <f t="shared" ca="1" si="220"/>
        <v>1</v>
      </c>
      <c r="BO429" s="2"/>
      <c r="BP429" s="2"/>
      <c r="BQ429" s="3"/>
      <c r="BR429" s="15">
        <f t="shared" ca="1" si="221"/>
        <v>0.79502303453970313</v>
      </c>
      <c r="BS429" s="16">
        <f t="shared" ca="1" si="222"/>
        <v>0</v>
      </c>
      <c r="BT429" s="2"/>
      <c r="BU429" s="2"/>
      <c r="BV429" s="1">
        <f ca="1">IF(Table1[[#This Row],[Area]]="Raozan",Table1[[#This Row],[Income]],0)</f>
        <v>0</v>
      </c>
      <c r="BW429" s="2">
        <f ca="1">IF(Table1[[#This Row],[Area]]="Rangunia",Table1[[#This Row],[Income]],0)</f>
        <v>71536</v>
      </c>
      <c r="BX429" s="2">
        <f ca="1">IF(Table1[[#This Row],[Area]]="Hathazari",Table1[[#This Row],[Income]],0)</f>
        <v>0</v>
      </c>
      <c r="BY429" s="2">
        <f ca="1">IF(Table1[[#This Row],[Area]]="Nazirhat",Table1[[#This Row],[Income]],0)</f>
        <v>0</v>
      </c>
      <c r="BZ429" s="2">
        <f ca="1">IF(Table1[[#This Row],[Area]]="Rangamati",Table1[[#This Row],[Income]],0)</f>
        <v>0</v>
      </c>
      <c r="CA429" s="2">
        <f ca="1">IF(Table1[[#This Row],[Area]]="Kumilla",Table1[[#This Row],[Income]],0)</f>
        <v>0</v>
      </c>
      <c r="CB429" s="2">
        <f ca="1">IF(Table1[[#This Row],[Area]]="Notun para",Table1[[#This Row],[Income]],0)</f>
        <v>0</v>
      </c>
      <c r="CC429" s="2">
        <f ca="1">IF(Table1[[#This Row],[Area]]="Fotikchori",Table1[[#This Row],[Income]],0)</f>
        <v>0</v>
      </c>
      <c r="CD429" s="2">
        <f ca="1">IF(Table1[[#This Row],[Area]]="Feni",Table1[[#This Row],[Income]],0)</f>
        <v>0</v>
      </c>
      <c r="CE429" s="2">
        <f ca="1">IF(Table1[[#This Row],[Area]]="Chattogram mohonogori",Table1[[#This Row],[Income]],0)</f>
        <v>0</v>
      </c>
      <c r="CF429" s="2">
        <f ca="1">IF(Table1[[#This Row],[Area]]="Potia",Table1[[#This Row],[Income]],0)</f>
        <v>0</v>
      </c>
      <c r="CG429" s="3">
        <f ca="1">IF(Table1[[#This Row],[Area]]="Kaptai",Table1[[#This Row],[Income]],0)</f>
        <v>0</v>
      </c>
      <c r="CH429" s="1">
        <f ca="1">IF(Table1[[#This Row],[Field of work]]="Health",Table1[[#This Row],[Income]],0)</f>
        <v>0</v>
      </c>
      <c r="CI429" s="2">
        <f ca="1">IF(Table1[[#This Row],[Field of work]]="Teaching",Table1[[#This Row],[Income]],0)</f>
        <v>0</v>
      </c>
      <c r="CJ429" s="2">
        <f ca="1">IF(Table1[[#This Row],[Field of work]]="Construction",Table1[[#This Row],[Income]],0)</f>
        <v>0</v>
      </c>
      <c r="CK429" s="2">
        <f ca="1">IF(Table1[[#This Row],[Field of work]]="IT",Table1[[#This Row],[Income]],0)</f>
        <v>0</v>
      </c>
      <c r="CL429" s="2">
        <f ca="1">IF(Table1[[#This Row],[Field of work]]="General work",Table1[[#This Row],[Income]],0)</f>
        <v>71536</v>
      </c>
      <c r="CM429" s="3">
        <f ca="1">IF(Table1[[#This Row],[Field of work]]="Agriculture",Table1[[#This Row],[Income]],0)</f>
        <v>0</v>
      </c>
      <c r="CN429" s="1">
        <f t="shared" ca="1" si="209"/>
        <v>1</v>
      </c>
      <c r="CO429" s="3"/>
      <c r="CP429" s="1">
        <f t="shared" ca="1" si="223"/>
        <v>35</v>
      </c>
      <c r="CQ429" s="3"/>
    </row>
    <row r="430" spans="2:95" x14ac:dyDescent="0.25">
      <c r="B430">
        <f t="shared" ca="1" si="224"/>
        <v>1</v>
      </c>
      <c r="C430" t="str">
        <f t="shared" ca="1" si="210"/>
        <v>Men</v>
      </c>
      <c r="D430">
        <f t="shared" ca="1" si="225"/>
        <v>35</v>
      </c>
      <c r="E430">
        <f t="shared" ca="1" si="226"/>
        <v>6</v>
      </c>
      <c r="F430" t="str">
        <f t="shared" ca="1" si="211"/>
        <v>Agriculture</v>
      </c>
      <c r="G430">
        <f t="shared" ca="1" si="227"/>
        <v>2</v>
      </c>
      <c r="H430" t="str">
        <f t="shared" ca="1" si="212"/>
        <v>College</v>
      </c>
      <c r="I430">
        <f t="shared" ca="1" si="228"/>
        <v>4</v>
      </c>
      <c r="J430">
        <f t="shared" ca="1" si="229"/>
        <v>1</v>
      </c>
      <c r="K430">
        <f t="shared" ca="1" si="230"/>
        <v>69998</v>
      </c>
      <c r="L430">
        <f t="shared" ca="1" si="231"/>
        <v>7</v>
      </c>
      <c r="M430" t="str">
        <f t="shared" ca="1" si="213"/>
        <v>Feni</v>
      </c>
      <c r="N430">
        <f t="shared" ca="1" si="235"/>
        <v>419988</v>
      </c>
      <c r="O430">
        <f t="shared" ca="1" si="232"/>
        <v>333900.13423026085</v>
      </c>
      <c r="P430">
        <f t="shared" ca="1" si="236"/>
        <v>16978.789537136883</v>
      </c>
      <c r="Q430">
        <f t="shared" ca="1" si="233"/>
        <v>9488</v>
      </c>
      <c r="R430">
        <f t="shared" ca="1" si="237"/>
        <v>106993.03367987963</v>
      </c>
      <c r="S430">
        <f t="shared" ca="1" si="238"/>
        <v>26893.578553003292</v>
      </c>
      <c r="T430">
        <f t="shared" ca="1" si="239"/>
        <v>463860.36809014023</v>
      </c>
      <c r="U430">
        <f t="shared" ca="1" si="240"/>
        <v>450381.16791014047</v>
      </c>
      <c r="V430">
        <f t="shared" ca="1" si="241"/>
        <v>13479.200179999752</v>
      </c>
      <c r="AR430" s="1">
        <f ca="1">IF(Table1[[#This Row],[Gender]]="men",1,0)</f>
        <v>1</v>
      </c>
      <c r="AS430" s="2">
        <f ca="1">IF(Table1[[#This Row],[Gender]]="Women",1,0)</f>
        <v>0</v>
      </c>
      <c r="AT430" s="2"/>
      <c r="AU430" s="2"/>
      <c r="AV430" s="3"/>
      <c r="AX430" s="1">
        <f t="shared" ca="1" si="214"/>
        <v>0</v>
      </c>
      <c r="AY430" s="2">
        <f t="shared" ca="1" si="215"/>
        <v>0</v>
      </c>
      <c r="AZ430" s="2">
        <f t="shared" ca="1" si="216"/>
        <v>0</v>
      </c>
      <c r="BA430" s="2">
        <f t="shared" ca="1" si="217"/>
        <v>0</v>
      </c>
      <c r="BB430" s="2">
        <f t="shared" ca="1" si="218"/>
        <v>0</v>
      </c>
      <c r="BC430" s="2">
        <f t="shared" ca="1" si="219"/>
        <v>1</v>
      </c>
      <c r="BD430" s="2"/>
      <c r="BE430" s="2"/>
      <c r="BF430" s="2"/>
      <c r="BG430" s="2"/>
      <c r="BH430" s="2"/>
      <c r="BI430" s="2"/>
      <c r="BJ430" s="3"/>
      <c r="BL430" s="1">
        <f t="shared" ca="1" si="234"/>
        <v>12298.752185171872</v>
      </c>
      <c r="BM430" s="3"/>
      <c r="BN430" s="1">
        <f t="shared" ca="1" si="220"/>
        <v>1</v>
      </c>
      <c r="BO430" s="2"/>
      <c r="BP430" s="2"/>
      <c r="BQ430" s="3"/>
      <c r="BR430" s="15">
        <f t="shared" ca="1" si="221"/>
        <v>0.42357466524268184</v>
      </c>
      <c r="BS430" s="16">
        <f t="shared" ca="1" si="222"/>
        <v>0</v>
      </c>
      <c r="BT430" s="2"/>
      <c r="BU430" s="2"/>
      <c r="BV430" s="1">
        <f ca="1">IF(Table1[[#This Row],[Area]]="Raozan",Table1[[#This Row],[Income]],0)</f>
        <v>0</v>
      </c>
      <c r="BW430" s="2">
        <f ca="1">IF(Table1[[#This Row],[Area]]="Rangunia",Table1[[#This Row],[Income]],0)</f>
        <v>0</v>
      </c>
      <c r="BX430" s="2">
        <f ca="1">IF(Table1[[#This Row],[Area]]="Hathazari",Table1[[#This Row],[Income]],0)</f>
        <v>0</v>
      </c>
      <c r="BY430" s="2">
        <f ca="1">IF(Table1[[#This Row],[Area]]="Nazirhat",Table1[[#This Row],[Income]],0)</f>
        <v>0</v>
      </c>
      <c r="BZ430" s="2">
        <f ca="1">IF(Table1[[#This Row],[Area]]="Rangamati",Table1[[#This Row],[Income]],0)</f>
        <v>0</v>
      </c>
      <c r="CA430" s="2">
        <f ca="1">IF(Table1[[#This Row],[Area]]="Kumilla",Table1[[#This Row],[Income]],0)</f>
        <v>0</v>
      </c>
      <c r="CB430" s="2">
        <f ca="1">IF(Table1[[#This Row],[Area]]="Notun para",Table1[[#This Row],[Income]],0)</f>
        <v>0</v>
      </c>
      <c r="CC430" s="2">
        <f ca="1">IF(Table1[[#This Row],[Area]]="Fotikchori",Table1[[#This Row],[Income]],0)</f>
        <v>0</v>
      </c>
      <c r="CD430" s="2">
        <f ca="1">IF(Table1[[#This Row],[Area]]="Feni",Table1[[#This Row],[Income]],0)</f>
        <v>69998</v>
      </c>
      <c r="CE430" s="2">
        <f ca="1">IF(Table1[[#This Row],[Area]]="Chattogram mohonogori",Table1[[#This Row],[Income]],0)</f>
        <v>0</v>
      </c>
      <c r="CF430" s="2">
        <f ca="1">IF(Table1[[#This Row],[Area]]="Potia",Table1[[#This Row],[Income]],0)</f>
        <v>0</v>
      </c>
      <c r="CG430" s="3">
        <f ca="1">IF(Table1[[#This Row],[Area]]="Kaptai",Table1[[#This Row],[Income]],0)</f>
        <v>0</v>
      </c>
      <c r="CH430" s="1">
        <f ca="1">IF(Table1[[#This Row],[Field of work]]="Health",Table1[[#This Row],[Income]],0)</f>
        <v>0</v>
      </c>
      <c r="CI430" s="2">
        <f ca="1">IF(Table1[[#This Row],[Field of work]]="Teaching",Table1[[#This Row],[Income]],0)</f>
        <v>0</v>
      </c>
      <c r="CJ430" s="2">
        <f ca="1">IF(Table1[[#This Row],[Field of work]]="Construction",Table1[[#This Row],[Income]],0)</f>
        <v>0</v>
      </c>
      <c r="CK430" s="2">
        <f ca="1">IF(Table1[[#This Row],[Field of work]]="IT",Table1[[#This Row],[Income]],0)</f>
        <v>0</v>
      </c>
      <c r="CL430" s="2">
        <f ca="1">IF(Table1[[#This Row],[Field of work]]="General work",Table1[[#This Row],[Income]],0)</f>
        <v>0</v>
      </c>
      <c r="CM430" s="3">
        <f ca="1">IF(Table1[[#This Row],[Field of work]]="Agriculture",Table1[[#This Row],[Income]],0)</f>
        <v>69998</v>
      </c>
      <c r="CN430" s="1">
        <f t="shared" ca="1" si="209"/>
        <v>1</v>
      </c>
      <c r="CO430" s="3"/>
      <c r="CP430" s="1">
        <f t="shared" ca="1" si="223"/>
        <v>29</v>
      </c>
      <c r="CQ430" s="3"/>
    </row>
    <row r="431" spans="2:95" x14ac:dyDescent="0.25">
      <c r="B431">
        <f t="shared" ca="1" si="224"/>
        <v>2</v>
      </c>
      <c r="C431" t="str">
        <f t="shared" ca="1" si="210"/>
        <v>Women</v>
      </c>
      <c r="D431">
        <f t="shared" ca="1" si="225"/>
        <v>29</v>
      </c>
      <c r="E431">
        <f t="shared" ca="1" si="226"/>
        <v>6</v>
      </c>
      <c r="F431" t="str">
        <f t="shared" ca="1" si="211"/>
        <v>Agriculture</v>
      </c>
      <c r="G431">
        <f t="shared" ca="1" si="227"/>
        <v>3</v>
      </c>
      <c r="H431" t="str">
        <f t="shared" ca="1" si="212"/>
        <v>University</v>
      </c>
      <c r="I431">
        <f t="shared" ca="1" si="228"/>
        <v>3</v>
      </c>
      <c r="J431">
        <f t="shared" ca="1" si="229"/>
        <v>3</v>
      </c>
      <c r="K431">
        <f t="shared" ca="1" si="230"/>
        <v>87589</v>
      </c>
      <c r="L431">
        <f t="shared" ca="1" si="231"/>
        <v>9</v>
      </c>
      <c r="M431" t="str">
        <f t="shared" ca="1" si="213"/>
        <v>Rangunia</v>
      </c>
      <c r="N431">
        <f t="shared" ca="1" si="235"/>
        <v>437945</v>
      </c>
      <c r="O431">
        <f t="shared" ca="1" si="232"/>
        <v>185502.40676970629</v>
      </c>
      <c r="P431">
        <f t="shared" ca="1" si="236"/>
        <v>203054.21127126328</v>
      </c>
      <c r="Q431">
        <f t="shared" ca="1" si="233"/>
        <v>172136</v>
      </c>
      <c r="R431">
        <f t="shared" ca="1" si="237"/>
        <v>7921.2244886333892</v>
      </c>
      <c r="S431">
        <f t="shared" ca="1" si="238"/>
        <v>49828.143987672927</v>
      </c>
      <c r="T431">
        <f t="shared" ca="1" si="239"/>
        <v>690827.3552589363</v>
      </c>
      <c r="U431">
        <f t="shared" ca="1" si="240"/>
        <v>365559.63125833968</v>
      </c>
      <c r="V431">
        <f t="shared" ca="1" si="241"/>
        <v>325267.72400059662</v>
      </c>
      <c r="AR431" s="1">
        <f ca="1">IF(Table1[[#This Row],[Gender]]="men",1,0)</f>
        <v>0</v>
      </c>
      <c r="AS431" s="2">
        <f ca="1">IF(Table1[[#This Row],[Gender]]="Women",1,0)</f>
        <v>1</v>
      </c>
      <c r="AT431" s="2"/>
      <c r="AU431" s="2"/>
      <c r="AV431" s="3"/>
      <c r="AX431" s="1">
        <f t="shared" ca="1" si="214"/>
        <v>0</v>
      </c>
      <c r="AY431" s="2">
        <f t="shared" ca="1" si="215"/>
        <v>0</v>
      </c>
      <c r="AZ431" s="2">
        <f t="shared" ca="1" si="216"/>
        <v>0</v>
      </c>
      <c r="BA431" s="2">
        <f t="shared" ca="1" si="217"/>
        <v>0</v>
      </c>
      <c r="BB431" s="2">
        <f t="shared" ca="1" si="218"/>
        <v>0</v>
      </c>
      <c r="BC431" s="2">
        <f t="shared" ca="1" si="219"/>
        <v>1</v>
      </c>
      <c r="BD431" s="2"/>
      <c r="BE431" s="2"/>
      <c r="BF431" s="2"/>
      <c r="BG431" s="2"/>
      <c r="BH431" s="2"/>
      <c r="BI431" s="2"/>
      <c r="BJ431" s="3"/>
      <c r="BL431" s="1">
        <f t="shared" ca="1" si="234"/>
        <v>78496.668509352123</v>
      </c>
      <c r="BM431" s="3"/>
      <c r="BN431" s="1">
        <f t="shared" ca="1" si="220"/>
        <v>1</v>
      </c>
      <c r="BO431" s="2"/>
      <c r="BP431" s="2"/>
      <c r="BQ431" s="3"/>
      <c r="BR431" s="15">
        <f t="shared" ca="1" si="221"/>
        <v>0.91953205251774273</v>
      </c>
      <c r="BS431" s="16">
        <f t="shared" ca="1" si="222"/>
        <v>0</v>
      </c>
      <c r="BT431" s="2"/>
      <c r="BU431" s="2"/>
      <c r="BV431" s="1">
        <f ca="1">IF(Table1[[#This Row],[Area]]="Raozan",Table1[[#This Row],[Income]],0)</f>
        <v>0</v>
      </c>
      <c r="BW431" s="2">
        <f ca="1">IF(Table1[[#This Row],[Area]]="Rangunia",Table1[[#This Row],[Income]],0)</f>
        <v>87589</v>
      </c>
      <c r="BX431" s="2">
        <f ca="1">IF(Table1[[#This Row],[Area]]="Hathazari",Table1[[#This Row],[Income]],0)</f>
        <v>0</v>
      </c>
      <c r="BY431" s="2">
        <f ca="1">IF(Table1[[#This Row],[Area]]="Nazirhat",Table1[[#This Row],[Income]],0)</f>
        <v>0</v>
      </c>
      <c r="BZ431" s="2">
        <f ca="1">IF(Table1[[#This Row],[Area]]="Rangamati",Table1[[#This Row],[Income]],0)</f>
        <v>0</v>
      </c>
      <c r="CA431" s="2">
        <f ca="1">IF(Table1[[#This Row],[Area]]="Kumilla",Table1[[#This Row],[Income]],0)</f>
        <v>0</v>
      </c>
      <c r="CB431" s="2">
        <f ca="1">IF(Table1[[#This Row],[Area]]="Notun para",Table1[[#This Row],[Income]],0)</f>
        <v>0</v>
      </c>
      <c r="CC431" s="2">
        <f ca="1">IF(Table1[[#This Row],[Area]]="Fotikchori",Table1[[#This Row],[Income]],0)</f>
        <v>0</v>
      </c>
      <c r="CD431" s="2">
        <f ca="1">IF(Table1[[#This Row],[Area]]="Feni",Table1[[#This Row],[Income]],0)</f>
        <v>0</v>
      </c>
      <c r="CE431" s="2">
        <f ca="1">IF(Table1[[#This Row],[Area]]="Chattogram mohonogori",Table1[[#This Row],[Income]],0)</f>
        <v>0</v>
      </c>
      <c r="CF431" s="2">
        <f ca="1">IF(Table1[[#This Row],[Area]]="Potia",Table1[[#This Row],[Income]],0)</f>
        <v>0</v>
      </c>
      <c r="CG431" s="3">
        <f ca="1">IF(Table1[[#This Row],[Area]]="Kaptai",Table1[[#This Row],[Income]],0)</f>
        <v>0</v>
      </c>
      <c r="CH431" s="1">
        <f ca="1">IF(Table1[[#This Row],[Field of work]]="Health",Table1[[#This Row],[Income]],0)</f>
        <v>0</v>
      </c>
      <c r="CI431" s="2">
        <f ca="1">IF(Table1[[#This Row],[Field of work]]="Teaching",Table1[[#This Row],[Income]],0)</f>
        <v>0</v>
      </c>
      <c r="CJ431" s="2">
        <f ca="1">IF(Table1[[#This Row],[Field of work]]="Construction",Table1[[#This Row],[Income]],0)</f>
        <v>0</v>
      </c>
      <c r="CK431" s="2">
        <f ca="1">IF(Table1[[#This Row],[Field of work]]="IT",Table1[[#This Row],[Income]],0)</f>
        <v>0</v>
      </c>
      <c r="CL431" s="2">
        <f ca="1">IF(Table1[[#This Row],[Field of work]]="General work",Table1[[#This Row],[Income]],0)</f>
        <v>0</v>
      </c>
      <c r="CM431" s="3">
        <f ca="1">IF(Table1[[#This Row],[Field of work]]="Agriculture",Table1[[#This Row],[Income]],0)</f>
        <v>87589</v>
      </c>
      <c r="CN431" s="1">
        <f t="shared" ca="1" si="209"/>
        <v>1</v>
      </c>
      <c r="CO431" s="3"/>
      <c r="CP431" s="1">
        <f t="shared" ca="1" si="223"/>
        <v>0</v>
      </c>
      <c r="CQ431" s="3"/>
    </row>
    <row r="432" spans="2:95" x14ac:dyDescent="0.25">
      <c r="B432">
        <f t="shared" ca="1" si="224"/>
        <v>1</v>
      </c>
      <c r="C432" t="str">
        <f t="shared" ca="1" si="210"/>
        <v>Men</v>
      </c>
      <c r="D432">
        <f t="shared" ca="1" si="225"/>
        <v>38</v>
      </c>
      <c r="E432">
        <f t="shared" ca="1" si="226"/>
        <v>6</v>
      </c>
      <c r="F432" t="str">
        <f t="shared" ca="1" si="211"/>
        <v>Agriculture</v>
      </c>
      <c r="G432">
        <f t="shared" ca="1" si="227"/>
        <v>4</v>
      </c>
      <c r="H432" t="str">
        <f t="shared" ca="1" si="212"/>
        <v>Technical</v>
      </c>
      <c r="I432">
        <f t="shared" ca="1" si="228"/>
        <v>4</v>
      </c>
      <c r="J432">
        <f t="shared" ca="1" si="229"/>
        <v>3</v>
      </c>
      <c r="K432">
        <f t="shared" ca="1" si="230"/>
        <v>58764</v>
      </c>
      <c r="L432">
        <f t="shared" ca="1" si="231"/>
        <v>8</v>
      </c>
      <c r="M432" t="str">
        <f t="shared" ca="1" si="213"/>
        <v>Potia</v>
      </c>
      <c r="N432">
        <f t="shared" ca="1" si="235"/>
        <v>235056</v>
      </c>
      <c r="O432">
        <f t="shared" ca="1" si="232"/>
        <v>216141.52613661054</v>
      </c>
      <c r="P432">
        <f t="shared" ca="1" si="236"/>
        <v>36896.256555515618</v>
      </c>
      <c r="Q432">
        <f t="shared" ca="1" si="233"/>
        <v>36486</v>
      </c>
      <c r="R432">
        <f t="shared" ca="1" si="237"/>
        <v>100447.62531892073</v>
      </c>
      <c r="S432">
        <f t="shared" ca="1" si="238"/>
        <v>37536.370162605592</v>
      </c>
      <c r="T432">
        <f t="shared" ca="1" si="239"/>
        <v>309488.62671812123</v>
      </c>
      <c r="U432">
        <f t="shared" ca="1" si="240"/>
        <v>353075.15145553125</v>
      </c>
      <c r="V432">
        <f t="shared" ca="1" si="241"/>
        <v>-43586.524737410014</v>
      </c>
      <c r="AR432" s="1">
        <f ca="1">IF(Table1[[#This Row],[Gender]]="men",1,0)</f>
        <v>1</v>
      </c>
      <c r="AS432" s="2">
        <f ca="1">IF(Table1[[#This Row],[Gender]]="Women",1,0)</f>
        <v>0</v>
      </c>
      <c r="AT432" s="2"/>
      <c r="AU432" s="2"/>
      <c r="AV432" s="3"/>
      <c r="AX432" s="1">
        <f t="shared" ca="1" si="214"/>
        <v>0</v>
      </c>
      <c r="AY432" s="2">
        <f t="shared" ca="1" si="215"/>
        <v>0</v>
      </c>
      <c r="AZ432" s="2">
        <f t="shared" ca="1" si="216"/>
        <v>1</v>
      </c>
      <c r="BA432" s="2">
        <f t="shared" ca="1" si="217"/>
        <v>0</v>
      </c>
      <c r="BB432" s="2">
        <f t="shared" ca="1" si="218"/>
        <v>0</v>
      </c>
      <c r="BC432" s="2">
        <f t="shared" ca="1" si="219"/>
        <v>0</v>
      </c>
      <c r="BD432" s="2"/>
      <c r="BE432" s="2"/>
      <c r="BF432" s="2"/>
      <c r="BG432" s="2"/>
      <c r="BH432" s="2"/>
      <c r="BI432" s="2"/>
      <c r="BJ432" s="3"/>
      <c r="BL432" s="1">
        <f t="shared" ca="1" si="234"/>
        <v>18640.776512243832</v>
      </c>
      <c r="BM432" s="3"/>
      <c r="BN432" s="1">
        <f t="shared" ca="1" si="220"/>
        <v>1</v>
      </c>
      <c r="BO432" s="2"/>
      <c r="BP432" s="2"/>
      <c r="BQ432" s="3"/>
      <c r="BR432" s="15">
        <f t="shared" ca="1" si="221"/>
        <v>0.20955741117309179</v>
      </c>
      <c r="BS432" s="16">
        <f t="shared" ca="1" si="222"/>
        <v>0</v>
      </c>
      <c r="BT432" s="2"/>
      <c r="BU432" s="2"/>
      <c r="BV432" s="1">
        <f ca="1">IF(Table1[[#This Row],[Area]]="Raozan",Table1[[#This Row],[Income]],0)</f>
        <v>0</v>
      </c>
      <c r="BW432" s="2">
        <f ca="1">IF(Table1[[#This Row],[Area]]="Rangunia",Table1[[#This Row],[Income]],0)</f>
        <v>0</v>
      </c>
      <c r="BX432" s="2">
        <f ca="1">IF(Table1[[#This Row],[Area]]="Hathazari",Table1[[#This Row],[Income]],0)</f>
        <v>0</v>
      </c>
      <c r="BY432" s="2">
        <f ca="1">IF(Table1[[#This Row],[Area]]="Nazirhat",Table1[[#This Row],[Income]],0)</f>
        <v>0</v>
      </c>
      <c r="BZ432" s="2">
        <f ca="1">IF(Table1[[#This Row],[Area]]="Rangamati",Table1[[#This Row],[Income]],0)</f>
        <v>0</v>
      </c>
      <c r="CA432" s="2">
        <f ca="1">IF(Table1[[#This Row],[Area]]="Kumilla",Table1[[#This Row],[Income]],0)</f>
        <v>0</v>
      </c>
      <c r="CB432" s="2">
        <f ca="1">IF(Table1[[#This Row],[Area]]="Notun para",Table1[[#This Row],[Income]],0)</f>
        <v>0</v>
      </c>
      <c r="CC432" s="2">
        <f ca="1">IF(Table1[[#This Row],[Area]]="Fotikchori",Table1[[#This Row],[Income]],0)</f>
        <v>0</v>
      </c>
      <c r="CD432" s="2">
        <f ca="1">IF(Table1[[#This Row],[Area]]="Feni",Table1[[#This Row],[Income]],0)</f>
        <v>0</v>
      </c>
      <c r="CE432" s="2">
        <f ca="1">IF(Table1[[#This Row],[Area]]="Chattogram mohonogori",Table1[[#This Row],[Income]],0)</f>
        <v>0</v>
      </c>
      <c r="CF432" s="2">
        <f ca="1">IF(Table1[[#This Row],[Area]]="Potia",Table1[[#This Row],[Income]],0)</f>
        <v>58764</v>
      </c>
      <c r="CG432" s="3">
        <f ca="1">IF(Table1[[#This Row],[Area]]="Kaptai",Table1[[#This Row],[Income]],0)</f>
        <v>0</v>
      </c>
      <c r="CH432" s="1">
        <f ca="1">IF(Table1[[#This Row],[Field of work]]="Health",Table1[[#This Row],[Income]],0)</f>
        <v>0</v>
      </c>
      <c r="CI432" s="2">
        <f ca="1">IF(Table1[[#This Row],[Field of work]]="Teaching",Table1[[#This Row],[Income]],0)</f>
        <v>0</v>
      </c>
      <c r="CJ432" s="2">
        <f ca="1">IF(Table1[[#This Row],[Field of work]]="Construction",Table1[[#This Row],[Income]],0)</f>
        <v>0</v>
      </c>
      <c r="CK432" s="2">
        <f ca="1">IF(Table1[[#This Row],[Field of work]]="IT",Table1[[#This Row],[Income]],0)</f>
        <v>0</v>
      </c>
      <c r="CL432" s="2">
        <f ca="1">IF(Table1[[#This Row],[Field of work]]="General work",Table1[[#This Row],[Income]],0)</f>
        <v>0</v>
      </c>
      <c r="CM432" s="3">
        <f ca="1">IF(Table1[[#This Row],[Field of work]]="Agriculture",Table1[[#This Row],[Income]],0)</f>
        <v>58764</v>
      </c>
      <c r="CN432" s="1">
        <f t="shared" ca="1" si="209"/>
        <v>1</v>
      </c>
      <c r="CO432" s="3"/>
      <c r="CP432" s="1">
        <f t="shared" ca="1" si="223"/>
        <v>28</v>
      </c>
      <c r="CQ432" s="3"/>
    </row>
    <row r="433" spans="2:95" x14ac:dyDescent="0.25">
      <c r="B433">
        <f t="shared" ca="1" si="224"/>
        <v>1</v>
      </c>
      <c r="C433" t="str">
        <f t="shared" ca="1" si="210"/>
        <v>Men</v>
      </c>
      <c r="D433">
        <f t="shared" ca="1" si="225"/>
        <v>28</v>
      </c>
      <c r="E433">
        <f t="shared" ca="1" si="226"/>
        <v>2</v>
      </c>
      <c r="F433" t="str">
        <f t="shared" ca="1" si="211"/>
        <v>Construction</v>
      </c>
      <c r="G433">
        <f t="shared" ca="1" si="227"/>
        <v>1</v>
      </c>
      <c r="H433" t="str">
        <f t="shared" ca="1" si="212"/>
        <v>High school</v>
      </c>
      <c r="I433">
        <f t="shared" ca="1" si="228"/>
        <v>1</v>
      </c>
      <c r="J433">
        <f t="shared" ca="1" si="229"/>
        <v>3</v>
      </c>
      <c r="K433">
        <f t="shared" ca="1" si="230"/>
        <v>81164</v>
      </c>
      <c r="L433">
        <f t="shared" ca="1" si="231"/>
        <v>4</v>
      </c>
      <c r="M433" t="str">
        <f t="shared" ca="1" si="213"/>
        <v>Rangamati</v>
      </c>
      <c r="N433">
        <f t="shared" ca="1" si="235"/>
        <v>405820</v>
      </c>
      <c r="O433">
        <f t="shared" ca="1" si="232"/>
        <v>85042.588602264106</v>
      </c>
      <c r="P433">
        <f t="shared" ca="1" si="236"/>
        <v>235490.00552805635</v>
      </c>
      <c r="Q433">
        <f t="shared" ca="1" si="233"/>
        <v>127512</v>
      </c>
      <c r="R433">
        <f t="shared" ca="1" si="237"/>
        <v>126320.09719233192</v>
      </c>
      <c r="S433">
        <f t="shared" ca="1" si="238"/>
        <v>36103.713760006103</v>
      </c>
      <c r="T433">
        <f t="shared" ca="1" si="239"/>
        <v>677413.71928806242</v>
      </c>
      <c r="U433">
        <f t="shared" ca="1" si="240"/>
        <v>338874.68579459604</v>
      </c>
      <c r="V433">
        <f t="shared" ca="1" si="241"/>
        <v>338539.03349346638</v>
      </c>
      <c r="AR433" s="1">
        <f ca="1">IF(Table1[[#This Row],[Gender]]="men",1,0)</f>
        <v>1</v>
      </c>
      <c r="AS433" s="2">
        <f ca="1">IF(Table1[[#This Row],[Gender]]="Women",1,0)</f>
        <v>0</v>
      </c>
      <c r="AT433" s="2"/>
      <c r="AU433" s="2"/>
      <c r="AV433" s="3"/>
      <c r="AX433" s="1">
        <f t="shared" ca="1" si="214"/>
        <v>1</v>
      </c>
      <c r="AY433" s="2">
        <f t="shared" ca="1" si="215"/>
        <v>0</v>
      </c>
      <c r="AZ433" s="2">
        <f t="shared" ca="1" si="216"/>
        <v>0</v>
      </c>
      <c r="BA433" s="2">
        <f t="shared" ca="1" si="217"/>
        <v>0</v>
      </c>
      <c r="BB433" s="2">
        <f t="shared" ca="1" si="218"/>
        <v>0</v>
      </c>
      <c r="BC433" s="2">
        <f t="shared" ca="1" si="219"/>
        <v>0</v>
      </c>
      <c r="BD433" s="2"/>
      <c r="BE433" s="2"/>
      <c r="BF433" s="2"/>
      <c r="BG433" s="2"/>
      <c r="BH433" s="2"/>
      <c r="BI433" s="2"/>
      <c r="BJ433" s="3"/>
      <c r="BL433" s="1">
        <f t="shared" ca="1" si="234"/>
        <v>30763.445963817114</v>
      </c>
      <c r="BM433" s="3"/>
      <c r="BN433" s="1">
        <f t="shared" ca="1" si="220"/>
        <v>1</v>
      </c>
      <c r="BO433" s="2"/>
      <c r="BP433" s="2"/>
      <c r="BQ433" s="3"/>
      <c r="BR433" s="15">
        <f t="shared" ca="1" si="221"/>
        <v>0.79081871213838117</v>
      </c>
      <c r="BS433" s="16">
        <f t="shared" ca="1" si="222"/>
        <v>0</v>
      </c>
      <c r="BT433" s="2"/>
      <c r="BU433" s="2"/>
      <c r="BV433" s="1">
        <f ca="1">IF(Table1[[#This Row],[Area]]="Raozan",Table1[[#This Row],[Income]],0)</f>
        <v>0</v>
      </c>
      <c r="BW433" s="2">
        <f ca="1">IF(Table1[[#This Row],[Area]]="Rangunia",Table1[[#This Row],[Income]],0)</f>
        <v>0</v>
      </c>
      <c r="BX433" s="2">
        <f ca="1">IF(Table1[[#This Row],[Area]]="Hathazari",Table1[[#This Row],[Income]],0)</f>
        <v>0</v>
      </c>
      <c r="BY433" s="2">
        <f ca="1">IF(Table1[[#This Row],[Area]]="Nazirhat",Table1[[#This Row],[Income]],0)</f>
        <v>0</v>
      </c>
      <c r="BZ433" s="2">
        <f ca="1">IF(Table1[[#This Row],[Area]]="Rangamati",Table1[[#This Row],[Income]],0)</f>
        <v>81164</v>
      </c>
      <c r="CA433" s="2">
        <f ca="1">IF(Table1[[#This Row],[Area]]="Kumilla",Table1[[#This Row],[Income]],0)</f>
        <v>0</v>
      </c>
      <c r="CB433" s="2">
        <f ca="1">IF(Table1[[#This Row],[Area]]="Notun para",Table1[[#This Row],[Income]],0)</f>
        <v>0</v>
      </c>
      <c r="CC433" s="2">
        <f ca="1">IF(Table1[[#This Row],[Area]]="Fotikchori",Table1[[#This Row],[Income]],0)</f>
        <v>0</v>
      </c>
      <c r="CD433" s="2">
        <f ca="1">IF(Table1[[#This Row],[Area]]="Feni",Table1[[#This Row],[Income]],0)</f>
        <v>0</v>
      </c>
      <c r="CE433" s="2">
        <f ca="1">IF(Table1[[#This Row],[Area]]="Chattogram mohonogori",Table1[[#This Row],[Income]],0)</f>
        <v>0</v>
      </c>
      <c r="CF433" s="2">
        <f ca="1">IF(Table1[[#This Row],[Area]]="Potia",Table1[[#This Row],[Income]],0)</f>
        <v>0</v>
      </c>
      <c r="CG433" s="3">
        <f ca="1">IF(Table1[[#This Row],[Area]]="Kaptai",Table1[[#This Row],[Income]],0)</f>
        <v>0</v>
      </c>
      <c r="CH433" s="1">
        <f ca="1">IF(Table1[[#This Row],[Field of work]]="Health",Table1[[#This Row],[Income]],0)</f>
        <v>0</v>
      </c>
      <c r="CI433" s="2">
        <f ca="1">IF(Table1[[#This Row],[Field of work]]="Teaching",Table1[[#This Row],[Income]],0)</f>
        <v>0</v>
      </c>
      <c r="CJ433" s="2">
        <f ca="1">IF(Table1[[#This Row],[Field of work]]="Construction",Table1[[#This Row],[Income]],0)</f>
        <v>81164</v>
      </c>
      <c r="CK433" s="2">
        <f ca="1">IF(Table1[[#This Row],[Field of work]]="IT",Table1[[#This Row],[Income]],0)</f>
        <v>0</v>
      </c>
      <c r="CL433" s="2">
        <f ca="1">IF(Table1[[#This Row],[Field of work]]="General work",Table1[[#This Row],[Income]],0)</f>
        <v>0</v>
      </c>
      <c r="CM433" s="3">
        <f ca="1">IF(Table1[[#This Row],[Field of work]]="Agriculture",Table1[[#This Row],[Income]],0)</f>
        <v>0</v>
      </c>
      <c r="CN433" s="1">
        <f t="shared" ca="1" si="209"/>
        <v>1</v>
      </c>
      <c r="CO433" s="3"/>
      <c r="CP433" s="1">
        <f t="shared" ca="1" si="223"/>
        <v>38</v>
      </c>
      <c r="CQ433" s="3"/>
    </row>
    <row r="434" spans="2:95" x14ac:dyDescent="0.25">
      <c r="B434">
        <f t="shared" ca="1" si="224"/>
        <v>2</v>
      </c>
      <c r="C434" t="str">
        <f t="shared" ca="1" si="210"/>
        <v>Women</v>
      </c>
      <c r="D434">
        <f t="shared" ca="1" si="225"/>
        <v>38</v>
      </c>
      <c r="E434">
        <f t="shared" ca="1" si="226"/>
        <v>1</v>
      </c>
      <c r="F434" t="str">
        <f t="shared" ca="1" si="211"/>
        <v>Health</v>
      </c>
      <c r="G434">
        <f t="shared" ca="1" si="227"/>
        <v>4</v>
      </c>
      <c r="H434" t="str">
        <f t="shared" ca="1" si="212"/>
        <v>Technical</v>
      </c>
      <c r="I434">
        <f t="shared" ca="1" si="228"/>
        <v>4</v>
      </c>
      <c r="J434">
        <f t="shared" ca="1" si="229"/>
        <v>3</v>
      </c>
      <c r="K434">
        <f t="shared" ca="1" si="230"/>
        <v>54495</v>
      </c>
      <c r="L434">
        <f t="shared" ca="1" si="231"/>
        <v>1</v>
      </c>
      <c r="M434" t="str">
        <f t="shared" ca="1" si="213"/>
        <v>Raozan</v>
      </c>
      <c r="N434">
        <f t="shared" ca="1" si="235"/>
        <v>326970</v>
      </c>
      <c r="O434">
        <f t="shared" ca="1" si="232"/>
        <v>258573.99430788649</v>
      </c>
      <c r="P434">
        <f t="shared" ca="1" si="236"/>
        <v>55922.3295367315</v>
      </c>
      <c r="Q434">
        <f t="shared" ca="1" si="233"/>
        <v>48166</v>
      </c>
      <c r="R434">
        <f t="shared" ca="1" si="237"/>
        <v>11103.854978157151</v>
      </c>
      <c r="S434">
        <f t="shared" ca="1" si="238"/>
        <v>62976.059769246043</v>
      </c>
      <c r="T434">
        <f t="shared" ca="1" si="239"/>
        <v>445868.3893059775</v>
      </c>
      <c r="U434">
        <f t="shared" ca="1" si="240"/>
        <v>317843.84928604361</v>
      </c>
      <c r="V434">
        <f t="shared" ca="1" si="241"/>
        <v>128024.54001993389</v>
      </c>
      <c r="AR434" s="1">
        <f ca="1">IF(Table1[[#This Row],[Gender]]="men",1,0)</f>
        <v>0</v>
      </c>
      <c r="AS434" s="2">
        <f ca="1">IF(Table1[[#This Row],[Gender]]="Women",1,0)</f>
        <v>1</v>
      </c>
      <c r="AT434" s="2"/>
      <c r="AU434" s="2"/>
      <c r="AV434" s="3"/>
      <c r="AX434" s="1">
        <f t="shared" ca="1" si="214"/>
        <v>0</v>
      </c>
      <c r="AY434" s="2">
        <f t="shared" ca="1" si="215"/>
        <v>0</v>
      </c>
      <c r="AZ434" s="2">
        <f t="shared" ca="1" si="216"/>
        <v>0</v>
      </c>
      <c r="BA434" s="2">
        <f t="shared" ca="1" si="217"/>
        <v>0</v>
      </c>
      <c r="BB434" s="2">
        <f t="shared" ca="1" si="218"/>
        <v>1</v>
      </c>
      <c r="BC434" s="2">
        <f t="shared" ca="1" si="219"/>
        <v>0</v>
      </c>
      <c r="BD434" s="2"/>
      <c r="BE434" s="2"/>
      <c r="BF434" s="2"/>
      <c r="BG434" s="2"/>
      <c r="BH434" s="2"/>
      <c r="BI434" s="2"/>
      <c r="BJ434" s="3"/>
      <c r="BL434" s="1">
        <f t="shared" ca="1" si="234"/>
        <v>14640.506829813983</v>
      </c>
      <c r="BM434" s="3"/>
      <c r="BN434" s="1">
        <f t="shared" ca="1" si="220"/>
        <v>0</v>
      </c>
      <c r="BO434" s="2"/>
      <c r="BP434" s="2"/>
      <c r="BQ434" s="3"/>
      <c r="BR434" s="15">
        <f t="shared" ca="1" si="221"/>
        <v>0.14080299333280866</v>
      </c>
      <c r="BS434" s="16">
        <f t="shared" ca="1" si="222"/>
        <v>1</v>
      </c>
      <c r="BT434" s="2"/>
      <c r="BU434" s="2"/>
      <c r="BV434" s="1">
        <f ca="1">IF(Table1[[#This Row],[Area]]="Raozan",Table1[[#This Row],[Income]],0)</f>
        <v>54495</v>
      </c>
      <c r="BW434" s="2">
        <f ca="1">IF(Table1[[#This Row],[Area]]="Rangunia",Table1[[#This Row],[Income]],0)</f>
        <v>0</v>
      </c>
      <c r="BX434" s="2">
        <f ca="1">IF(Table1[[#This Row],[Area]]="Hathazari",Table1[[#This Row],[Income]],0)</f>
        <v>0</v>
      </c>
      <c r="BY434" s="2">
        <f ca="1">IF(Table1[[#This Row],[Area]]="Nazirhat",Table1[[#This Row],[Income]],0)</f>
        <v>0</v>
      </c>
      <c r="BZ434" s="2">
        <f ca="1">IF(Table1[[#This Row],[Area]]="Rangamati",Table1[[#This Row],[Income]],0)</f>
        <v>0</v>
      </c>
      <c r="CA434" s="2">
        <f ca="1">IF(Table1[[#This Row],[Area]]="Kumilla",Table1[[#This Row],[Income]],0)</f>
        <v>0</v>
      </c>
      <c r="CB434" s="2">
        <f ca="1">IF(Table1[[#This Row],[Area]]="Notun para",Table1[[#This Row],[Income]],0)</f>
        <v>0</v>
      </c>
      <c r="CC434" s="2">
        <f ca="1">IF(Table1[[#This Row],[Area]]="Fotikchori",Table1[[#This Row],[Income]],0)</f>
        <v>0</v>
      </c>
      <c r="CD434" s="2">
        <f ca="1">IF(Table1[[#This Row],[Area]]="Feni",Table1[[#This Row],[Income]],0)</f>
        <v>0</v>
      </c>
      <c r="CE434" s="2">
        <f ca="1">IF(Table1[[#This Row],[Area]]="Chattogram mohonogori",Table1[[#This Row],[Income]],0)</f>
        <v>0</v>
      </c>
      <c r="CF434" s="2">
        <f ca="1">IF(Table1[[#This Row],[Area]]="Potia",Table1[[#This Row],[Income]],0)</f>
        <v>0</v>
      </c>
      <c r="CG434" s="3">
        <f ca="1">IF(Table1[[#This Row],[Area]]="Kaptai",Table1[[#This Row],[Income]],0)</f>
        <v>0</v>
      </c>
      <c r="CH434" s="1">
        <f ca="1">IF(Table1[[#This Row],[Field of work]]="Health",Table1[[#This Row],[Income]],0)</f>
        <v>54495</v>
      </c>
      <c r="CI434" s="2">
        <f ca="1">IF(Table1[[#This Row],[Field of work]]="Teaching",Table1[[#This Row],[Income]],0)</f>
        <v>0</v>
      </c>
      <c r="CJ434" s="2">
        <f ca="1">IF(Table1[[#This Row],[Field of work]]="Construction",Table1[[#This Row],[Income]],0)</f>
        <v>0</v>
      </c>
      <c r="CK434" s="2">
        <f ca="1">IF(Table1[[#This Row],[Field of work]]="IT",Table1[[#This Row],[Income]],0)</f>
        <v>0</v>
      </c>
      <c r="CL434" s="2">
        <f ca="1">IF(Table1[[#This Row],[Field of work]]="General work",Table1[[#This Row],[Income]],0)</f>
        <v>0</v>
      </c>
      <c r="CM434" s="3">
        <f ca="1">IF(Table1[[#This Row],[Field of work]]="Agriculture",Table1[[#This Row],[Income]],0)</f>
        <v>0</v>
      </c>
      <c r="CN434" s="1">
        <f t="shared" ca="1" si="209"/>
        <v>1</v>
      </c>
      <c r="CO434" s="3"/>
      <c r="CP434" s="1">
        <f t="shared" ca="1" si="223"/>
        <v>30</v>
      </c>
      <c r="CQ434" s="3"/>
    </row>
    <row r="435" spans="2:95" x14ac:dyDescent="0.25">
      <c r="B435">
        <f t="shared" ca="1" si="224"/>
        <v>1</v>
      </c>
      <c r="C435" t="str">
        <f t="shared" ca="1" si="210"/>
        <v>Men</v>
      </c>
      <c r="D435">
        <f t="shared" ca="1" si="225"/>
        <v>30</v>
      </c>
      <c r="E435">
        <f t="shared" ca="1" si="226"/>
        <v>5</v>
      </c>
      <c r="F435" t="str">
        <f t="shared" ca="1" si="211"/>
        <v>General work</v>
      </c>
      <c r="G435">
        <f t="shared" ca="1" si="227"/>
        <v>3</v>
      </c>
      <c r="H435" t="str">
        <f t="shared" ca="1" si="212"/>
        <v>University</v>
      </c>
      <c r="I435">
        <f t="shared" ca="1" si="228"/>
        <v>0</v>
      </c>
      <c r="J435">
        <f t="shared" ca="1" si="229"/>
        <v>2</v>
      </c>
      <c r="K435">
        <f t="shared" ca="1" si="230"/>
        <v>76385</v>
      </c>
      <c r="L435">
        <f t="shared" ca="1" si="231"/>
        <v>10</v>
      </c>
      <c r="M435" t="str">
        <f t="shared" ca="1" si="213"/>
        <v>Notun para</v>
      </c>
      <c r="N435">
        <f t="shared" ca="1" si="235"/>
        <v>305540</v>
      </c>
      <c r="O435">
        <f t="shared" ca="1" si="232"/>
        <v>43020.946582906356</v>
      </c>
      <c r="P435">
        <f t="shared" ca="1" si="236"/>
        <v>61526.891927634228</v>
      </c>
      <c r="Q435">
        <f t="shared" ca="1" si="233"/>
        <v>21556</v>
      </c>
      <c r="R435">
        <f t="shared" ca="1" si="237"/>
        <v>113365.42780835083</v>
      </c>
      <c r="S435">
        <f t="shared" ca="1" si="238"/>
        <v>535.73865028060823</v>
      </c>
      <c r="T435">
        <f t="shared" ca="1" si="239"/>
        <v>367602.63057791488</v>
      </c>
      <c r="U435">
        <f t="shared" ca="1" si="240"/>
        <v>177942.37439125718</v>
      </c>
      <c r="V435">
        <f t="shared" ca="1" si="241"/>
        <v>189660.2561866577</v>
      </c>
      <c r="AR435" s="1">
        <f ca="1">IF(Table1[[#This Row],[Gender]]="men",1,0)</f>
        <v>1</v>
      </c>
      <c r="AS435" s="2">
        <f ca="1">IF(Table1[[#This Row],[Gender]]="Women",1,0)</f>
        <v>0</v>
      </c>
      <c r="AT435" s="2"/>
      <c r="AU435" s="2"/>
      <c r="AV435" s="3"/>
      <c r="AX435" s="1">
        <f t="shared" ca="1" si="214"/>
        <v>0</v>
      </c>
      <c r="AY435" s="2">
        <f t="shared" ca="1" si="215"/>
        <v>0</v>
      </c>
      <c r="AZ435" s="2">
        <f t="shared" ca="1" si="216"/>
        <v>0</v>
      </c>
      <c r="BA435" s="2">
        <f t="shared" ca="1" si="217"/>
        <v>0</v>
      </c>
      <c r="BB435" s="2">
        <f t="shared" ca="1" si="218"/>
        <v>1</v>
      </c>
      <c r="BC435" s="2">
        <f t="shared" ca="1" si="219"/>
        <v>0</v>
      </c>
      <c r="BD435" s="2"/>
      <c r="BE435" s="2"/>
      <c r="BF435" s="2"/>
      <c r="BG435" s="2"/>
      <c r="BH435" s="2"/>
      <c r="BI435" s="2"/>
      <c r="BJ435" s="3"/>
      <c r="BL435" s="1">
        <f t="shared" ca="1" si="234"/>
        <v>42328.482575841226</v>
      </c>
      <c r="BM435" s="3"/>
      <c r="BN435" s="1">
        <f t="shared" ca="1" si="220"/>
        <v>1</v>
      </c>
      <c r="BO435" s="2"/>
      <c r="BP435" s="2"/>
      <c r="BQ435" s="3"/>
      <c r="BR435" s="15">
        <f t="shared" ca="1" si="221"/>
        <v>0.5742160866986119</v>
      </c>
      <c r="BS435" s="16">
        <f t="shared" ca="1" si="222"/>
        <v>0</v>
      </c>
      <c r="BT435" s="2"/>
      <c r="BU435" s="2"/>
      <c r="BV435" s="1">
        <f ca="1">IF(Table1[[#This Row],[Area]]="Raozan",Table1[[#This Row],[Income]],0)</f>
        <v>0</v>
      </c>
      <c r="BW435" s="2">
        <f ca="1">IF(Table1[[#This Row],[Area]]="Rangunia",Table1[[#This Row],[Income]],0)</f>
        <v>0</v>
      </c>
      <c r="BX435" s="2">
        <f ca="1">IF(Table1[[#This Row],[Area]]="Hathazari",Table1[[#This Row],[Income]],0)</f>
        <v>0</v>
      </c>
      <c r="BY435" s="2">
        <f ca="1">IF(Table1[[#This Row],[Area]]="Nazirhat",Table1[[#This Row],[Income]],0)</f>
        <v>0</v>
      </c>
      <c r="BZ435" s="2">
        <f ca="1">IF(Table1[[#This Row],[Area]]="Rangamati",Table1[[#This Row],[Income]],0)</f>
        <v>0</v>
      </c>
      <c r="CA435" s="2">
        <f ca="1">IF(Table1[[#This Row],[Area]]="Kumilla",Table1[[#This Row],[Income]],0)</f>
        <v>0</v>
      </c>
      <c r="CB435" s="2">
        <f ca="1">IF(Table1[[#This Row],[Area]]="Notun para",Table1[[#This Row],[Income]],0)</f>
        <v>76385</v>
      </c>
      <c r="CC435" s="2">
        <f ca="1">IF(Table1[[#This Row],[Area]]="Fotikchori",Table1[[#This Row],[Income]],0)</f>
        <v>0</v>
      </c>
      <c r="CD435" s="2">
        <f ca="1">IF(Table1[[#This Row],[Area]]="Feni",Table1[[#This Row],[Income]],0)</f>
        <v>0</v>
      </c>
      <c r="CE435" s="2">
        <f ca="1">IF(Table1[[#This Row],[Area]]="Chattogram mohonogori",Table1[[#This Row],[Income]],0)</f>
        <v>0</v>
      </c>
      <c r="CF435" s="2">
        <f ca="1">IF(Table1[[#This Row],[Area]]="Potia",Table1[[#This Row],[Income]],0)</f>
        <v>0</v>
      </c>
      <c r="CG435" s="3">
        <f ca="1">IF(Table1[[#This Row],[Area]]="Kaptai",Table1[[#This Row],[Income]],0)</f>
        <v>0</v>
      </c>
      <c r="CH435" s="1">
        <f ca="1">IF(Table1[[#This Row],[Field of work]]="Health",Table1[[#This Row],[Income]],0)</f>
        <v>0</v>
      </c>
      <c r="CI435" s="2">
        <f ca="1">IF(Table1[[#This Row],[Field of work]]="Teaching",Table1[[#This Row],[Income]],0)</f>
        <v>0</v>
      </c>
      <c r="CJ435" s="2">
        <f ca="1">IF(Table1[[#This Row],[Field of work]]="Construction",Table1[[#This Row],[Income]],0)</f>
        <v>0</v>
      </c>
      <c r="CK435" s="2">
        <f ca="1">IF(Table1[[#This Row],[Field of work]]="IT",Table1[[#This Row],[Income]],0)</f>
        <v>0</v>
      </c>
      <c r="CL435" s="2">
        <f ca="1">IF(Table1[[#This Row],[Field of work]]="General work",Table1[[#This Row],[Income]],0)</f>
        <v>76385</v>
      </c>
      <c r="CM435" s="3">
        <f ca="1">IF(Table1[[#This Row],[Field of work]]="Agriculture",Table1[[#This Row],[Income]],0)</f>
        <v>0</v>
      </c>
      <c r="CN435" s="1">
        <f t="shared" ca="1" si="209"/>
        <v>1</v>
      </c>
      <c r="CO435" s="3"/>
      <c r="CP435" s="1">
        <f t="shared" ca="1" si="223"/>
        <v>36</v>
      </c>
      <c r="CQ435" s="3"/>
    </row>
    <row r="436" spans="2:95" x14ac:dyDescent="0.25">
      <c r="B436">
        <f t="shared" ca="1" si="224"/>
        <v>2</v>
      </c>
      <c r="C436" t="str">
        <f t="shared" ca="1" si="210"/>
        <v>Women</v>
      </c>
      <c r="D436">
        <f t="shared" ca="1" si="225"/>
        <v>36</v>
      </c>
      <c r="E436">
        <f t="shared" ca="1" si="226"/>
        <v>5</v>
      </c>
      <c r="F436" t="str">
        <f t="shared" ca="1" si="211"/>
        <v>General work</v>
      </c>
      <c r="G436">
        <f t="shared" ca="1" si="227"/>
        <v>2</v>
      </c>
      <c r="H436" t="str">
        <f t="shared" ca="1" si="212"/>
        <v>College</v>
      </c>
      <c r="I436">
        <f t="shared" ca="1" si="228"/>
        <v>3</v>
      </c>
      <c r="J436">
        <f t="shared" ca="1" si="229"/>
        <v>3</v>
      </c>
      <c r="K436">
        <f t="shared" ca="1" si="230"/>
        <v>69536</v>
      </c>
      <c r="L436">
        <f t="shared" ca="1" si="231"/>
        <v>1</v>
      </c>
      <c r="M436" t="str">
        <f t="shared" ca="1" si="213"/>
        <v>Raozan</v>
      </c>
      <c r="N436">
        <f t="shared" ca="1" si="235"/>
        <v>417216</v>
      </c>
      <c r="O436">
        <f t="shared" ca="1" si="232"/>
        <v>239572.13882804808</v>
      </c>
      <c r="P436">
        <f t="shared" ca="1" si="236"/>
        <v>43921.520489441951</v>
      </c>
      <c r="Q436">
        <f t="shared" ca="1" si="233"/>
        <v>13404</v>
      </c>
      <c r="R436">
        <f t="shared" ca="1" si="237"/>
        <v>97572.135306544937</v>
      </c>
      <c r="S436">
        <f t="shared" ca="1" si="238"/>
        <v>96036.358831790174</v>
      </c>
      <c r="T436">
        <f t="shared" ca="1" si="239"/>
        <v>557173.87932123209</v>
      </c>
      <c r="U436">
        <f t="shared" ca="1" si="240"/>
        <v>350548.27413459303</v>
      </c>
      <c r="V436">
        <f t="shared" ca="1" si="241"/>
        <v>206625.60518663906</v>
      </c>
      <c r="AR436" s="1">
        <f ca="1">IF(Table1[[#This Row],[Gender]]="men",1,0)</f>
        <v>0</v>
      </c>
      <c r="AS436" s="2">
        <f ca="1">IF(Table1[[#This Row],[Gender]]="Women",1,0)</f>
        <v>1</v>
      </c>
      <c r="AT436" s="2"/>
      <c r="AU436" s="2"/>
      <c r="AV436" s="3"/>
      <c r="AX436" s="1">
        <f t="shared" ca="1" si="214"/>
        <v>0</v>
      </c>
      <c r="AY436" s="2">
        <f t="shared" ca="1" si="215"/>
        <v>0</v>
      </c>
      <c r="AZ436" s="2">
        <f t="shared" ca="1" si="216"/>
        <v>0</v>
      </c>
      <c r="BA436" s="2">
        <f t="shared" ca="1" si="217"/>
        <v>1</v>
      </c>
      <c r="BB436" s="2">
        <f t="shared" ca="1" si="218"/>
        <v>0</v>
      </c>
      <c r="BC436" s="2">
        <f t="shared" ca="1" si="219"/>
        <v>0</v>
      </c>
      <c r="BD436" s="2"/>
      <c r="BE436" s="2"/>
      <c r="BF436" s="2"/>
      <c r="BG436" s="2"/>
      <c r="BH436" s="2"/>
      <c r="BI436" s="2"/>
      <c r="BJ436" s="3"/>
      <c r="BL436" s="1">
        <f t="shared" ca="1" si="234"/>
        <v>8417.5884704245127</v>
      </c>
      <c r="BM436" s="3"/>
      <c r="BN436" s="1">
        <f t="shared" ca="1" si="220"/>
        <v>1</v>
      </c>
      <c r="BO436" s="2"/>
      <c r="BP436" s="2"/>
      <c r="BQ436" s="3"/>
      <c r="BR436" s="15">
        <f t="shared" ca="1" si="221"/>
        <v>0.20674909216840331</v>
      </c>
      <c r="BS436" s="16">
        <f t="shared" ca="1" si="222"/>
        <v>0</v>
      </c>
      <c r="BT436" s="2"/>
      <c r="BU436" s="2"/>
      <c r="BV436" s="1">
        <f ca="1">IF(Table1[[#This Row],[Area]]="Raozan",Table1[[#This Row],[Income]],0)</f>
        <v>69536</v>
      </c>
      <c r="BW436" s="2">
        <f ca="1">IF(Table1[[#This Row],[Area]]="Rangunia",Table1[[#This Row],[Income]],0)</f>
        <v>0</v>
      </c>
      <c r="BX436" s="2">
        <f ca="1">IF(Table1[[#This Row],[Area]]="Hathazari",Table1[[#This Row],[Income]],0)</f>
        <v>0</v>
      </c>
      <c r="BY436" s="2">
        <f ca="1">IF(Table1[[#This Row],[Area]]="Nazirhat",Table1[[#This Row],[Income]],0)</f>
        <v>0</v>
      </c>
      <c r="BZ436" s="2">
        <f ca="1">IF(Table1[[#This Row],[Area]]="Rangamati",Table1[[#This Row],[Income]],0)</f>
        <v>0</v>
      </c>
      <c r="CA436" s="2">
        <f ca="1">IF(Table1[[#This Row],[Area]]="Kumilla",Table1[[#This Row],[Income]],0)</f>
        <v>0</v>
      </c>
      <c r="CB436" s="2">
        <f ca="1">IF(Table1[[#This Row],[Area]]="Notun para",Table1[[#This Row],[Income]],0)</f>
        <v>0</v>
      </c>
      <c r="CC436" s="2">
        <f ca="1">IF(Table1[[#This Row],[Area]]="Fotikchori",Table1[[#This Row],[Income]],0)</f>
        <v>0</v>
      </c>
      <c r="CD436" s="2">
        <f ca="1">IF(Table1[[#This Row],[Area]]="Feni",Table1[[#This Row],[Income]],0)</f>
        <v>0</v>
      </c>
      <c r="CE436" s="2">
        <f ca="1">IF(Table1[[#This Row],[Area]]="Chattogram mohonogori",Table1[[#This Row],[Income]],0)</f>
        <v>0</v>
      </c>
      <c r="CF436" s="2">
        <f ca="1">IF(Table1[[#This Row],[Area]]="Potia",Table1[[#This Row],[Income]],0)</f>
        <v>0</v>
      </c>
      <c r="CG436" s="3">
        <f ca="1">IF(Table1[[#This Row],[Area]]="Kaptai",Table1[[#This Row],[Income]],0)</f>
        <v>0</v>
      </c>
      <c r="CH436" s="1">
        <f ca="1">IF(Table1[[#This Row],[Field of work]]="Health",Table1[[#This Row],[Income]],0)</f>
        <v>0</v>
      </c>
      <c r="CI436" s="2">
        <f ca="1">IF(Table1[[#This Row],[Field of work]]="Teaching",Table1[[#This Row],[Income]],0)</f>
        <v>0</v>
      </c>
      <c r="CJ436" s="2">
        <f ca="1">IF(Table1[[#This Row],[Field of work]]="Construction",Table1[[#This Row],[Income]],0)</f>
        <v>0</v>
      </c>
      <c r="CK436" s="2">
        <f ca="1">IF(Table1[[#This Row],[Field of work]]="IT",Table1[[#This Row],[Income]],0)</f>
        <v>0</v>
      </c>
      <c r="CL436" s="2">
        <f ca="1">IF(Table1[[#This Row],[Field of work]]="General work",Table1[[#This Row],[Income]],0)</f>
        <v>69536</v>
      </c>
      <c r="CM436" s="3">
        <f ca="1">IF(Table1[[#This Row],[Field of work]]="Agriculture",Table1[[#This Row],[Income]],0)</f>
        <v>0</v>
      </c>
      <c r="CN436" s="1">
        <f t="shared" ca="1" si="209"/>
        <v>1</v>
      </c>
      <c r="CO436" s="3"/>
      <c r="CP436" s="1">
        <f t="shared" ca="1" si="223"/>
        <v>28</v>
      </c>
      <c r="CQ436" s="3"/>
    </row>
    <row r="437" spans="2:95" x14ac:dyDescent="0.25">
      <c r="B437">
        <f t="shared" ca="1" si="224"/>
        <v>2</v>
      </c>
      <c r="C437" t="str">
        <f t="shared" ca="1" si="210"/>
        <v>Women</v>
      </c>
      <c r="D437">
        <f t="shared" ca="1" si="225"/>
        <v>28</v>
      </c>
      <c r="E437">
        <f t="shared" ca="1" si="226"/>
        <v>4</v>
      </c>
      <c r="F437" t="str">
        <f t="shared" ca="1" si="211"/>
        <v>IT</v>
      </c>
      <c r="G437">
        <f t="shared" ca="1" si="227"/>
        <v>2</v>
      </c>
      <c r="H437" t="str">
        <f t="shared" ca="1" si="212"/>
        <v>College</v>
      </c>
      <c r="I437">
        <f t="shared" ca="1" si="228"/>
        <v>3</v>
      </c>
      <c r="J437">
        <f t="shared" ca="1" si="229"/>
        <v>1</v>
      </c>
      <c r="K437">
        <f t="shared" ca="1" si="230"/>
        <v>85741</v>
      </c>
      <c r="L437">
        <f t="shared" ca="1" si="231"/>
        <v>5</v>
      </c>
      <c r="M437" t="str">
        <f t="shared" ca="1" si="213"/>
        <v>Chattogram mohonogori</v>
      </c>
      <c r="N437">
        <f t="shared" ca="1" si="235"/>
        <v>428705</v>
      </c>
      <c r="O437">
        <f t="shared" ca="1" si="232"/>
        <v>88634.369558055347</v>
      </c>
      <c r="P437">
        <f t="shared" ca="1" si="236"/>
        <v>42328.482575841226</v>
      </c>
      <c r="Q437">
        <f t="shared" ca="1" si="233"/>
        <v>29071</v>
      </c>
      <c r="R437">
        <f t="shared" ca="1" si="237"/>
        <v>134275.50899715666</v>
      </c>
      <c r="S437">
        <f t="shared" ca="1" si="238"/>
        <v>50934.948940033864</v>
      </c>
      <c r="T437">
        <f t="shared" ca="1" si="239"/>
        <v>521968.4315158751</v>
      </c>
      <c r="U437">
        <f t="shared" ca="1" si="240"/>
        <v>251980.878555212</v>
      </c>
      <c r="V437">
        <f t="shared" ca="1" si="241"/>
        <v>269987.5529606631</v>
      </c>
      <c r="AR437" s="1">
        <f ca="1">IF(Table1[[#This Row],[Gender]]="men",1,0)</f>
        <v>0</v>
      </c>
      <c r="AS437" s="2">
        <f ca="1">IF(Table1[[#This Row],[Gender]]="Women",1,0)</f>
        <v>1</v>
      </c>
      <c r="AT437" s="2"/>
      <c r="AU437" s="2"/>
      <c r="AV437" s="3"/>
      <c r="AX437" s="1">
        <f t="shared" ca="1" si="214"/>
        <v>0</v>
      </c>
      <c r="AY437" s="2">
        <f t="shared" ca="1" si="215"/>
        <v>1</v>
      </c>
      <c r="AZ437" s="2">
        <f t="shared" ca="1" si="216"/>
        <v>0</v>
      </c>
      <c r="BA437" s="2">
        <f t="shared" ca="1" si="217"/>
        <v>0</v>
      </c>
      <c r="BB437" s="2">
        <f t="shared" ca="1" si="218"/>
        <v>0</v>
      </c>
      <c r="BC437" s="2">
        <f t="shared" ca="1" si="219"/>
        <v>0</v>
      </c>
      <c r="BD437" s="2"/>
      <c r="BE437" s="2"/>
      <c r="BF437" s="2"/>
      <c r="BG437" s="2"/>
      <c r="BH437" s="2"/>
      <c r="BI437" s="2"/>
      <c r="BJ437" s="3"/>
      <c r="BL437" s="1">
        <f t="shared" ca="1" si="234"/>
        <v>7128.0966860631906</v>
      </c>
      <c r="BM437" s="3"/>
      <c r="BN437" s="1">
        <f t="shared" ca="1" si="220"/>
        <v>1</v>
      </c>
      <c r="BO437" s="2"/>
      <c r="BP437" s="2"/>
      <c r="BQ437" s="3"/>
      <c r="BR437" s="15">
        <f t="shared" ca="1" si="221"/>
        <v>0.48600913183010908</v>
      </c>
      <c r="BS437" s="16">
        <f t="shared" ca="1" si="222"/>
        <v>0</v>
      </c>
      <c r="BT437" s="2"/>
      <c r="BU437" s="2"/>
      <c r="BV437" s="1">
        <f ca="1">IF(Table1[[#This Row],[Area]]="Raozan",Table1[[#This Row],[Income]],0)</f>
        <v>0</v>
      </c>
      <c r="BW437" s="2">
        <f ca="1">IF(Table1[[#This Row],[Area]]="Rangunia",Table1[[#This Row],[Income]],0)</f>
        <v>0</v>
      </c>
      <c r="BX437" s="2">
        <f ca="1">IF(Table1[[#This Row],[Area]]="Hathazari",Table1[[#This Row],[Income]],0)</f>
        <v>0</v>
      </c>
      <c r="BY437" s="2">
        <f ca="1">IF(Table1[[#This Row],[Area]]="Nazirhat",Table1[[#This Row],[Income]],0)</f>
        <v>0</v>
      </c>
      <c r="BZ437" s="2">
        <f ca="1">IF(Table1[[#This Row],[Area]]="Rangamati",Table1[[#This Row],[Income]],0)</f>
        <v>0</v>
      </c>
      <c r="CA437" s="2">
        <f ca="1">IF(Table1[[#This Row],[Area]]="Kumilla",Table1[[#This Row],[Income]],0)</f>
        <v>0</v>
      </c>
      <c r="CB437" s="2">
        <f ca="1">IF(Table1[[#This Row],[Area]]="Notun para",Table1[[#This Row],[Income]],0)</f>
        <v>0</v>
      </c>
      <c r="CC437" s="2">
        <f ca="1">IF(Table1[[#This Row],[Area]]="Fotikchori",Table1[[#This Row],[Income]],0)</f>
        <v>0</v>
      </c>
      <c r="CD437" s="2">
        <f ca="1">IF(Table1[[#This Row],[Area]]="Feni",Table1[[#This Row],[Income]],0)</f>
        <v>0</v>
      </c>
      <c r="CE437" s="2">
        <f ca="1">IF(Table1[[#This Row],[Area]]="Chattogram mohonogori",Table1[[#This Row],[Income]],0)</f>
        <v>85741</v>
      </c>
      <c r="CF437" s="2">
        <f ca="1">IF(Table1[[#This Row],[Area]]="Potia",Table1[[#This Row],[Income]],0)</f>
        <v>0</v>
      </c>
      <c r="CG437" s="3">
        <f ca="1">IF(Table1[[#This Row],[Area]]="Kaptai",Table1[[#This Row],[Income]],0)</f>
        <v>0</v>
      </c>
      <c r="CH437" s="1">
        <f ca="1">IF(Table1[[#This Row],[Field of work]]="Health",Table1[[#This Row],[Income]],0)</f>
        <v>0</v>
      </c>
      <c r="CI437" s="2">
        <f ca="1">IF(Table1[[#This Row],[Field of work]]="Teaching",Table1[[#This Row],[Income]],0)</f>
        <v>0</v>
      </c>
      <c r="CJ437" s="2">
        <f ca="1">IF(Table1[[#This Row],[Field of work]]="Construction",Table1[[#This Row],[Income]],0)</f>
        <v>0</v>
      </c>
      <c r="CK437" s="2">
        <f ca="1">IF(Table1[[#This Row],[Field of work]]="IT",Table1[[#This Row],[Income]],0)</f>
        <v>85741</v>
      </c>
      <c r="CL437" s="2">
        <f ca="1">IF(Table1[[#This Row],[Field of work]]="General work",Table1[[#This Row],[Income]],0)</f>
        <v>0</v>
      </c>
      <c r="CM437" s="3">
        <f ca="1">IF(Table1[[#This Row],[Field of work]]="Agriculture",Table1[[#This Row],[Income]],0)</f>
        <v>0</v>
      </c>
      <c r="CN437" s="1">
        <f t="shared" ca="1" si="209"/>
        <v>1</v>
      </c>
      <c r="CO437" s="3"/>
      <c r="CP437" s="1">
        <f t="shared" ca="1" si="223"/>
        <v>44</v>
      </c>
      <c r="CQ437" s="3"/>
    </row>
    <row r="438" spans="2:95" x14ac:dyDescent="0.25">
      <c r="B438">
        <f t="shared" ca="1" si="224"/>
        <v>1</v>
      </c>
      <c r="C438" t="str">
        <f t="shared" ca="1" si="210"/>
        <v>Men</v>
      </c>
      <c r="D438">
        <f t="shared" ca="1" si="225"/>
        <v>44</v>
      </c>
      <c r="E438">
        <f t="shared" ca="1" si="226"/>
        <v>3</v>
      </c>
      <c r="F438" t="str">
        <f t="shared" ca="1" si="211"/>
        <v>Teaching</v>
      </c>
      <c r="G438">
        <f t="shared" ca="1" si="227"/>
        <v>1</v>
      </c>
      <c r="H438" t="str">
        <f t="shared" ca="1" si="212"/>
        <v>High school</v>
      </c>
      <c r="I438">
        <f t="shared" ca="1" si="228"/>
        <v>4</v>
      </c>
      <c r="J438">
        <f t="shared" ca="1" si="229"/>
        <v>2</v>
      </c>
      <c r="K438">
        <f t="shared" ca="1" si="230"/>
        <v>88348</v>
      </c>
      <c r="L438">
        <f t="shared" ca="1" si="231"/>
        <v>5</v>
      </c>
      <c r="M438" t="str">
        <f t="shared" ca="1" si="213"/>
        <v>Chattogram mohonogori</v>
      </c>
      <c r="N438">
        <f t="shared" ca="1" si="235"/>
        <v>530088</v>
      </c>
      <c r="O438">
        <f t="shared" ca="1" si="232"/>
        <v>257627.60867355886</v>
      </c>
      <c r="P438">
        <f t="shared" ca="1" si="236"/>
        <v>16835.176940849025</v>
      </c>
      <c r="Q438">
        <f t="shared" ca="1" si="233"/>
        <v>7131</v>
      </c>
      <c r="R438">
        <f t="shared" ca="1" si="237"/>
        <v>40900.689734246407</v>
      </c>
      <c r="S438">
        <f t="shared" ca="1" si="238"/>
        <v>87876.646614963087</v>
      </c>
      <c r="T438">
        <f t="shared" ca="1" si="239"/>
        <v>634799.82355581212</v>
      </c>
      <c r="U438">
        <f t="shared" ca="1" si="240"/>
        <v>305659.29840780527</v>
      </c>
      <c r="V438">
        <f t="shared" ca="1" si="241"/>
        <v>329140.52514800685</v>
      </c>
      <c r="AR438" s="1">
        <f ca="1">IF(Table1[[#This Row],[Gender]]="men",1,0)</f>
        <v>1</v>
      </c>
      <c r="AS438" s="2">
        <f ca="1">IF(Table1[[#This Row],[Gender]]="Women",1,0)</f>
        <v>0</v>
      </c>
      <c r="AT438" s="2"/>
      <c r="AU438" s="2"/>
      <c r="AV438" s="3"/>
      <c r="AX438" s="1">
        <f t="shared" ca="1" si="214"/>
        <v>0</v>
      </c>
      <c r="AY438" s="2">
        <f t="shared" ca="1" si="215"/>
        <v>1</v>
      </c>
      <c r="AZ438" s="2">
        <f t="shared" ca="1" si="216"/>
        <v>0</v>
      </c>
      <c r="BA438" s="2">
        <f t="shared" ca="1" si="217"/>
        <v>0</v>
      </c>
      <c r="BB438" s="2">
        <f t="shared" ca="1" si="218"/>
        <v>0</v>
      </c>
      <c r="BC438" s="2">
        <f t="shared" ca="1" si="219"/>
        <v>0</v>
      </c>
      <c r="BD438" s="2"/>
      <c r="BE438" s="2"/>
      <c r="BF438" s="2"/>
      <c r="BG438" s="2"/>
      <c r="BH438" s="2"/>
      <c r="BI438" s="2"/>
      <c r="BJ438" s="3"/>
      <c r="BL438" s="1">
        <f t="shared" ca="1" si="234"/>
        <v>15918.367347482626</v>
      </c>
      <c r="BM438" s="3"/>
      <c r="BN438" s="1">
        <f t="shared" ca="1" si="220"/>
        <v>1</v>
      </c>
      <c r="BO438" s="2"/>
      <c r="BP438" s="2"/>
      <c r="BQ438" s="3"/>
      <c r="BR438" s="15">
        <f t="shared" ca="1" si="221"/>
        <v>0.71671071000754294</v>
      </c>
      <c r="BS438" s="16">
        <f t="shared" ca="1" si="222"/>
        <v>0</v>
      </c>
      <c r="BT438" s="2"/>
      <c r="BU438" s="2"/>
      <c r="BV438" s="1">
        <f ca="1">IF(Table1[[#This Row],[Area]]="Raozan",Table1[[#This Row],[Income]],0)</f>
        <v>0</v>
      </c>
      <c r="BW438" s="2">
        <f ca="1">IF(Table1[[#This Row],[Area]]="Rangunia",Table1[[#This Row],[Income]],0)</f>
        <v>0</v>
      </c>
      <c r="BX438" s="2">
        <f ca="1">IF(Table1[[#This Row],[Area]]="Hathazari",Table1[[#This Row],[Income]],0)</f>
        <v>0</v>
      </c>
      <c r="BY438" s="2">
        <f ca="1">IF(Table1[[#This Row],[Area]]="Nazirhat",Table1[[#This Row],[Income]],0)</f>
        <v>0</v>
      </c>
      <c r="BZ438" s="2">
        <f ca="1">IF(Table1[[#This Row],[Area]]="Rangamati",Table1[[#This Row],[Income]],0)</f>
        <v>0</v>
      </c>
      <c r="CA438" s="2">
        <f ca="1">IF(Table1[[#This Row],[Area]]="Kumilla",Table1[[#This Row],[Income]],0)</f>
        <v>0</v>
      </c>
      <c r="CB438" s="2">
        <f ca="1">IF(Table1[[#This Row],[Area]]="Notun para",Table1[[#This Row],[Income]],0)</f>
        <v>0</v>
      </c>
      <c r="CC438" s="2">
        <f ca="1">IF(Table1[[#This Row],[Area]]="Fotikchori",Table1[[#This Row],[Income]],0)</f>
        <v>0</v>
      </c>
      <c r="CD438" s="2">
        <f ca="1">IF(Table1[[#This Row],[Area]]="Feni",Table1[[#This Row],[Income]],0)</f>
        <v>0</v>
      </c>
      <c r="CE438" s="2">
        <f ca="1">IF(Table1[[#This Row],[Area]]="Chattogram mohonogori",Table1[[#This Row],[Income]],0)</f>
        <v>88348</v>
      </c>
      <c r="CF438" s="2">
        <f ca="1">IF(Table1[[#This Row],[Area]]="Potia",Table1[[#This Row],[Income]],0)</f>
        <v>0</v>
      </c>
      <c r="CG438" s="3">
        <f ca="1">IF(Table1[[#This Row],[Area]]="Kaptai",Table1[[#This Row],[Income]],0)</f>
        <v>0</v>
      </c>
      <c r="CH438" s="1">
        <f ca="1">IF(Table1[[#This Row],[Field of work]]="Health",Table1[[#This Row],[Income]],0)</f>
        <v>0</v>
      </c>
      <c r="CI438" s="2">
        <f ca="1">IF(Table1[[#This Row],[Field of work]]="Teaching",Table1[[#This Row],[Income]],0)</f>
        <v>88348</v>
      </c>
      <c r="CJ438" s="2">
        <f ca="1">IF(Table1[[#This Row],[Field of work]]="Construction",Table1[[#This Row],[Income]],0)</f>
        <v>0</v>
      </c>
      <c r="CK438" s="2">
        <f ca="1">IF(Table1[[#This Row],[Field of work]]="IT",Table1[[#This Row],[Income]],0)</f>
        <v>0</v>
      </c>
      <c r="CL438" s="2">
        <f ca="1">IF(Table1[[#This Row],[Field of work]]="General work",Table1[[#This Row],[Income]],0)</f>
        <v>0</v>
      </c>
      <c r="CM438" s="3">
        <f ca="1">IF(Table1[[#This Row],[Field of work]]="Agriculture",Table1[[#This Row],[Income]],0)</f>
        <v>0</v>
      </c>
      <c r="CN438" s="1">
        <f t="shared" ca="1" si="209"/>
        <v>1</v>
      </c>
      <c r="CO438" s="3"/>
      <c r="CP438" s="1">
        <f t="shared" ca="1" si="223"/>
        <v>37</v>
      </c>
      <c r="CQ438" s="3"/>
    </row>
    <row r="439" spans="2:95" x14ac:dyDescent="0.25">
      <c r="B439">
        <f t="shared" ca="1" si="224"/>
        <v>2</v>
      </c>
      <c r="C439" t="str">
        <f t="shared" ca="1" si="210"/>
        <v>Women</v>
      </c>
      <c r="D439">
        <f t="shared" ca="1" si="225"/>
        <v>37</v>
      </c>
      <c r="E439">
        <f t="shared" ca="1" si="226"/>
        <v>3</v>
      </c>
      <c r="F439" t="str">
        <f t="shared" ca="1" si="211"/>
        <v>Teaching</v>
      </c>
      <c r="G439">
        <f t="shared" ca="1" si="227"/>
        <v>3</v>
      </c>
      <c r="H439" t="str">
        <f t="shared" ca="1" si="212"/>
        <v>University</v>
      </c>
      <c r="I439">
        <f t="shared" ca="1" si="228"/>
        <v>3</v>
      </c>
      <c r="J439">
        <f t="shared" ca="1" si="229"/>
        <v>2</v>
      </c>
      <c r="K439">
        <f t="shared" ca="1" si="230"/>
        <v>69185</v>
      </c>
      <c r="L439">
        <f t="shared" ca="1" si="231"/>
        <v>8</v>
      </c>
      <c r="M439" t="str">
        <f t="shared" ca="1" si="213"/>
        <v>Potia</v>
      </c>
      <c r="N439">
        <f t="shared" ca="1" si="235"/>
        <v>415110</v>
      </c>
      <c r="O439">
        <f t="shared" ca="1" si="232"/>
        <v>297513.78283123113</v>
      </c>
      <c r="P439">
        <f t="shared" ca="1" si="236"/>
        <v>14256.193372126381</v>
      </c>
      <c r="Q439">
        <f t="shared" ca="1" si="233"/>
        <v>6108</v>
      </c>
      <c r="R439">
        <f t="shared" ca="1" si="237"/>
        <v>100926.96286412694</v>
      </c>
      <c r="S439">
        <f t="shared" ca="1" si="238"/>
        <v>38962.424997514048</v>
      </c>
      <c r="T439">
        <f t="shared" ca="1" si="239"/>
        <v>468328.61836964043</v>
      </c>
      <c r="U439">
        <f t="shared" ca="1" si="240"/>
        <v>404548.74569535808</v>
      </c>
      <c r="V439">
        <f t="shared" ca="1" si="241"/>
        <v>63779.872674282349</v>
      </c>
      <c r="AR439" s="1">
        <f ca="1">IF(Table1[[#This Row],[Gender]]="men",1,0)</f>
        <v>0</v>
      </c>
      <c r="AS439" s="2">
        <f ca="1">IF(Table1[[#This Row],[Gender]]="Women",1,0)</f>
        <v>1</v>
      </c>
      <c r="AT439" s="2"/>
      <c r="AU439" s="2"/>
      <c r="AV439" s="3"/>
      <c r="AX439" s="1">
        <f t="shared" ca="1" si="214"/>
        <v>0</v>
      </c>
      <c r="AY439" s="2">
        <f t="shared" ca="1" si="215"/>
        <v>0</v>
      </c>
      <c r="AZ439" s="2">
        <f t="shared" ca="1" si="216"/>
        <v>0</v>
      </c>
      <c r="BA439" s="2">
        <f t="shared" ca="1" si="217"/>
        <v>0</v>
      </c>
      <c r="BB439" s="2">
        <f t="shared" ca="1" si="218"/>
        <v>1</v>
      </c>
      <c r="BC439" s="2">
        <f t="shared" ca="1" si="219"/>
        <v>0</v>
      </c>
      <c r="BD439" s="2"/>
      <c r="BE439" s="2"/>
      <c r="BF439" s="2"/>
      <c r="BG439" s="2"/>
      <c r="BH439" s="2"/>
      <c r="BI439" s="2"/>
      <c r="BJ439" s="3"/>
      <c r="BL439" s="1">
        <f t="shared" ca="1" si="234"/>
        <v>40975.240328663458</v>
      </c>
      <c r="BM439" s="3"/>
      <c r="BN439" s="1">
        <f t="shared" ca="1" si="220"/>
        <v>1</v>
      </c>
      <c r="BO439" s="2"/>
      <c r="BP439" s="2"/>
      <c r="BQ439" s="3"/>
      <c r="BR439" s="15">
        <f t="shared" ca="1" si="221"/>
        <v>0.67478115087168855</v>
      </c>
      <c r="BS439" s="16">
        <f t="shared" ca="1" si="222"/>
        <v>0</v>
      </c>
      <c r="BT439" s="2"/>
      <c r="BU439" s="2"/>
      <c r="BV439" s="1">
        <f ca="1">IF(Table1[[#This Row],[Area]]="Raozan",Table1[[#This Row],[Income]],0)</f>
        <v>0</v>
      </c>
      <c r="BW439" s="2">
        <f ca="1">IF(Table1[[#This Row],[Area]]="Rangunia",Table1[[#This Row],[Income]],0)</f>
        <v>0</v>
      </c>
      <c r="BX439" s="2">
        <f ca="1">IF(Table1[[#This Row],[Area]]="Hathazari",Table1[[#This Row],[Income]],0)</f>
        <v>0</v>
      </c>
      <c r="BY439" s="2">
        <f ca="1">IF(Table1[[#This Row],[Area]]="Nazirhat",Table1[[#This Row],[Income]],0)</f>
        <v>0</v>
      </c>
      <c r="BZ439" s="2">
        <f ca="1">IF(Table1[[#This Row],[Area]]="Rangamati",Table1[[#This Row],[Income]],0)</f>
        <v>0</v>
      </c>
      <c r="CA439" s="2">
        <f ca="1">IF(Table1[[#This Row],[Area]]="Kumilla",Table1[[#This Row],[Income]],0)</f>
        <v>0</v>
      </c>
      <c r="CB439" s="2">
        <f ca="1">IF(Table1[[#This Row],[Area]]="Notun para",Table1[[#This Row],[Income]],0)</f>
        <v>0</v>
      </c>
      <c r="CC439" s="2">
        <f ca="1">IF(Table1[[#This Row],[Area]]="Fotikchori",Table1[[#This Row],[Income]],0)</f>
        <v>0</v>
      </c>
      <c r="CD439" s="2">
        <f ca="1">IF(Table1[[#This Row],[Area]]="Feni",Table1[[#This Row],[Income]],0)</f>
        <v>0</v>
      </c>
      <c r="CE439" s="2">
        <f ca="1">IF(Table1[[#This Row],[Area]]="Chattogram mohonogori",Table1[[#This Row],[Income]],0)</f>
        <v>0</v>
      </c>
      <c r="CF439" s="2">
        <f ca="1">IF(Table1[[#This Row],[Area]]="Potia",Table1[[#This Row],[Income]],0)</f>
        <v>69185</v>
      </c>
      <c r="CG439" s="3">
        <f ca="1">IF(Table1[[#This Row],[Area]]="Kaptai",Table1[[#This Row],[Income]],0)</f>
        <v>0</v>
      </c>
      <c r="CH439" s="1">
        <f ca="1">IF(Table1[[#This Row],[Field of work]]="Health",Table1[[#This Row],[Income]],0)</f>
        <v>0</v>
      </c>
      <c r="CI439" s="2">
        <f ca="1">IF(Table1[[#This Row],[Field of work]]="Teaching",Table1[[#This Row],[Income]],0)</f>
        <v>69185</v>
      </c>
      <c r="CJ439" s="2">
        <f ca="1">IF(Table1[[#This Row],[Field of work]]="Construction",Table1[[#This Row],[Income]],0)</f>
        <v>0</v>
      </c>
      <c r="CK439" s="2">
        <f ca="1">IF(Table1[[#This Row],[Field of work]]="IT",Table1[[#This Row],[Income]],0)</f>
        <v>0</v>
      </c>
      <c r="CL439" s="2">
        <f ca="1">IF(Table1[[#This Row],[Field of work]]="General work",Table1[[#This Row],[Income]],0)</f>
        <v>0</v>
      </c>
      <c r="CM439" s="3">
        <f ca="1">IF(Table1[[#This Row],[Field of work]]="Agriculture",Table1[[#This Row],[Income]],0)</f>
        <v>0</v>
      </c>
      <c r="CN439" s="1">
        <f t="shared" ca="1" si="209"/>
        <v>1</v>
      </c>
      <c r="CO439" s="3"/>
      <c r="CP439" s="1">
        <f t="shared" ca="1" si="223"/>
        <v>30</v>
      </c>
      <c r="CQ439" s="3"/>
    </row>
    <row r="440" spans="2:95" x14ac:dyDescent="0.25">
      <c r="B440">
        <f t="shared" ca="1" si="224"/>
        <v>1</v>
      </c>
      <c r="C440" t="str">
        <f t="shared" ca="1" si="210"/>
        <v>Men</v>
      </c>
      <c r="D440">
        <f t="shared" ca="1" si="225"/>
        <v>30</v>
      </c>
      <c r="E440">
        <f t="shared" ca="1" si="226"/>
        <v>5</v>
      </c>
      <c r="F440" t="str">
        <f t="shared" ca="1" si="211"/>
        <v>General work</v>
      </c>
      <c r="G440">
        <f t="shared" ca="1" si="227"/>
        <v>1</v>
      </c>
      <c r="H440" t="str">
        <f t="shared" ca="1" si="212"/>
        <v>High school</v>
      </c>
      <c r="I440">
        <f t="shared" ca="1" si="228"/>
        <v>1</v>
      </c>
      <c r="J440">
        <f t="shared" ca="1" si="229"/>
        <v>3</v>
      </c>
      <c r="K440">
        <f t="shared" ca="1" si="230"/>
        <v>65804</v>
      </c>
      <c r="L440">
        <f t="shared" ca="1" si="231"/>
        <v>5</v>
      </c>
      <c r="M440" t="str">
        <f t="shared" ca="1" si="213"/>
        <v>Chattogram mohonogori</v>
      </c>
      <c r="N440">
        <f t="shared" ca="1" si="235"/>
        <v>329020</v>
      </c>
      <c r="O440">
        <f t="shared" ca="1" si="232"/>
        <v>222016.49425980297</v>
      </c>
      <c r="P440">
        <f t="shared" ca="1" si="236"/>
        <v>47755.102042447877</v>
      </c>
      <c r="Q440">
        <f t="shared" ca="1" si="233"/>
        <v>34673</v>
      </c>
      <c r="R440">
        <f t="shared" ca="1" si="237"/>
        <v>15192.495740370541</v>
      </c>
      <c r="S440">
        <f t="shared" ca="1" si="238"/>
        <v>56137.747835738235</v>
      </c>
      <c r="T440">
        <f t="shared" ca="1" si="239"/>
        <v>432912.84987818613</v>
      </c>
      <c r="U440">
        <f t="shared" ca="1" si="240"/>
        <v>271881.99000017351</v>
      </c>
      <c r="V440">
        <f t="shared" ca="1" si="241"/>
        <v>161030.85987801262</v>
      </c>
      <c r="AR440" s="1">
        <f ca="1">IF(Table1[[#This Row],[Gender]]="men",1,0)</f>
        <v>1</v>
      </c>
      <c r="AS440" s="2">
        <f ca="1">IF(Table1[[#This Row],[Gender]]="Women",1,0)</f>
        <v>0</v>
      </c>
      <c r="AT440" s="2"/>
      <c r="AU440" s="2"/>
      <c r="AV440" s="3"/>
      <c r="AX440" s="1">
        <f t="shared" ca="1" si="214"/>
        <v>0</v>
      </c>
      <c r="AY440" s="2">
        <f t="shared" ca="1" si="215"/>
        <v>0</v>
      </c>
      <c r="AZ440" s="2">
        <f t="shared" ca="1" si="216"/>
        <v>0</v>
      </c>
      <c r="BA440" s="2">
        <f t="shared" ca="1" si="217"/>
        <v>0</v>
      </c>
      <c r="BB440" s="2">
        <f t="shared" ca="1" si="218"/>
        <v>1</v>
      </c>
      <c r="BC440" s="2">
        <f t="shared" ca="1" si="219"/>
        <v>0</v>
      </c>
      <c r="BD440" s="2"/>
      <c r="BE440" s="2"/>
      <c r="BF440" s="2"/>
      <c r="BG440" s="2"/>
      <c r="BH440" s="2"/>
      <c r="BI440" s="2"/>
      <c r="BJ440" s="3"/>
      <c r="BL440" s="1">
        <f t="shared" ca="1" si="234"/>
        <v>23696.096986685439</v>
      </c>
      <c r="BM440" s="3"/>
      <c r="BN440" s="1">
        <f t="shared" ca="1" si="220"/>
        <v>1</v>
      </c>
      <c r="BO440" s="2"/>
      <c r="BP440" s="2"/>
      <c r="BQ440" s="3"/>
      <c r="BR440" s="15">
        <f t="shared" ca="1" si="221"/>
        <v>0.91982884579414659</v>
      </c>
      <c r="BS440" s="16">
        <f t="shared" ca="1" si="222"/>
        <v>0</v>
      </c>
      <c r="BT440" s="2"/>
      <c r="BU440" s="2"/>
      <c r="BV440" s="1">
        <f ca="1">IF(Table1[[#This Row],[Area]]="Raozan",Table1[[#This Row],[Income]],0)</f>
        <v>0</v>
      </c>
      <c r="BW440" s="2">
        <f ca="1">IF(Table1[[#This Row],[Area]]="Rangunia",Table1[[#This Row],[Income]],0)</f>
        <v>0</v>
      </c>
      <c r="BX440" s="2">
        <f ca="1">IF(Table1[[#This Row],[Area]]="Hathazari",Table1[[#This Row],[Income]],0)</f>
        <v>0</v>
      </c>
      <c r="BY440" s="2">
        <f ca="1">IF(Table1[[#This Row],[Area]]="Nazirhat",Table1[[#This Row],[Income]],0)</f>
        <v>0</v>
      </c>
      <c r="BZ440" s="2">
        <f ca="1">IF(Table1[[#This Row],[Area]]="Rangamati",Table1[[#This Row],[Income]],0)</f>
        <v>0</v>
      </c>
      <c r="CA440" s="2">
        <f ca="1">IF(Table1[[#This Row],[Area]]="Kumilla",Table1[[#This Row],[Income]],0)</f>
        <v>0</v>
      </c>
      <c r="CB440" s="2">
        <f ca="1">IF(Table1[[#This Row],[Area]]="Notun para",Table1[[#This Row],[Income]],0)</f>
        <v>0</v>
      </c>
      <c r="CC440" s="2">
        <f ca="1">IF(Table1[[#This Row],[Area]]="Fotikchori",Table1[[#This Row],[Income]],0)</f>
        <v>0</v>
      </c>
      <c r="CD440" s="2">
        <f ca="1">IF(Table1[[#This Row],[Area]]="Feni",Table1[[#This Row],[Income]],0)</f>
        <v>0</v>
      </c>
      <c r="CE440" s="2">
        <f ca="1">IF(Table1[[#This Row],[Area]]="Chattogram mohonogori",Table1[[#This Row],[Income]],0)</f>
        <v>65804</v>
      </c>
      <c r="CF440" s="2">
        <f ca="1">IF(Table1[[#This Row],[Area]]="Potia",Table1[[#This Row],[Income]],0)</f>
        <v>0</v>
      </c>
      <c r="CG440" s="3">
        <f ca="1">IF(Table1[[#This Row],[Area]]="Kaptai",Table1[[#This Row],[Income]],0)</f>
        <v>0</v>
      </c>
      <c r="CH440" s="1">
        <f ca="1">IF(Table1[[#This Row],[Field of work]]="Health",Table1[[#This Row],[Income]],0)</f>
        <v>0</v>
      </c>
      <c r="CI440" s="2">
        <f ca="1">IF(Table1[[#This Row],[Field of work]]="Teaching",Table1[[#This Row],[Income]],0)</f>
        <v>0</v>
      </c>
      <c r="CJ440" s="2">
        <f ca="1">IF(Table1[[#This Row],[Field of work]]="Construction",Table1[[#This Row],[Income]],0)</f>
        <v>0</v>
      </c>
      <c r="CK440" s="2">
        <f ca="1">IF(Table1[[#This Row],[Field of work]]="IT",Table1[[#This Row],[Income]],0)</f>
        <v>0</v>
      </c>
      <c r="CL440" s="2">
        <f ca="1">IF(Table1[[#This Row],[Field of work]]="General work",Table1[[#This Row],[Income]],0)</f>
        <v>65804</v>
      </c>
      <c r="CM440" s="3">
        <f ca="1">IF(Table1[[#This Row],[Field of work]]="Agriculture",Table1[[#This Row],[Income]],0)</f>
        <v>0</v>
      </c>
      <c r="CN440" s="1">
        <f t="shared" ca="1" si="209"/>
        <v>1</v>
      </c>
      <c r="CO440" s="3"/>
      <c r="CP440" s="1">
        <f t="shared" ca="1" si="223"/>
        <v>37</v>
      </c>
      <c r="CQ440" s="3"/>
    </row>
    <row r="441" spans="2:95" x14ac:dyDescent="0.25">
      <c r="B441">
        <f t="shared" ca="1" si="224"/>
        <v>2</v>
      </c>
      <c r="C441" t="str">
        <f t="shared" ca="1" si="210"/>
        <v>Women</v>
      </c>
      <c r="D441">
        <f t="shared" ca="1" si="225"/>
        <v>37</v>
      </c>
      <c r="E441">
        <f t="shared" ca="1" si="226"/>
        <v>5</v>
      </c>
      <c r="F441" t="str">
        <f t="shared" ca="1" si="211"/>
        <v>General work</v>
      </c>
      <c r="G441">
        <f t="shared" ca="1" si="227"/>
        <v>4</v>
      </c>
      <c r="H441" t="str">
        <f t="shared" ca="1" si="212"/>
        <v>Technical</v>
      </c>
      <c r="I441">
        <f t="shared" ca="1" si="228"/>
        <v>4</v>
      </c>
      <c r="J441">
        <f t="shared" ca="1" si="229"/>
        <v>1</v>
      </c>
      <c r="K441">
        <f t="shared" ca="1" si="230"/>
        <v>88780</v>
      </c>
      <c r="L441">
        <f t="shared" ca="1" si="231"/>
        <v>5</v>
      </c>
      <c r="M441" t="str">
        <f t="shared" ca="1" si="213"/>
        <v>Chattogram mohonogori</v>
      </c>
      <c r="N441">
        <f t="shared" ca="1" si="235"/>
        <v>355120</v>
      </c>
      <c r="O441">
        <f t="shared" ca="1" si="232"/>
        <v>326649.61971841735</v>
      </c>
      <c r="P441">
        <f t="shared" ca="1" si="236"/>
        <v>40975.240328663458</v>
      </c>
      <c r="Q441">
        <f t="shared" ca="1" si="233"/>
        <v>40749</v>
      </c>
      <c r="R441">
        <f t="shared" ca="1" si="237"/>
        <v>21142.322116960211</v>
      </c>
      <c r="S441">
        <f t="shared" ca="1" si="238"/>
        <v>128544.32399999446</v>
      </c>
      <c r="T441">
        <f t="shared" ca="1" si="239"/>
        <v>524639.56432865793</v>
      </c>
      <c r="U441">
        <f t="shared" ca="1" si="240"/>
        <v>388540.94183537754</v>
      </c>
      <c r="V441">
        <f t="shared" ca="1" si="241"/>
        <v>136098.62249328039</v>
      </c>
      <c r="AR441" s="1">
        <f ca="1">IF(Table1[[#This Row],[Gender]]="men",1,0)</f>
        <v>0</v>
      </c>
      <c r="AS441" s="2">
        <f ca="1">IF(Table1[[#This Row],[Gender]]="Women",1,0)</f>
        <v>1</v>
      </c>
      <c r="AT441" s="2"/>
      <c r="AU441" s="2"/>
      <c r="AV441" s="3"/>
      <c r="AX441" s="1">
        <f t="shared" ca="1" si="214"/>
        <v>0</v>
      </c>
      <c r="AY441" s="2">
        <f t="shared" ca="1" si="215"/>
        <v>0</v>
      </c>
      <c r="AZ441" s="2">
        <f t="shared" ca="1" si="216"/>
        <v>0</v>
      </c>
      <c r="BA441" s="2">
        <f t="shared" ca="1" si="217"/>
        <v>1</v>
      </c>
      <c r="BB441" s="2">
        <f t="shared" ca="1" si="218"/>
        <v>0</v>
      </c>
      <c r="BC441" s="2">
        <f t="shared" ca="1" si="219"/>
        <v>0</v>
      </c>
      <c r="BD441" s="2"/>
      <c r="BE441" s="2"/>
      <c r="BF441" s="2"/>
      <c r="BG441" s="2"/>
      <c r="BH441" s="2"/>
      <c r="BI441" s="2"/>
      <c r="BJ441" s="3"/>
      <c r="BL441" s="1">
        <f t="shared" ca="1" si="234"/>
        <v>40749.227308938214</v>
      </c>
      <c r="BM441" s="3"/>
      <c r="BN441" s="1">
        <f t="shared" ca="1" si="220"/>
        <v>1</v>
      </c>
      <c r="BO441" s="2"/>
      <c r="BP441" s="2"/>
      <c r="BQ441" s="3"/>
      <c r="BR441" s="15">
        <f t="shared" ca="1" si="221"/>
        <v>0.53383187402981258</v>
      </c>
      <c r="BS441" s="16">
        <f t="shared" ca="1" si="222"/>
        <v>0</v>
      </c>
      <c r="BT441" s="2"/>
      <c r="BU441" s="2"/>
      <c r="BV441" s="1">
        <f ca="1">IF(Table1[[#This Row],[Area]]="Raozan",Table1[[#This Row],[Income]],0)</f>
        <v>0</v>
      </c>
      <c r="BW441" s="2">
        <f ca="1">IF(Table1[[#This Row],[Area]]="Rangunia",Table1[[#This Row],[Income]],0)</f>
        <v>0</v>
      </c>
      <c r="BX441" s="2">
        <f ca="1">IF(Table1[[#This Row],[Area]]="Hathazari",Table1[[#This Row],[Income]],0)</f>
        <v>0</v>
      </c>
      <c r="BY441" s="2">
        <f ca="1">IF(Table1[[#This Row],[Area]]="Nazirhat",Table1[[#This Row],[Income]],0)</f>
        <v>0</v>
      </c>
      <c r="BZ441" s="2">
        <f ca="1">IF(Table1[[#This Row],[Area]]="Rangamati",Table1[[#This Row],[Income]],0)</f>
        <v>0</v>
      </c>
      <c r="CA441" s="2">
        <f ca="1">IF(Table1[[#This Row],[Area]]="Kumilla",Table1[[#This Row],[Income]],0)</f>
        <v>0</v>
      </c>
      <c r="CB441" s="2">
        <f ca="1">IF(Table1[[#This Row],[Area]]="Notun para",Table1[[#This Row],[Income]],0)</f>
        <v>0</v>
      </c>
      <c r="CC441" s="2">
        <f ca="1">IF(Table1[[#This Row],[Area]]="Fotikchori",Table1[[#This Row],[Income]],0)</f>
        <v>0</v>
      </c>
      <c r="CD441" s="2">
        <f ca="1">IF(Table1[[#This Row],[Area]]="Feni",Table1[[#This Row],[Income]],0)</f>
        <v>0</v>
      </c>
      <c r="CE441" s="2">
        <f ca="1">IF(Table1[[#This Row],[Area]]="Chattogram mohonogori",Table1[[#This Row],[Income]],0)</f>
        <v>88780</v>
      </c>
      <c r="CF441" s="2">
        <f ca="1">IF(Table1[[#This Row],[Area]]="Potia",Table1[[#This Row],[Income]],0)</f>
        <v>0</v>
      </c>
      <c r="CG441" s="3">
        <f ca="1">IF(Table1[[#This Row],[Area]]="Kaptai",Table1[[#This Row],[Income]],0)</f>
        <v>0</v>
      </c>
      <c r="CH441" s="1">
        <f ca="1">IF(Table1[[#This Row],[Field of work]]="Health",Table1[[#This Row],[Income]],0)</f>
        <v>0</v>
      </c>
      <c r="CI441" s="2">
        <f ca="1">IF(Table1[[#This Row],[Field of work]]="Teaching",Table1[[#This Row],[Income]],0)</f>
        <v>0</v>
      </c>
      <c r="CJ441" s="2">
        <f ca="1">IF(Table1[[#This Row],[Field of work]]="Construction",Table1[[#This Row],[Income]],0)</f>
        <v>0</v>
      </c>
      <c r="CK441" s="2">
        <f ca="1">IF(Table1[[#This Row],[Field of work]]="IT",Table1[[#This Row],[Income]],0)</f>
        <v>0</v>
      </c>
      <c r="CL441" s="2">
        <f ca="1">IF(Table1[[#This Row],[Field of work]]="General work",Table1[[#This Row],[Income]],0)</f>
        <v>88780</v>
      </c>
      <c r="CM441" s="3">
        <f ca="1">IF(Table1[[#This Row],[Field of work]]="Agriculture",Table1[[#This Row],[Income]],0)</f>
        <v>0</v>
      </c>
      <c r="CN441" s="1">
        <f t="shared" ca="1" si="209"/>
        <v>1</v>
      </c>
      <c r="CO441" s="3"/>
      <c r="CP441" s="1">
        <f t="shared" ca="1" si="223"/>
        <v>38</v>
      </c>
      <c r="CQ441" s="3"/>
    </row>
    <row r="442" spans="2:95" x14ac:dyDescent="0.25">
      <c r="B442">
        <f t="shared" ca="1" si="224"/>
        <v>2</v>
      </c>
      <c r="C442" t="str">
        <f t="shared" ca="1" si="210"/>
        <v>Women</v>
      </c>
      <c r="D442">
        <f t="shared" ca="1" si="225"/>
        <v>38</v>
      </c>
      <c r="E442">
        <f t="shared" ca="1" si="226"/>
        <v>4</v>
      </c>
      <c r="F442" t="str">
        <f t="shared" ca="1" si="211"/>
        <v>IT</v>
      </c>
      <c r="G442">
        <f t="shared" ca="1" si="227"/>
        <v>3</v>
      </c>
      <c r="H442" t="str">
        <f t="shared" ca="1" si="212"/>
        <v>University</v>
      </c>
      <c r="I442">
        <f t="shared" ca="1" si="228"/>
        <v>1</v>
      </c>
      <c r="J442">
        <f t="shared" ca="1" si="229"/>
        <v>2</v>
      </c>
      <c r="K442">
        <f t="shared" ca="1" si="230"/>
        <v>66923</v>
      </c>
      <c r="L442">
        <f t="shared" ca="1" si="231"/>
        <v>5</v>
      </c>
      <c r="M442" t="str">
        <f t="shared" ca="1" si="213"/>
        <v>Chattogram mohonogori</v>
      </c>
      <c r="N442">
        <f t="shared" ca="1" si="235"/>
        <v>401538</v>
      </c>
      <c r="O442">
        <f t="shared" ca="1" si="232"/>
        <v>214353.78303418288</v>
      </c>
      <c r="P442">
        <f t="shared" ca="1" si="236"/>
        <v>47392.193973370879</v>
      </c>
      <c r="Q442">
        <f t="shared" ca="1" si="233"/>
        <v>41124</v>
      </c>
      <c r="R442">
        <f t="shared" ca="1" si="237"/>
        <v>119466.02986704514</v>
      </c>
      <c r="S442">
        <f t="shared" ca="1" si="238"/>
        <v>42828.593944074571</v>
      </c>
      <c r="T442">
        <f t="shared" ca="1" si="239"/>
        <v>491758.78791744547</v>
      </c>
      <c r="U442">
        <f t="shared" ca="1" si="240"/>
        <v>374943.81290122803</v>
      </c>
      <c r="V442">
        <f t="shared" ca="1" si="241"/>
        <v>116814.97501621745</v>
      </c>
      <c r="AR442" s="1">
        <f ca="1">IF(Table1[[#This Row],[Gender]]="men",1,0)</f>
        <v>0</v>
      </c>
      <c r="AS442" s="2">
        <f ca="1">IF(Table1[[#This Row],[Gender]]="Women",1,0)</f>
        <v>1</v>
      </c>
      <c r="AT442" s="2"/>
      <c r="AU442" s="2"/>
      <c r="AV442" s="3"/>
      <c r="AX442" s="1">
        <f t="shared" ca="1" si="214"/>
        <v>0</v>
      </c>
      <c r="AY442" s="2">
        <f t="shared" ca="1" si="215"/>
        <v>0</v>
      </c>
      <c r="AZ442" s="2">
        <f t="shared" ca="1" si="216"/>
        <v>1</v>
      </c>
      <c r="BA442" s="2">
        <f t="shared" ca="1" si="217"/>
        <v>0</v>
      </c>
      <c r="BB442" s="2">
        <f t="shared" ca="1" si="218"/>
        <v>0</v>
      </c>
      <c r="BC442" s="2">
        <f t="shared" ca="1" si="219"/>
        <v>0</v>
      </c>
      <c r="BD442" s="2"/>
      <c r="BE442" s="2"/>
      <c r="BF442" s="2"/>
      <c r="BG442" s="2"/>
      <c r="BH442" s="2"/>
      <c r="BI442" s="2"/>
      <c r="BJ442" s="3"/>
      <c r="BL442" s="1">
        <f t="shared" ca="1" si="234"/>
        <v>35745.175554561705</v>
      </c>
      <c r="BM442" s="3"/>
      <c r="BN442" s="1">
        <f t="shared" ca="1" si="220"/>
        <v>0</v>
      </c>
      <c r="BO442" s="2"/>
      <c r="BP442" s="2"/>
      <c r="BQ442" s="3"/>
      <c r="BR442" s="15">
        <f t="shared" ca="1" si="221"/>
        <v>9.9416206846039579E-2</v>
      </c>
      <c r="BS442" s="16">
        <f t="shared" ca="1" si="222"/>
        <v>1</v>
      </c>
      <c r="BT442" s="2"/>
      <c r="BU442" s="2"/>
      <c r="BV442" s="1">
        <f ca="1">IF(Table1[[#This Row],[Area]]="Raozan",Table1[[#This Row],[Income]],0)</f>
        <v>0</v>
      </c>
      <c r="BW442" s="2">
        <f ca="1">IF(Table1[[#This Row],[Area]]="Rangunia",Table1[[#This Row],[Income]],0)</f>
        <v>0</v>
      </c>
      <c r="BX442" s="2">
        <f ca="1">IF(Table1[[#This Row],[Area]]="Hathazari",Table1[[#This Row],[Income]],0)</f>
        <v>0</v>
      </c>
      <c r="BY442" s="2">
        <f ca="1">IF(Table1[[#This Row],[Area]]="Nazirhat",Table1[[#This Row],[Income]],0)</f>
        <v>0</v>
      </c>
      <c r="BZ442" s="2">
        <f ca="1">IF(Table1[[#This Row],[Area]]="Rangamati",Table1[[#This Row],[Income]],0)</f>
        <v>0</v>
      </c>
      <c r="CA442" s="2">
        <f ca="1">IF(Table1[[#This Row],[Area]]="Kumilla",Table1[[#This Row],[Income]],0)</f>
        <v>0</v>
      </c>
      <c r="CB442" s="2">
        <f ca="1">IF(Table1[[#This Row],[Area]]="Notun para",Table1[[#This Row],[Income]],0)</f>
        <v>0</v>
      </c>
      <c r="CC442" s="2">
        <f ca="1">IF(Table1[[#This Row],[Area]]="Fotikchori",Table1[[#This Row],[Income]],0)</f>
        <v>0</v>
      </c>
      <c r="CD442" s="2">
        <f ca="1">IF(Table1[[#This Row],[Area]]="Feni",Table1[[#This Row],[Income]],0)</f>
        <v>0</v>
      </c>
      <c r="CE442" s="2">
        <f ca="1">IF(Table1[[#This Row],[Area]]="Chattogram mohonogori",Table1[[#This Row],[Income]],0)</f>
        <v>66923</v>
      </c>
      <c r="CF442" s="2">
        <f ca="1">IF(Table1[[#This Row],[Area]]="Potia",Table1[[#This Row],[Income]],0)</f>
        <v>0</v>
      </c>
      <c r="CG442" s="3">
        <f ca="1">IF(Table1[[#This Row],[Area]]="Kaptai",Table1[[#This Row],[Income]],0)</f>
        <v>0</v>
      </c>
      <c r="CH442" s="1">
        <f ca="1">IF(Table1[[#This Row],[Field of work]]="Health",Table1[[#This Row],[Income]],0)</f>
        <v>0</v>
      </c>
      <c r="CI442" s="2">
        <f ca="1">IF(Table1[[#This Row],[Field of work]]="Teaching",Table1[[#This Row],[Income]],0)</f>
        <v>0</v>
      </c>
      <c r="CJ442" s="2">
        <f ca="1">IF(Table1[[#This Row],[Field of work]]="Construction",Table1[[#This Row],[Income]],0)</f>
        <v>0</v>
      </c>
      <c r="CK442" s="2">
        <f ca="1">IF(Table1[[#This Row],[Field of work]]="IT",Table1[[#This Row],[Income]],0)</f>
        <v>66923</v>
      </c>
      <c r="CL442" s="2">
        <f ca="1">IF(Table1[[#This Row],[Field of work]]="General work",Table1[[#This Row],[Income]],0)</f>
        <v>0</v>
      </c>
      <c r="CM442" s="3">
        <f ca="1">IF(Table1[[#This Row],[Field of work]]="Agriculture",Table1[[#This Row],[Income]],0)</f>
        <v>0</v>
      </c>
      <c r="CN442" s="1">
        <f t="shared" ca="1" si="209"/>
        <v>1</v>
      </c>
      <c r="CO442" s="3"/>
      <c r="CP442" s="1">
        <f t="shared" ca="1" si="223"/>
        <v>38</v>
      </c>
      <c r="CQ442" s="3"/>
    </row>
    <row r="443" spans="2:95" x14ac:dyDescent="0.25">
      <c r="B443">
        <f t="shared" ca="1" si="224"/>
        <v>2</v>
      </c>
      <c r="C443" t="str">
        <f t="shared" ca="1" si="210"/>
        <v>Women</v>
      </c>
      <c r="D443">
        <f t="shared" ca="1" si="225"/>
        <v>38</v>
      </c>
      <c r="E443">
        <f t="shared" ca="1" si="226"/>
        <v>2</v>
      </c>
      <c r="F443" t="str">
        <f t="shared" ca="1" si="211"/>
        <v>Construction</v>
      </c>
      <c r="G443">
        <f t="shared" ca="1" si="227"/>
        <v>4</v>
      </c>
      <c r="H443" t="str">
        <f t="shared" ca="1" si="212"/>
        <v>Technical</v>
      </c>
      <c r="I443">
        <f t="shared" ca="1" si="228"/>
        <v>0</v>
      </c>
      <c r="J443">
        <f t="shared" ca="1" si="229"/>
        <v>3</v>
      </c>
      <c r="K443">
        <f t="shared" ca="1" si="230"/>
        <v>66304</v>
      </c>
      <c r="L443">
        <f t="shared" ca="1" si="231"/>
        <v>6</v>
      </c>
      <c r="M443" t="str">
        <f t="shared" ca="1" si="213"/>
        <v>Kumilla</v>
      </c>
      <c r="N443">
        <f t="shared" ca="1" si="235"/>
        <v>397824</v>
      </c>
      <c r="O443">
        <f t="shared" ca="1" si="232"/>
        <v>39550.153072318848</v>
      </c>
      <c r="P443">
        <f t="shared" ca="1" si="236"/>
        <v>122247.68192681465</v>
      </c>
      <c r="Q443">
        <f t="shared" ca="1" si="233"/>
        <v>46496</v>
      </c>
      <c r="R443">
        <f t="shared" ca="1" si="237"/>
        <v>76759.875521486858</v>
      </c>
      <c r="S443">
        <f t="shared" ca="1" si="238"/>
        <v>65908.16924018065</v>
      </c>
      <c r="T443">
        <f t="shared" ca="1" si="239"/>
        <v>585979.85116699536</v>
      </c>
      <c r="U443">
        <f t="shared" ca="1" si="240"/>
        <v>162806.02859380571</v>
      </c>
      <c r="V443">
        <f t="shared" ca="1" si="241"/>
        <v>423173.82257318962</v>
      </c>
      <c r="AR443" s="1">
        <f ca="1">IF(Table1[[#This Row],[Gender]]="men",1,0)</f>
        <v>0</v>
      </c>
      <c r="AS443" s="2">
        <f ca="1">IF(Table1[[#This Row],[Gender]]="Women",1,0)</f>
        <v>1</v>
      </c>
      <c r="AT443" s="2"/>
      <c r="AU443" s="2"/>
      <c r="AV443" s="3"/>
      <c r="AX443" s="1">
        <f t="shared" ca="1" si="214"/>
        <v>1</v>
      </c>
      <c r="AY443" s="2">
        <f t="shared" ca="1" si="215"/>
        <v>0</v>
      </c>
      <c r="AZ443" s="2">
        <f t="shared" ca="1" si="216"/>
        <v>0</v>
      </c>
      <c r="BA443" s="2">
        <f t="shared" ca="1" si="217"/>
        <v>0</v>
      </c>
      <c r="BB443" s="2">
        <f t="shared" ca="1" si="218"/>
        <v>0</v>
      </c>
      <c r="BC443" s="2">
        <f t="shared" ca="1" si="219"/>
        <v>0</v>
      </c>
      <c r="BD443" s="2"/>
      <c r="BE443" s="2"/>
      <c r="BF443" s="2"/>
      <c r="BG443" s="2"/>
      <c r="BH443" s="2"/>
      <c r="BI443" s="2"/>
      <c r="BJ443" s="3"/>
      <c r="BL443" s="1">
        <f t="shared" ca="1" si="234"/>
        <v>85483.845173784546</v>
      </c>
      <c r="BM443" s="3"/>
      <c r="BN443" s="1">
        <f t="shared" ca="1" si="220"/>
        <v>1</v>
      </c>
      <c r="BO443" s="2"/>
      <c r="BP443" s="2"/>
      <c r="BQ443" s="3"/>
      <c r="BR443" s="15">
        <f t="shared" ca="1" si="221"/>
        <v>0.9750553213647728</v>
      </c>
      <c r="BS443" s="16">
        <f t="shared" ca="1" si="222"/>
        <v>0</v>
      </c>
      <c r="BT443" s="2"/>
      <c r="BU443" s="2"/>
      <c r="BV443" s="1">
        <f ca="1">IF(Table1[[#This Row],[Area]]="Raozan",Table1[[#This Row],[Income]],0)</f>
        <v>0</v>
      </c>
      <c r="BW443" s="2">
        <f ca="1">IF(Table1[[#This Row],[Area]]="Rangunia",Table1[[#This Row],[Income]],0)</f>
        <v>0</v>
      </c>
      <c r="BX443" s="2">
        <f ca="1">IF(Table1[[#This Row],[Area]]="Hathazari",Table1[[#This Row],[Income]],0)</f>
        <v>0</v>
      </c>
      <c r="BY443" s="2">
        <f ca="1">IF(Table1[[#This Row],[Area]]="Nazirhat",Table1[[#This Row],[Income]],0)</f>
        <v>0</v>
      </c>
      <c r="BZ443" s="2">
        <f ca="1">IF(Table1[[#This Row],[Area]]="Rangamati",Table1[[#This Row],[Income]],0)</f>
        <v>0</v>
      </c>
      <c r="CA443" s="2">
        <f ca="1">IF(Table1[[#This Row],[Area]]="Kumilla",Table1[[#This Row],[Income]],0)</f>
        <v>66304</v>
      </c>
      <c r="CB443" s="2">
        <f ca="1">IF(Table1[[#This Row],[Area]]="Notun para",Table1[[#This Row],[Income]],0)</f>
        <v>0</v>
      </c>
      <c r="CC443" s="2">
        <f ca="1">IF(Table1[[#This Row],[Area]]="Fotikchori",Table1[[#This Row],[Income]],0)</f>
        <v>0</v>
      </c>
      <c r="CD443" s="2">
        <f ca="1">IF(Table1[[#This Row],[Area]]="Feni",Table1[[#This Row],[Income]],0)</f>
        <v>0</v>
      </c>
      <c r="CE443" s="2">
        <f ca="1">IF(Table1[[#This Row],[Area]]="Chattogram mohonogori",Table1[[#This Row],[Income]],0)</f>
        <v>0</v>
      </c>
      <c r="CF443" s="2">
        <f ca="1">IF(Table1[[#This Row],[Area]]="Potia",Table1[[#This Row],[Income]],0)</f>
        <v>0</v>
      </c>
      <c r="CG443" s="3">
        <f ca="1">IF(Table1[[#This Row],[Area]]="Kaptai",Table1[[#This Row],[Income]],0)</f>
        <v>0</v>
      </c>
      <c r="CH443" s="1">
        <f ca="1">IF(Table1[[#This Row],[Field of work]]="Health",Table1[[#This Row],[Income]],0)</f>
        <v>0</v>
      </c>
      <c r="CI443" s="2">
        <f ca="1">IF(Table1[[#This Row],[Field of work]]="Teaching",Table1[[#This Row],[Income]],0)</f>
        <v>0</v>
      </c>
      <c r="CJ443" s="2">
        <f ca="1">IF(Table1[[#This Row],[Field of work]]="Construction",Table1[[#This Row],[Income]],0)</f>
        <v>66304</v>
      </c>
      <c r="CK443" s="2">
        <f ca="1">IF(Table1[[#This Row],[Field of work]]="IT",Table1[[#This Row],[Income]],0)</f>
        <v>0</v>
      </c>
      <c r="CL443" s="2">
        <f ca="1">IF(Table1[[#This Row],[Field of work]]="General work",Table1[[#This Row],[Income]],0)</f>
        <v>0</v>
      </c>
      <c r="CM443" s="3">
        <f ca="1">IF(Table1[[#This Row],[Field of work]]="Agriculture",Table1[[#This Row],[Income]],0)</f>
        <v>0</v>
      </c>
      <c r="CN443" s="1">
        <f t="shared" ca="1" si="209"/>
        <v>1</v>
      </c>
      <c r="CO443" s="3"/>
      <c r="CP443" s="1">
        <f t="shared" ca="1" si="223"/>
        <v>34</v>
      </c>
      <c r="CQ443" s="3"/>
    </row>
    <row r="444" spans="2:95" x14ac:dyDescent="0.25">
      <c r="B444">
        <f t="shared" ca="1" si="224"/>
        <v>2</v>
      </c>
      <c r="C444" t="str">
        <f t="shared" ca="1" si="210"/>
        <v>Women</v>
      </c>
      <c r="D444">
        <f t="shared" ca="1" si="225"/>
        <v>34</v>
      </c>
      <c r="E444">
        <f t="shared" ca="1" si="226"/>
        <v>1</v>
      </c>
      <c r="F444" t="str">
        <f t="shared" ca="1" si="211"/>
        <v>Health</v>
      </c>
      <c r="G444">
        <f t="shared" ca="1" si="227"/>
        <v>5</v>
      </c>
      <c r="H444" t="str">
        <f t="shared" ca="1" si="212"/>
        <v>Other</v>
      </c>
      <c r="I444">
        <f t="shared" ca="1" si="228"/>
        <v>1</v>
      </c>
      <c r="J444">
        <f t="shared" ca="1" si="229"/>
        <v>3</v>
      </c>
      <c r="K444">
        <f t="shared" ca="1" si="230"/>
        <v>71008</v>
      </c>
      <c r="L444">
        <f t="shared" ca="1" si="231"/>
        <v>2</v>
      </c>
      <c r="M444" t="str">
        <f t="shared" ca="1" si="213"/>
        <v>Hathazari</v>
      </c>
      <c r="N444">
        <f t="shared" ca="1" si="235"/>
        <v>426048</v>
      </c>
      <c r="O444">
        <f t="shared" ca="1" si="232"/>
        <v>415420.36955681874</v>
      </c>
      <c r="P444">
        <f t="shared" ca="1" si="236"/>
        <v>107235.52666368512</v>
      </c>
      <c r="Q444">
        <f t="shared" ca="1" si="233"/>
        <v>42200</v>
      </c>
      <c r="R444">
        <f t="shared" ca="1" si="237"/>
        <v>81829.291338914423</v>
      </c>
      <c r="S444">
        <f t="shared" ca="1" si="238"/>
        <v>14884.188950750531</v>
      </c>
      <c r="T444">
        <f t="shared" ca="1" si="239"/>
        <v>548167.71561443561</v>
      </c>
      <c r="U444">
        <f t="shared" ca="1" si="240"/>
        <v>539449.66089573316</v>
      </c>
      <c r="V444">
        <f t="shared" ca="1" si="241"/>
        <v>8718.0547187024495</v>
      </c>
      <c r="AR444" s="1">
        <f ca="1">IF(Table1[[#This Row],[Gender]]="men",1,0)</f>
        <v>0</v>
      </c>
      <c r="AS444" s="2">
        <f ca="1">IF(Table1[[#This Row],[Gender]]="Women",1,0)</f>
        <v>1</v>
      </c>
      <c r="AT444" s="2"/>
      <c r="AU444" s="2"/>
      <c r="AV444" s="3"/>
      <c r="AX444" s="1">
        <f t="shared" ca="1" si="214"/>
        <v>0</v>
      </c>
      <c r="AY444" s="2">
        <f t="shared" ca="1" si="215"/>
        <v>1</v>
      </c>
      <c r="AZ444" s="2">
        <f t="shared" ca="1" si="216"/>
        <v>0</v>
      </c>
      <c r="BA444" s="2">
        <f t="shared" ca="1" si="217"/>
        <v>0</v>
      </c>
      <c r="BB444" s="2">
        <f t="shared" ca="1" si="218"/>
        <v>0</v>
      </c>
      <c r="BC444" s="2">
        <f t="shared" ca="1" si="219"/>
        <v>0</v>
      </c>
      <c r="BD444" s="2"/>
      <c r="BE444" s="2"/>
      <c r="BF444" s="2"/>
      <c r="BG444" s="2"/>
      <c r="BH444" s="2"/>
      <c r="BI444" s="2"/>
      <c r="BJ444" s="3"/>
      <c r="BL444" s="1">
        <f t="shared" ca="1" si="234"/>
        <v>712.44968362443819</v>
      </c>
      <c r="BM444" s="3"/>
      <c r="BN444" s="1">
        <f t="shared" ca="1" si="220"/>
        <v>0</v>
      </c>
      <c r="BO444" s="2"/>
      <c r="BP444" s="2"/>
      <c r="BQ444" s="3"/>
      <c r="BR444" s="15">
        <f t="shared" ca="1" si="221"/>
        <v>0.31935695389316943</v>
      </c>
      <c r="BS444" s="16">
        <f t="shared" ca="1" si="222"/>
        <v>0</v>
      </c>
      <c r="BT444" s="2"/>
      <c r="BU444" s="2"/>
      <c r="BV444" s="1">
        <f ca="1">IF(Table1[[#This Row],[Area]]="Raozan",Table1[[#This Row],[Income]],0)</f>
        <v>0</v>
      </c>
      <c r="BW444" s="2">
        <f ca="1">IF(Table1[[#This Row],[Area]]="Rangunia",Table1[[#This Row],[Income]],0)</f>
        <v>0</v>
      </c>
      <c r="BX444" s="2">
        <f ca="1">IF(Table1[[#This Row],[Area]]="Hathazari",Table1[[#This Row],[Income]],0)</f>
        <v>71008</v>
      </c>
      <c r="BY444" s="2">
        <f ca="1">IF(Table1[[#This Row],[Area]]="Nazirhat",Table1[[#This Row],[Income]],0)</f>
        <v>0</v>
      </c>
      <c r="BZ444" s="2">
        <f ca="1">IF(Table1[[#This Row],[Area]]="Rangamati",Table1[[#This Row],[Income]],0)</f>
        <v>0</v>
      </c>
      <c r="CA444" s="2">
        <f ca="1">IF(Table1[[#This Row],[Area]]="Kumilla",Table1[[#This Row],[Income]],0)</f>
        <v>0</v>
      </c>
      <c r="CB444" s="2">
        <f ca="1">IF(Table1[[#This Row],[Area]]="Notun para",Table1[[#This Row],[Income]],0)</f>
        <v>0</v>
      </c>
      <c r="CC444" s="2">
        <f ca="1">IF(Table1[[#This Row],[Area]]="Fotikchori",Table1[[#This Row],[Income]],0)</f>
        <v>0</v>
      </c>
      <c r="CD444" s="2">
        <f ca="1">IF(Table1[[#This Row],[Area]]="Feni",Table1[[#This Row],[Income]],0)</f>
        <v>0</v>
      </c>
      <c r="CE444" s="2">
        <f ca="1">IF(Table1[[#This Row],[Area]]="Chattogram mohonogori",Table1[[#This Row],[Income]],0)</f>
        <v>0</v>
      </c>
      <c r="CF444" s="2">
        <f ca="1">IF(Table1[[#This Row],[Area]]="Potia",Table1[[#This Row],[Income]],0)</f>
        <v>0</v>
      </c>
      <c r="CG444" s="3">
        <f ca="1">IF(Table1[[#This Row],[Area]]="Kaptai",Table1[[#This Row],[Income]],0)</f>
        <v>0</v>
      </c>
      <c r="CH444" s="1">
        <f ca="1">IF(Table1[[#This Row],[Field of work]]="Health",Table1[[#This Row],[Income]],0)</f>
        <v>71008</v>
      </c>
      <c r="CI444" s="2">
        <f ca="1">IF(Table1[[#This Row],[Field of work]]="Teaching",Table1[[#This Row],[Income]],0)</f>
        <v>0</v>
      </c>
      <c r="CJ444" s="2">
        <f ca="1">IF(Table1[[#This Row],[Field of work]]="Construction",Table1[[#This Row],[Income]],0)</f>
        <v>0</v>
      </c>
      <c r="CK444" s="2">
        <f ca="1">IF(Table1[[#This Row],[Field of work]]="IT",Table1[[#This Row],[Income]],0)</f>
        <v>0</v>
      </c>
      <c r="CL444" s="2">
        <f ca="1">IF(Table1[[#This Row],[Field of work]]="General work",Table1[[#This Row],[Income]],0)</f>
        <v>0</v>
      </c>
      <c r="CM444" s="3">
        <f ca="1">IF(Table1[[#This Row],[Field of work]]="Agriculture",Table1[[#This Row],[Income]],0)</f>
        <v>0</v>
      </c>
      <c r="CN444" s="1">
        <f t="shared" ca="1" si="209"/>
        <v>1</v>
      </c>
      <c r="CO444" s="3"/>
      <c r="CP444" s="1">
        <f t="shared" ca="1" si="223"/>
        <v>32</v>
      </c>
      <c r="CQ444" s="3"/>
    </row>
    <row r="445" spans="2:95" x14ac:dyDescent="0.25">
      <c r="B445">
        <f t="shared" ca="1" si="224"/>
        <v>1</v>
      </c>
      <c r="C445" t="str">
        <f t="shared" ca="1" si="210"/>
        <v>Men</v>
      </c>
      <c r="D445">
        <f t="shared" ca="1" si="225"/>
        <v>32</v>
      </c>
      <c r="E445">
        <f t="shared" ca="1" si="226"/>
        <v>3</v>
      </c>
      <c r="F445" t="str">
        <f t="shared" ca="1" si="211"/>
        <v>Teaching</v>
      </c>
      <c r="G445">
        <f t="shared" ca="1" si="227"/>
        <v>1</v>
      </c>
      <c r="H445" t="str">
        <f t="shared" ca="1" si="212"/>
        <v>High school</v>
      </c>
      <c r="I445">
        <f t="shared" ca="1" si="228"/>
        <v>2</v>
      </c>
      <c r="J445">
        <f t="shared" ca="1" si="229"/>
        <v>2</v>
      </c>
      <c r="K445">
        <f t="shared" ca="1" si="230"/>
        <v>87331</v>
      </c>
      <c r="L445">
        <f t="shared" ca="1" si="231"/>
        <v>12</v>
      </c>
      <c r="M445" t="str">
        <f t="shared" ca="1" si="213"/>
        <v>Kaptai</v>
      </c>
      <c r="N445">
        <f t="shared" ca="1" si="235"/>
        <v>349324</v>
      </c>
      <c r="O445">
        <f t="shared" ca="1" si="232"/>
        <v>111559.04856177751</v>
      </c>
      <c r="P445">
        <f t="shared" ca="1" si="236"/>
        <v>170967.69034756909</v>
      </c>
      <c r="Q445">
        <f t="shared" ca="1" si="233"/>
        <v>13675</v>
      </c>
      <c r="R445">
        <f t="shared" ca="1" si="237"/>
        <v>8589.9309963439227</v>
      </c>
      <c r="S445">
        <f t="shared" ca="1" si="238"/>
        <v>36127.59508898545</v>
      </c>
      <c r="T445">
        <f t="shared" ca="1" si="239"/>
        <v>556419.28543655446</v>
      </c>
      <c r="U445">
        <f t="shared" ca="1" si="240"/>
        <v>133823.97955812144</v>
      </c>
      <c r="V445">
        <f t="shared" ca="1" si="241"/>
        <v>422595.30587843305</v>
      </c>
      <c r="AR445" s="1">
        <f ca="1">IF(Table1[[#This Row],[Gender]]="men",1,0)</f>
        <v>1</v>
      </c>
      <c r="AS445" s="2">
        <f ca="1">IF(Table1[[#This Row],[Gender]]="Women",1,0)</f>
        <v>0</v>
      </c>
      <c r="AT445" s="2"/>
      <c r="AU445" s="2"/>
      <c r="AV445" s="3"/>
      <c r="AX445" s="1">
        <f t="shared" ca="1" si="214"/>
        <v>1</v>
      </c>
      <c r="AY445" s="2">
        <f t="shared" ca="1" si="215"/>
        <v>0</v>
      </c>
      <c r="AZ445" s="2">
        <f t="shared" ca="1" si="216"/>
        <v>0</v>
      </c>
      <c r="BA445" s="2">
        <f t="shared" ca="1" si="217"/>
        <v>0</v>
      </c>
      <c r="BB445" s="2">
        <f t="shared" ca="1" si="218"/>
        <v>0</v>
      </c>
      <c r="BC445" s="2">
        <f t="shared" ca="1" si="219"/>
        <v>0</v>
      </c>
      <c r="BD445" s="2"/>
      <c r="BE445" s="2"/>
      <c r="BF445" s="2"/>
      <c r="BG445" s="2"/>
      <c r="BH445" s="2"/>
      <c r="BI445" s="2"/>
      <c r="BJ445" s="3"/>
      <c r="BL445" s="1">
        <f t="shared" ca="1" si="234"/>
        <v>9599.4472884893094</v>
      </c>
      <c r="BM445" s="3"/>
      <c r="BN445" s="1">
        <f t="shared" ca="1" si="220"/>
        <v>0</v>
      </c>
      <c r="BO445" s="2"/>
      <c r="BP445" s="2"/>
      <c r="BQ445" s="3"/>
      <c r="BR445" s="15">
        <f t="shared" ca="1" si="221"/>
        <v>0.21403804066803001</v>
      </c>
      <c r="BS445" s="16">
        <f t="shared" ca="1" si="222"/>
        <v>0</v>
      </c>
      <c r="BT445" s="2"/>
      <c r="BU445" s="2"/>
      <c r="BV445" s="1">
        <f ca="1">IF(Table1[[#This Row],[Area]]="Raozan",Table1[[#This Row],[Income]],0)</f>
        <v>0</v>
      </c>
      <c r="BW445" s="2">
        <f ca="1">IF(Table1[[#This Row],[Area]]="Rangunia",Table1[[#This Row],[Income]],0)</f>
        <v>0</v>
      </c>
      <c r="BX445" s="2">
        <f ca="1">IF(Table1[[#This Row],[Area]]="Hathazari",Table1[[#This Row],[Income]],0)</f>
        <v>0</v>
      </c>
      <c r="BY445" s="2">
        <f ca="1">IF(Table1[[#This Row],[Area]]="Nazirhat",Table1[[#This Row],[Income]],0)</f>
        <v>0</v>
      </c>
      <c r="BZ445" s="2">
        <f ca="1">IF(Table1[[#This Row],[Area]]="Rangamati",Table1[[#This Row],[Income]],0)</f>
        <v>0</v>
      </c>
      <c r="CA445" s="2">
        <f ca="1">IF(Table1[[#This Row],[Area]]="Kumilla",Table1[[#This Row],[Income]],0)</f>
        <v>0</v>
      </c>
      <c r="CB445" s="2">
        <f ca="1">IF(Table1[[#This Row],[Area]]="Notun para",Table1[[#This Row],[Income]],0)</f>
        <v>0</v>
      </c>
      <c r="CC445" s="2">
        <f ca="1">IF(Table1[[#This Row],[Area]]="Fotikchori",Table1[[#This Row],[Income]],0)</f>
        <v>0</v>
      </c>
      <c r="CD445" s="2">
        <f ca="1">IF(Table1[[#This Row],[Area]]="Feni",Table1[[#This Row],[Income]],0)</f>
        <v>0</v>
      </c>
      <c r="CE445" s="2">
        <f ca="1">IF(Table1[[#This Row],[Area]]="Chattogram mohonogori",Table1[[#This Row],[Income]],0)</f>
        <v>0</v>
      </c>
      <c r="CF445" s="2">
        <f ca="1">IF(Table1[[#This Row],[Area]]="Potia",Table1[[#This Row],[Income]],0)</f>
        <v>0</v>
      </c>
      <c r="CG445" s="3">
        <f ca="1">IF(Table1[[#This Row],[Area]]="Kaptai",Table1[[#This Row],[Income]],0)</f>
        <v>87331</v>
      </c>
      <c r="CH445" s="1">
        <f ca="1">IF(Table1[[#This Row],[Field of work]]="Health",Table1[[#This Row],[Income]],0)</f>
        <v>0</v>
      </c>
      <c r="CI445" s="2">
        <f ca="1">IF(Table1[[#This Row],[Field of work]]="Teaching",Table1[[#This Row],[Income]],0)</f>
        <v>87331</v>
      </c>
      <c r="CJ445" s="2">
        <f ca="1">IF(Table1[[#This Row],[Field of work]]="Construction",Table1[[#This Row],[Income]],0)</f>
        <v>0</v>
      </c>
      <c r="CK445" s="2">
        <f ca="1">IF(Table1[[#This Row],[Field of work]]="IT",Table1[[#This Row],[Income]],0)</f>
        <v>0</v>
      </c>
      <c r="CL445" s="2">
        <f ca="1">IF(Table1[[#This Row],[Field of work]]="General work",Table1[[#This Row],[Income]],0)</f>
        <v>0</v>
      </c>
      <c r="CM445" s="3">
        <f ca="1">IF(Table1[[#This Row],[Field of work]]="Agriculture",Table1[[#This Row],[Income]],0)</f>
        <v>0</v>
      </c>
      <c r="CN445" s="1">
        <f t="shared" ca="1" si="209"/>
        <v>1</v>
      </c>
      <c r="CO445" s="3"/>
      <c r="CP445" s="1">
        <f t="shared" ca="1" si="223"/>
        <v>42</v>
      </c>
      <c r="CQ445" s="3"/>
    </row>
    <row r="446" spans="2:95" x14ac:dyDescent="0.25">
      <c r="B446">
        <f t="shared" ca="1" si="224"/>
        <v>1</v>
      </c>
      <c r="C446" t="str">
        <f t="shared" ca="1" si="210"/>
        <v>Men</v>
      </c>
      <c r="D446">
        <f t="shared" ca="1" si="225"/>
        <v>42</v>
      </c>
      <c r="E446">
        <f t="shared" ca="1" si="226"/>
        <v>1</v>
      </c>
      <c r="F446" t="str">
        <f t="shared" ca="1" si="211"/>
        <v>Health</v>
      </c>
      <c r="G446">
        <f t="shared" ca="1" si="227"/>
        <v>2</v>
      </c>
      <c r="H446" t="str">
        <f t="shared" ca="1" si="212"/>
        <v>College</v>
      </c>
      <c r="I446">
        <f t="shared" ca="1" si="228"/>
        <v>1</v>
      </c>
      <c r="J446">
        <f t="shared" ca="1" si="229"/>
        <v>2</v>
      </c>
      <c r="K446">
        <f t="shared" ca="1" si="230"/>
        <v>50971</v>
      </c>
      <c r="L446">
        <f t="shared" ca="1" si="231"/>
        <v>2</v>
      </c>
      <c r="M446" t="str">
        <f t="shared" ca="1" si="213"/>
        <v>Hathazari</v>
      </c>
      <c r="N446">
        <f t="shared" ca="1" si="235"/>
        <v>203884</v>
      </c>
      <c r="O446">
        <f t="shared" ca="1" si="232"/>
        <v>43638.931883560632</v>
      </c>
      <c r="P446">
        <f t="shared" ca="1" si="236"/>
        <v>1424.8993672488764</v>
      </c>
      <c r="Q446">
        <f t="shared" ca="1" si="233"/>
        <v>922</v>
      </c>
      <c r="R446">
        <f t="shared" ca="1" si="237"/>
        <v>39893.681492620773</v>
      </c>
      <c r="S446">
        <f t="shared" ca="1" si="238"/>
        <v>38686.751538717188</v>
      </c>
      <c r="T446">
        <f t="shared" ca="1" si="239"/>
        <v>243995.65090596606</v>
      </c>
      <c r="U446">
        <f t="shared" ca="1" si="240"/>
        <v>84454.613376181398</v>
      </c>
      <c r="V446">
        <f t="shared" ca="1" si="241"/>
        <v>159541.03752978466</v>
      </c>
      <c r="AR446" s="1">
        <f ca="1">IF(Table1[[#This Row],[Gender]]="men",1,0)</f>
        <v>1</v>
      </c>
      <c r="AS446" s="2">
        <f ca="1">IF(Table1[[#This Row],[Gender]]="Women",1,0)</f>
        <v>0</v>
      </c>
      <c r="AT446" s="2"/>
      <c r="AU446" s="2"/>
      <c r="AV446" s="3"/>
      <c r="AX446" s="1">
        <f t="shared" ca="1" si="214"/>
        <v>0</v>
      </c>
      <c r="AY446" s="2">
        <f t="shared" ca="1" si="215"/>
        <v>0</v>
      </c>
      <c r="AZ446" s="2">
        <f t="shared" ca="1" si="216"/>
        <v>0</v>
      </c>
      <c r="BA446" s="2">
        <f t="shared" ca="1" si="217"/>
        <v>0</v>
      </c>
      <c r="BB446" s="2">
        <f t="shared" ca="1" si="218"/>
        <v>0</v>
      </c>
      <c r="BC446" s="2">
        <f t="shared" ca="1" si="219"/>
        <v>1</v>
      </c>
      <c r="BD446" s="2"/>
      <c r="BE446" s="2"/>
      <c r="BF446" s="2"/>
      <c r="BG446" s="2"/>
      <c r="BH446" s="2"/>
      <c r="BI446" s="2"/>
      <c r="BJ446" s="3"/>
      <c r="BL446" s="1">
        <f t="shared" ca="1" si="234"/>
        <v>62318.056362132607</v>
      </c>
      <c r="BM446" s="3"/>
      <c r="BN446" s="1">
        <f t="shared" ca="1" si="220"/>
        <v>1</v>
      </c>
      <c r="BO446" s="2"/>
      <c r="BP446" s="2"/>
      <c r="BQ446" s="3"/>
      <c r="BR446" s="15">
        <f t="shared" ca="1" si="221"/>
        <v>0.87967185309580187</v>
      </c>
      <c r="BS446" s="16">
        <f t="shared" ca="1" si="222"/>
        <v>0</v>
      </c>
      <c r="BT446" s="2"/>
      <c r="BU446" s="2"/>
      <c r="BV446" s="1">
        <f ca="1">IF(Table1[[#This Row],[Area]]="Raozan",Table1[[#This Row],[Income]],0)</f>
        <v>0</v>
      </c>
      <c r="BW446" s="2">
        <f ca="1">IF(Table1[[#This Row],[Area]]="Rangunia",Table1[[#This Row],[Income]],0)</f>
        <v>0</v>
      </c>
      <c r="BX446" s="2">
        <f ca="1">IF(Table1[[#This Row],[Area]]="Hathazari",Table1[[#This Row],[Income]],0)</f>
        <v>50971</v>
      </c>
      <c r="BY446" s="2">
        <f ca="1">IF(Table1[[#This Row],[Area]]="Nazirhat",Table1[[#This Row],[Income]],0)</f>
        <v>0</v>
      </c>
      <c r="BZ446" s="2">
        <f ca="1">IF(Table1[[#This Row],[Area]]="Rangamati",Table1[[#This Row],[Income]],0)</f>
        <v>0</v>
      </c>
      <c r="CA446" s="2">
        <f ca="1">IF(Table1[[#This Row],[Area]]="Kumilla",Table1[[#This Row],[Income]],0)</f>
        <v>0</v>
      </c>
      <c r="CB446" s="2">
        <f ca="1">IF(Table1[[#This Row],[Area]]="Notun para",Table1[[#This Row],[Income]],0)</f>
        <v>0</v>
      </c>
      <c r="CC446" s="2">
        <f ca="1">IF(Table1[[#This Row],[Area]]="Fotikchori",Table1[[#This Row],[Income]],0)</f>
        <v>0</v>
      </c>
      <c r="CD446" s="2">
        <f ca="1">IF(Table1[[#This Row],[Area]]="Feni",Table1[[#This Row],[Income]],0)</f>
        <v>0</v>
      </c>
      <c r="CE446" s="2">
        <f ca="1">IF(Table1[[#This Row],[Area]]="Chattogram mohonogori",Table1[[#This Row],[Income]],0)</f>
        <v>0</v>
      </c>
      <c r="CF446" s="2">
        <f ca="1">IF(Table1[[#This Row],[Area]]="Potia",Table1[[#This Row],[Income]],0)</f>
        <v>0</v>
      </c>
      <c r="CG446" s="3">
        <f ca="1">IF(Table1[[#This Row],[Area]]="Kaptai",Table1[[#This Row],[Income]],0)</f>
        <v>0</v>
      </c>
      <c r="CH446" s="1">
        <f ca="1">IF(Table1[[#This Row],[Field of work]]="Health",Table1[[#This Row],[Income]],0)</f>
        <v>50971</v>
      </c>
      <c r="CI446" s="2">
        <f ca="1">IF(Table1[[#This Row],[Field of work]]="Teaching",Table1[[#This Row],[Income]],0)</f>
        <v>0</v>
      </c>
      <c r="CJ446" s="2">
        <f ca="1">IF(Table1[[#This Row],[Field of work]]="Construction",Table1[[#This Row],[Income]],0)</f>
        <v>0</v>
      </c>
      <c r="CK446" s="2">
        <f ca="1">IF(Table1[[#This Row],[Field of work]]="IT",Table1[[#This Row],[Income]],0)</f>
        <v>0</v>
      </c>
      <c r="CL446" s="2">
        <f ca="1">IF(Table1[[#This Row],[Field of work]]="General work",Table1[[#This Row],[Income]],0)</f>
        <v>0</v>
      </c>
      <c r="CM446" s="3">
        <f ca="1">IF(Table1[[#This Row],[Field of work]]="Agriculture",Table1[[#This Row],[Income]],0)</f>
        <v>0</v>
      </c>
      <c r="CN446" s="1">
        <f t="shared" ca="1" si="209"/>
        <v>1</v>
      </c>
      <c r="CO446" s="3"/>
      <c r="CP446" s="1">
        <f t="shared" ca="1" si="223"/>
        <v>26</v>
      </c>
      <c r="CQ446" s="3"/>
    </row>
    <row r="447" spans="2:95" x14ac:dyDescent="0.25">
      <c r="B447">
        <f t="shared" ca="1" si="224"/>
        <v>1</v>
      </c>
      <c r="C447" t="str">
        <f t="shared" ca="1" si="210"/>
        <v>Men</v>
      </c>
      <c r="D447">
        <f t="shared" ca="1" si="225"/>
        <v>26</v>
      </c>
      <c r="E447">
        <f t="shared" ca="1" si="226"/>
        <v>6</v>
      </c>
      <c r="F447" t="str">
        <f t="shared" ca="1" si="211"/>
        <v>Agriculture</v>
      </c>
      <c r="G447">
        <f t="shared" ca="1" si="227"/>
        <v>3</v>
      </c>
      <c r="H447" t="str">
        <f t="shared" ca="1" si="212"/>
        <v>University</v>
      </c>
      <c r="I447">
        <f t="shared" ca="1" si="228"/>
        <v>0</v>
      </c>
      <c r="J447">
        <f t="shared" ca="1" si="229"/>
        <v>2</v>
      </c>
      <c r="K447">
        <f t="shared" ca="1" si="230"/>
        <v>64293</v>
      </c>
      <c r="L447">
        <f t="shared" ca="1" si="231"/>
        <v>10</v>
      </c>
      <c r="M447" t="str">
        <f t="shared" ca="1" si="213"/>
        <v>Notun para</v>
      </c>
      <c r="N447">
        <f t="shared" ca="1" si="235"/>
        <v>321465</v>
      </c>
      <c r="O447">
        <f t="shared" ca="1" si="232"/>
        <v>282783.71225544193</v>
      </c>
      <c r="P447">
        <f t="shared" ca="1" si="236"/>
        <v>19198.894576978619</v>
      </c>
      <c r="Q447">
        <f t="shared" ca="1" si="233"/>
        <v>11883</v>
      </c>
      <c r="R447">
        <f t="shared" ca="1" si="237"/>
        <v>107905.49822896029</v>
      </c>
      <c r="S447">
        <f t="shared" ca="1" si="238"/>
        <v>62372.065082010449</v>
      </c>
      <c r="T447">
        <f t="shared" ca="1" si="239"/>
        <v>403035.9596589891</v>
      </c>
      <c r="U447">
        <f t="shared" ca="1" si="240"/>
        <v>402572.21048440225</v>
      </c>
      <c r="V447">
        <f t="shared" ca="1" si="241"/>
        <v>463.74917458684649</v>
      </c>
      <c r="AR447" s="1">
        <f ca="1">IF(Table1[[#This Row],[Gender]]="men",1,0)</f>
        <v>1</v>
      </c>
      <c r="AS447" s="2">
        <f ca="1">IF(Table1[[#This Row],[Gender]]="Women",1,0)</f>
        <v>0</v>
      </c>
      <c r="AT447" s="2"/>
      <c r="AU447" s="2"/>
      <c r="AV447" s="3"/>
      <c r="AX447" s="1">
        <f t="shared" ca="1" si="214"/>
        <v>0</v>
      </c>
      <c r="AY447" s="2">
        <f t="shared" ca="1" si="215"/>
        <v>0</v>
      </c>
      <c r="AZ447" s="2">
        <f t="shared" ca="1" si="216"/>
        <v>0</v>
      </c>
      <c r="BA447" s="2">
        <f t="shared" ca="1" si="217"/>
        <v>0</v>
      </c>
      <c r="BB447" s="2">
        <f t="shared" ca="1" si="218"/>
        <v>0</v>
      </c>
      <c r="BC447" s="2">
        <f t="shared" ca="1" si="219"/>
        <v>1</v>
      </c>
      <c r="BD447" s="2"/>
      <c r="BE447" s="2"/>
      <c r="BF447" s="2"/>
      <c r="BG447" s="2"/>
      <c r="BH447" s="2"/>
      <c r="BI447" s="2"/>
      <c r="BJ447" s="3"/>
      <c r="BL447" s="1">
        <f t="shared" ca="1" si="234"/>
        <v>49685.217565546845</v>
      </c>
      <c r="BM447" s="3"/>
      <c r="BN447" s="1">
        <f t="shared" ca="1" si="220"/>
        <v>1</v>
      </c>
      <c r="BO447" s="2"/>
      <c r="BP447" s="2"/>
      <c r="BQ447" s="3"/>
      <c r="BR447" s="15">
        <f t="shared" ca="1" si="221"/>
        <v>0.81429783327708105</v>
      </c>
      <c r="BS447" s="16">
        <f t="shared" ca="1" si="222"/>
        <v>0</v>
      </c>
      <c r="BT447" s="2"/>
      <c r="BU447" s="2"/>
      <c r="BV447" s="1">
        <f ca="1">IF(Table1[[#This Row],[Area]]="Raozan",Table1[[#This Row],[Income]],0)</f>
        <v>0</v>
      </c>
      <c r="BW447" s="2">
        <f ca="1">IF(Table1[[#This Row],[Area]]="Rangunia",Table1[[#This Row],[Income]],0)</f>
        <v>0</v>
      </c>
      <c r="BX447" s="2">
        <f ca="1">IF(Table1[[#This Row],[Area]]="Hathazari",Table1[[#This Row],[Income]],0)</f>
        <v>0</v>
      </c>
      <c r="BY447" s="2">
        <f ca="1">IF(Table1[[#This Row],[Area]]="Nazirhat",Table1[[#This Row],[Income]],0)</f>
        <v>0</v>
      </c>
      <c r="BZ447" s="2">
        <f ca="1">IF(Table1[[#This Row],[Area]]="Rangamati",Table1[[#This Row],[Income]],0)</f>
        <v>0</v>
      </c>
      <c r="CA447" s="2">
        <f ca="1">IF(Table1[[#This Row],[Area]]="Kumilla",Table1[[#This Row],[Income]],0)</f>
        <v>0</v>
      </c>
      <c r="CB447" s="2">
        <f ca="1">IF(Table1[[#This Row],[Area]]="Notun para",Table1[[#This Row],[Income]],0)</f>
        <v>64293</v>
      </c>
      <c r="CC447" s="2">
        <f ca="1">IF(Table1[[#This Row],[Area]]="Fotikchori",Table1[[#This Row],[Income]],0)</f>
        <v>0</v>
      </c>
      <c r="CD447" s="2">
        <f ca="1">IF(Table1[[#This Row],[Area]]="Feni",Table1[[#This Row],[Income]],0)</f>
        <v>0</v>
      </c>
      <c r="CE447" s="2">
        <f ca="1">IF(Table1[[#This Row],[Area]]="Chattogram mohonogori",Table1[[#This Row],[Income]],0)</f>
        <v>0</v>
      </c>
      <c r="CF447" s="2">
        <f ca="1">IF(Table1[[#This Row],[Area]]="Potia",Table1[[#This Row],[Income]],0)</f>
        <v>0</v>
      </c>
      <c r="CG447" s="3">
        <f ca="1">IF(Table1[[#This Row],[Area]]="Kaptai",Table1[[#This Row],[Income]],0)</f>
        <v>0</v>
      </c>
      <c r="CH447" s="1">
        <f ca="1">IF(Table1[[#This Row],[Field of work]]="Health",Table1[[#This Row],[Income]],0)</f>
        <v>0</v>
      </c>
      <c r="CI447" s="2">
        <f ca="1">IF(Table1[[#This Row],[Field of work]]="Teaching",Table1[[#This Row],[Income]],0)</f>
        <v>0</v>
      </c>
      <c r="CJ447" s="2">
        <f ca="1">IF(Table1[[#This Row],[Field of work]]="Construction",Table1[[#This Row],[Income]],0)</f>
        <v>0</v>
      </c>
      <c r="CK447" s="2">
        <f ca="1">IF(Table1[[#This Row],[Field of work]]="IT",Table1[[#This Row],[Income]],0)</f>
        <v>0</v>
      </c>
      <c r="CL447" s="2">
        <f ca="1">IF(Table1[[#This Row],[Field of work]]="General work",Table1[[#This Row],[Income]],0)</f>
        <v>0</v>
      </c>
      <c r="CM447" s="3">
        <f ca="1">IF(Table1[[#This Row],[Field of work]]="Agriculture",Table1[[#This Row],[Income]],0)</f>
        <v>64293</v>
      </c>
      <c r="CN447" s="1">
        <f t="shared" ca="1" si="209"/>
        <v>1</v>
      </c>
      <c r="CO447" s="3"/>
      <c r="CP447" s="1">
        <f t="shared" ca="1" si="223"/>
        <v>39</v>
      </c>
      <c r="CQ447" s="3"/>
    </row>
    <row r="448" spans="2:95" x14ac:dyDescent="0.25">
      <c r="B448">
        <f t="shared" ca="1" si="224"/>
        <v>1</v>
      </c>
      <c r="C448" t="str">
        <f t="shared" ca="1" si="210"/>
        <v>Men</v>
      </c>
      <c r="D448">
        <f t="shared" ca="1" si="225"/>
        <v>39</v>
      </c>
      <c r="E448">
        <f t="shared" ca="1" si="226"/>
        <v>6</v>
      </c>
      <c r="F448" t="str">
        <f t="shared" ca="1" si="211"/>
        <v>Agriculture</v>
      </c>
      <c r="G448">
        <f t="shared" ca="1" si="227"/>
        <v>2</v>
      </c>
      <c r="H448" t="str">
        <f t="shared" ca="1" si="212"/>
        <v>College</v>
      </c>
      <c r="I448">
        <f t="shared" ca="1" si="228"/>
        <v>0</v>
      </c>
      <c r="J448">
        <f t="shared" ca="1" si="229"/>
        <v>3</v>
      </c>
      <c r="K448">
        <f t="shared" ca="1" si="230"/>
        <v>74124</v>
      </c>
      <c r="L448">
        <f t="shared" ca="1" si="231"/>
        <v>11</v>
      </c>
      <c r="M448" t="str">
        <f t="shared" ca="1" si="213"/>
        <v>Nazirhat</v>
      </c>
      <c r="N448">
        <f t="shared" ca="1" si="235"/>
        <v>296496</v>
      </c>
      <c r="O448">
        <f t="shared" ca="1" si="232"/>
        <v>241436.05037532141</v>
      </c>
      <c r="P448">
        <f t="shared" ca="1" si="236"/>
        <v>186954.16908639783</v>
      </c>
      <c r="Q448">
        <f t="shared" ca="1" si="233"/>
        <v>77077</v>
      </c>
      <c r="R448">
        <f t="shared" ca="1" si="237"/>
        <v>102658.46229762003</v>
      </c>
      <c r="S448">
        <f t="shared" ca="1" si="238"/>
        <v>68512.357277844727</v>
      </c>
      <c r="T448">
        <f t="shared" ca="1" si="239"/>
        <v>551962.52636424254</v>
      </c>
      <c r="U448">
        <f t="shared" ca="1" si="240"/>
        <v>421171.51267294143</v>
      </c>
      <c r="V448">
        <f t="shared" ca="1" si="241"/>
        <v>130791.01369130111</v>
      </c>
      <c r="AR448" s="1">
        <f ca="1">IF(Table1[[#This Row],[Gender]]="men",1,0)</f>
        <v>1</v>
      </c>
      <c r="AS448" s="2">
        <f ca="1">IF(Table1[[#This Row],[Gender]]="Women",1,0)</f>
        <v>0</v>
      </c>
      <c r="AT448" s="2"/>
      <c r="AU448" s="2"/>
      <c r="AV448" s="3"/>
      <c r="AX448" s="1">
        <f t="shared" ca="1" si="214"/>
        <v>1</v>
      </c>
      <c r="AY448" s="2">
        <f t="shared" ca="1" si="215"/>
        <v>0</v>
      </c>
      <c r="AZ448" s="2">
        <f t="shared" ca="1" si="216"/>
        <v>0</v>
      </c>
      <c r="BA448" s="2">
        <f t="shared" ca="1" si="217"/>
        <v>0</v>
      </c>
      <c r="BB448" s="2">
        <f t="shared" ca="1" si="218"/>
        <v>0</v>
      </c>
      <c r="BC448" s="2">
        <f t="shared" ca="1" si="219"/>
        <v>0</v>
      </c>
      <c r="BD448" s="2"/>
      <c r="BE448" s="2"/>
      <c r="BF448" s="2"/>
      <c r="BG448" s="2"/>
      <c r="BH448" s="2"/>
      <c r="BI448" s="2"/>
      <c r="BJ448" s="3"/>
      <c r="BL448" s="1">
        <f t="shared" ca="1" si="234"/>
        <v>55124.398585642506</v>
      </c>
      <c r="BM448" s="3"/>
      <c r="BN448" s="1">
        <f t="shared" ca="1" si="220"/>
        <v>0</v>
      </c>
      <c r="BO448" s="2"/>
      <c r="BP448" s="2"/>
      <c r="BQ448" s="3"/>
      <c r="BR448" s="15">
        <f t="shared" ca="1" si="221"/>
        <v>0.26007998974756985</v>
      </c>
      <c r="BS448" s="16">
        <f t="shared" ca="1" si="222"/>
        <v>0</v>
      </c>
      <c r="BT448" s="2"/>
      <c r="BU448" s="2"/>
      <c r="BV448" s="1">
        <f ca="1">IF(Table1[[#This Row],[Area]]="Raozan",Table1[[#This Row],[Income]],0)</f>
        <v>0</v>
      </c>
      <c r="BW448" s="2">
        <f ca="1">IF(Table1[[#This Row],[Area]]="Rangunia",Table1[[#This Row],[Income]],0)</f>
        <v>0</v>
      </c>
      <c r="BX448" s="2">
        <f ca="1">IF(Table1[[#This Row],[Area]]="Hathazari",Table1[[#This Row],[Income]],0)</f>
        <v>0</v>
      </c>
      <c r="BY448" s="2">
        <f ca="1">IF(Table1[[#This Row],[Area]]="Nazirhat",Table1[[#This Row],[Income]],0)</f>
        <v>74124</v>
      </c>
      <c r="BZ448" s="2">
        <f ca="1">IF(Table1[[#This Row],[Area]]="Rangamati",Table1[[#This Row],[Income]],0)</f>
        <v>0</v>
      </c>
      <c r="CA448" s="2">
        <f ca="1">IF(Table1[[#This Row],[Area]]="Kumilla",Table1[[#This Row],[Income]],0)</f>
        <v>0</v>
      </c>
      <c r="CB448" s="2">
        <f ca="1">IF(Table1[[#This Row],[Area]]="Notun para",Table1[[#This Row],[Income]],0)</f>
        <v>0</v>
      </c>
      <c r="CC448" s="2">
        <f ca="1">IF(Table1[[#This Row],[Area]]="Fotikchori",Table1[[#This Row],[Income]],0)</f>
        <v>0</v>
      </c>
      <c r="CD448" s="2">
        <f ca="1">IF(Table1[[#This Row],[Area]]="Feni",Table1[[#This Row],[Income]],0)</f>
        <v>0</v>
      </c>
      <c r="CE448" s="2">
        <f ca="1">IF(Table1[[#This Row],[Area]]="Chattogram mohonogori",Table1[[#This Row],[Income]],0)</f>
        <v>0</v>
      </c>
      <c r="CF448" s="2">
        <f ca="1">IF(Table1[[#This Row],[Area]]="Potia",Table1[[#This Row],[Income]],0)</f>
        <v>0</v>
      </c>
      <c r="CG448" s="3">
        <f ca="1">IF(Table1[[#This Row],[Area]]="Kaptai",Table1[[#This Row],[Income]],0)</f>
        <v>0</v>
      </c>
      <c r="CH448" s="1">
        <f ca="1">IF(Table1[[#This Row],[Field of work]]="Health",Table1[[#This Row],[Income]],0)</f>
        <v>0</v>
      </c>
      <c r="CI448" s="2">
        <f ca="1">IF(Table1[[#This Row],[Field of work]]="Teaching",Table1[[#This Row],[Income]],0)</f>
        <v>0</v>
      </c>
      <c r="CJ448" s="2">
        <f ca="1">IF(Table1[[#This Row],[Field of work]]="Construction",Table1[[#This Row],[Income]],0)</f>
        <v>0</v>
      </c>
      <c r="CK448" s="2">
        <f ca="1">IF(Table1[[#This Row],[Field of work]]="IT",Table1[[#This Row],[Income]],0)</f>
        <v>0</v>
      </c>
      <c r="CL448" s="2">
        <f ca="1">IF(Table1[[#This Row],[Field of work]]="General work",Table1[[#This Row],[Income]],0)</f>
        <v>0</v>
      </c>
      <c r="CM448" s="3">
        <f ca="1">IF(Table1[[#This Row],[Field of work]]="Agriculture",Table1[[#This Row],[Income]],0)</f>
        <v>74124</v>
      </c>
      <c r="CN448" s="1">
        <f t="shared" ca="1" si="209"/>
        <v>1</v>
      </c>
      <c r="CO448" s="3"/>
      <c r="CP448" s="1">
        <f t="shared" ca="1" si="223"/>
        <v>35</v>
      </c>
      <c r="CQ448" s="3"/>
    </row>
    <row r="449" spans="2:95" x14ac:dyDescent="0.25">
      <c r="B449">
        <f t="shared" ca="1" si="224"/>
        <v>2</v>
      </c>
      <c r="C449" t="str">
        <f t="shared" ca="1" si="210"/>
        <v>Women</v>
      </c>
      <c r="D449">
        <f t="shared" ca="1" si="225"/>
        <v>35</v>
      </c>
      <c r="E449">
        <f t="shared" ca="1" si="226"/>
        <v>1</v>
      </c>
      <c r="F449" t="str">
        <f t="shared" ca="1" si="211"/>
        <v>Health</v>
      </c>
      <c r="G449">
        <f t="shared" ca="1" si="227"/>
        <v>3</v>
      </c>
      <c r="H449" t="str">
        <f t="shared" ca="1" si="212"/>
        <v>University</v>
      </c>
      <c r="I449">
        <f t="shared" ca="1" si="228"/>
        <v>4</v>
      </c>
      <c r="J449">
        <f t="shared" ca="1" si="229"/>
        <v>2</v>
      </c>
      <c r="K449">
        <f t="shared" ca="1" si="230"/>
        <v>54966</v>
      </c>
      <c r="L449">
        <f t="shared" ca="1" si="231"/>
        <v>12</v>
      </c>
      <c r="M449" t="str">
        <f t="shared" ca="1" si="213"/>
        <v>Kaptai</v>
      </c>
      <c r="N449">
        <f t="shared" ca="1" si="235"/>
        <v>219864</v>
      </c>
      <c r="O449">
        <f t="shared" ca="1" si="232"/>
        <v>57182.226865859695</v>
      </c>
      <c r="P449">
        <f t="shared" ca="1" si="236"/>
        <v>99370.435131093691</v>
      </c>
      <c r="Q449">
        <f t="shared" ca="1" si="233"/>
        <v>25265</v>
      </c>
      <c r="R449">
        <f t="shared" ca="1" si="237"/>
        <v>99865.971867990593</v>
      </c>
      <c r="S449">
        <f t="shared" ca="1" si="238"/>
        <v>82061.778682333708</v>
      </c>
      <c r="T449">
        <f t="shared" ca="1" si="239"/>
        <v>401296.21381342743</v>
      </c>
      <c r="U449">
        <f t="shared" ca="1" si="240"/>
        <v>182313.19873385029</v>
      </c>
      <c r="V449">
        <f t="shared" ca="1" si="241"/>
        <v>218983.01507957713</v>
      </c>
      <c r="AR449" s="1">
        <f ca="1">IF(Table1[[#This Row],[Gender]]="men",1,0)</f>
        <v>0</v>
      </c>
      <c r="AS449" s="2">
        <f ca="1">IF(Table1[[#This Row],[Gender]]="Women",1,0)</f>
        <v>1</v>
      </c>
      <c r="AT449" s="2"/>
      <c r="AU449" s="2"/>
      <c r="AV449" s="3"/>
      <c r="AX449" s="1">
        <f t="shared" ca="1" si="214"/>
        <v>0</v>
      </c>
      <c r="AY449" s="2">
        <f t="shared" ca="1" si="215"/>
        <v>0</v>
      </c>
      <c r="AZ449" s="2">
        <f t="shared" ca="1" si="216"/>
        <v>0</v>
      </c>
      <c r="BA449" s="2">
        <f t="shared" ca="1" si="217"/>
        <v>1</v>
      </c>
      <c r="BB449" s="2">
        <f t="shared" ca="1" si="218"/>
        <v>0</v>
      </c>
      <c r="BC449" s="2">
        <f t="shared" ca="1" si="219"/>
        <v>0</v>
      </c>
      <c r="BD449" s="2"/>
      <c r="BE449" s="2"/>
      <c r="BF449" s="2"/>
      <c r="BG449" s="2"/>
      <c r="BH449" s="2"/>
      <c r="BI449" s="2"/>
      <c r="BJ449" s="3"/>
      <c r="BL449" s="1">
        <f t="shared" ca="1" si="234"/>
        <v>36910.815000985422</v>
      </c>
      <c r="BM449" s="3"/>
      <c r="BN449" s="1">
        <f t="shared" ca="1" si="220"/>
        <v>1</v>
      </c>
      <c r="BO449" s="2"/>
      <c r="BP449" s="2"/>
      <c r="BQ449" s="3"/>
      <c r="BR449" s="15">
        <f t="shared" ca="1" si="221"/>
        <v>0.80208461226818384</v>
      </c>
      <c r="BS449" s="16">
        <f t="shared" ca="1" si="222"/>
        <v>0</v>
      </c>
      <c r="BT449" s="2"/>
      <c r="BU449" s="2"/>
      <c r="BV449" s="1">
        <f ca="1">IF(Table1[[#This Row],[Area]]="Raozan",Table1[[#This Row],[Income]],0)</f>
        <v>0</v>
      </c>
      <c r="BW449" s="2">
        <f ca="1">IF(Table1[[#This Row],[Area]]="Rangunia",Table1[[#This Row],[Income]],0)</f>
        <v>0</v>
      </c>
      <c r="BX449" s="2">
        <f ca="1">IF(Table1[[#This Row],[Area]]="Hathazari",Table1[[#This Row],[Income]],0)</f>
        <v>0</v>
      </c>
      <c r="BY449" s="2">
        <f ca="1">IF(Table1[[#This Row],[Area]]="Nazirhat",Table1[[#This Row],[Income]],0)</f>
        <v>0</v>
      </c>
      <c r="BZ449" s="2">
        <f ca="1">IF(Table1[[#This Row],[Area]]="Rangamati",Table1[[#This Row],[Income]],0)</f>
        <v>0</v>
      </c>
      <c r="CA449" s="2">
        <f ca="1">IF(Table1[[#This Row],[Area]]="Kumilla",Table1[[#This Row],[Income]],0)</f>
        <v>0</v>
      </c>
      <c r="CB449" s="2">
        <f ca="1">IF(Table1[[#This Row],[Area]]="Notun para",Table1[[#This Row],[Income]],0)</f>
        <v>0</v>
      </c>
      <c r="CC449" s="2">
        <f ca="1">IF(Table1[[#This Row],[Area]]="Fotikchori",Table1[[#This Row],[Income]],0)</f>
        <v>0</v>
      </c>
      <c r="CD449" s="2">
        <f ca="1">IF(Table1[[#This Row],[Area]]="Feni",Table1[[#This Row],[Income]],0)</f>
        <v>0</v>
      </c>
      <c r="CE449" s="2">
        <f ca="1">IF(Table1[[#This Row],[Area]]="Chattogram mohonogori",Table1[[#This Row],[Income]],0)</f>
        <v>0</v>
      </c>
      <c r="CF449" s="2">
        <f ca="1">IF(Table1[[#This Row],[Area]]="Potia",Table1[[#This Row],[Income]],0)</f>
        <v>0</v>
      </c>
      <c r="CG449" s="3">
        <f ca="1">IF(Table1[[#This Row],[Area]]="Kaptai",Table1[[#This Row],[Income]],0)</f>
        <v>54966</v>
      </c>
      <c r="CH449" s="1">
        <f ca="1">IF(Table1[[#This Row],[Field of work]]="Health",Table1[[#This Row],[Income]],0)</f>
        <v>54966</v>
      </c>
      <c r="CI449" s="2">
        <f ca="1">IF(Table1[[#This Row],[Field of work]]="Teaching",Table1[[#This Row],[Income]],0)</f>
        <v>0</v>
      </c>
      <c r="CJ449" s="2">
        <f ca="1">IF(Table1[[#This Row],[Field of work]]="Construction",Table1[[#This Row],[Income]],0)</f>
        <v>0</v>
      </c>
      <c r="CK449" s="2">
        <f ca="1">IF(Table1[[#This Row],[Field of work]]="IT",Table1[[#This Row],[Income]],0)</f>
        <v>0</v>
      </c>
      <c r="CL449" s="2">
        <f ca="1">IF(Table1[[#This Row],[Field of work]]="General work",Table1[[#This Row],[Income]],0)</f>
        <v>0</v>
      </c>
      <c r="CM449" s="3">
        <f ca="1">IF(Table1[[#This Row],[Field of work]]="Agriculture",Table1[[#This Row],[Income]],0)</f>
        <v>0</v>
      </c>
      <c r="CN449" s="1">
        <f t="shared" ca="1" si="209"/>
        <v>1</v>
      </c>
      <c r="CO449" s="3"/>
      <c r="CP449" s="1">
        <f t="shared" ca="1" si="223"/>
        <v>27</v>
      </c>
      <c r="CQ449" s="3"/>
    </row>
    <row r="450" spans="2:95" x14ac:dyDescent="0.25">
      <c r="B450">
        <f t="shared" ca="1" si="224"/>
        <v>1</v>
      </c>
      <c r="C450" t="str">
        <f t="shared" ca="1" si="210"/>
        <v>Men</v>
      </c>
      <c r="D450">
        <f t="shared" ca="1" si="225"/>
        <v>27</v>
      </c>
      <c r="E450">
        <f t="shared" ca="1" si="226"/>
        <v>4</v>
      </c>
      <c r="F450" t="str">
        <f t="shared" ca="1" si="211"/>
        <v>IT</v>
      </c>
      <c r="G450">
        <f t="shared" ca="1" si="227"/>
        <v>4</v>
      </c>
      <c r="H450" t="str">
        <f t="shared" ca="1" si="212"/>
        <v>Technical</v>
      </c>
      <c r="I450">
        <f t="shared" ca="1" si="228"/>
        <v>3</v>
      </c>
      <c r="J450">
        <f t="shared" ca="1" si="229"/>
        <v>1</v>
      </c>
      <c r="K450">
        <f t="shared" ca="1" si="230"/>
        <v>77296</v>
      </c>
      <c r="L450">
        <f t="shared" ca="1" si="231"/>
        <v>5</v>
      </c>
      <c r="M450" t="str">
        <f t="shared" ca="1" si="213"/>
        <v>Chattogram mohonogori</v>
      </c>
      <c r="N450">
        <f t="shared" ca="1" si="235"/>
        <v>231888</v>
      </c>
      <c r="O450">
        <f t="shared" ca="1" si="232"/>
        <v>185993.79656964462</v>
      </c>
      <c r="P450">
        <f t="shared" ca="1" si="236"/>
        <v>55124.398585642506</v>
      </c>
      <c r="Q450">
        <f t="shared" ca="1" si="233"/>
        <v>302</v>
      </c>
      <c r="R450">
        <f t="shared" ca="1" si="237"/>
        <v>34066.216336557605</v>
      </c>
      <c r="S450">
        <f t="shared" ca="1" si="238"/>
        <v>9061.1403250598705</v>
      </c>
      <c r="T450">
        <f t="shared" ca="1" si="239"/>
        <v>296073.53891070239</v>
      </c>
      <c r="U450">
        <f t="shared" ca="1" si="240"/>
        <v>220362.01290620223</v>
      </c>
      <c r="V450">
        <f t="shared" ca="1" si="241"/>
        <v>75711.526004500163</v>
      </c>
      <c r="AR450" s="1">
        <f ca="1">IF(Table1[[#This Row],[Gender]]="men",1,0)</f>
        <v>1</v>
      </c>
      <c r="AS450" s="2">
        <f ca="1">IF(Table1[[#This Row],[Gender]]="Women",1,0)</f>
        <v>0</v>
      </c>
      <c r="AT450" s="2"/>
      <c r="AU450" s="2"/>
      <c r="AV450" s="3"/>
      <c r="AX450" s="1">
        <f t="shared" ca="1" si="214"/>
        <v>0</v>
      </c>
      <c r="AY450" s="2">
        <f t="shared" ca="1" si="215"/>
        <v>0</v>
      </c>
      <c r="AZ450" s="2">
        <f t="shared" ca="1" si="216"/>
        <v>0</v>
      </c>
      <c r="BA450" s="2">
        <f t="shared" ca="1" si="217"/>
        <v>0</v>
      </c>
      <c r="BB450" s="2">
        <f t="shared" ca="1" si="218"/>
        <v>0</v>
      </c>
      <c r="BC450" s="2">
        <f t="shared" ca="1" si="219"/>
        <v>1</v>
      </c>
      <c r="BD450" s="2"/>
      <c r="BE450" s="2"/>
      <c r="BF450" s="2"/>
      <c r="BG450" s="2"/>
      <c r="BH450" s="2"/>
      <c r="BI450" s="2"/>
      <c r="BJ450" s="3"/>
      <c r="BL450" s="1">
        <f t="shared" ca="1" si="234"/>
        <v>37795.966064277796</v>
      </c>
      <c r="BM450" s="3"/>
      <c r="BN450" s="1">
        <f t="shared" ca="1" si="220"/>
        <v>1</v>
      </c>
      <c r="BO450" s="2"/>
      <c r="BP450" s="2"/>
      <c r="BQ450" s="3"/>
      <c r="BR450" s="15">
        <f t="shared" ca="1" si="221"/>
        <v>0.34539467993492334</v>
      </c>
      <c r="BS450" s="16">
        <f t="shared" ca="1" si="222"/>
        <v>0</v>
      </c>
      <c r="BT450" s="2"/>
      <c r="BU450" s="2"/>
      <c r="BV450" s="1">
        <f ca="1">IF(Table1[[#This Row],[Area]]="Raozan",Table1[[#This Row],[Income]],0)</f>
        <v>0</v>
      </c>
      <c r="BW450" s="2">
        <f ca="1">IF(Table1[[#This Row],[Area]]="Rangunia",Table1[[#This Row],[Income]],0)</f>
        <v>0</v>
      </c>
      <c r="BX450" s="2">
        <f ca="1">IF(Table1[[#This Row],[Area]]="Hathazari",Table1[[#This Row],[Income]],0)</f>
        <v>0</v>
      </c>
      <c r="BY450" s="2">
        <f ca="1">IF(Table1[[#This Row],[Area]]="Nazirhat",Table1[[#This Row],[Income]],0)</f>
        <v>0</v>
      </c>
      <c r="BZ450" s="2">
        <f ca="1">IF(Table1[[#This Row],[Area]]="Rangamati",Table1[[#This Row],[Income]],0)</f>
        <v>0</v>
      </c>
      <c r="CA450" s="2">
        <f ca="1">IF(Table1[[#This Row],[Area]]="Kumilla",Table1[[#This Row],[Income]],0)</f>
        <v>0</v>
      </c>
      <c r="CB450" s="2">
        <f ca="1">IF(Table1[[#This Row],[Area]]="Notun para",Table1[[#This Row],[Income]],0)</f>
        <v>0</v>
      </c>
      <c r="CC450" s="2">
        <f ca="1">IF(Table1[[#This Row],[Area]]="Fotikchori",Table1[[#This Row],[Income]],0)</f>
        <v>0</v>
      </c>
      <c r="CD450" s="2">
        <f ca="1">IF(Table1[[#This Row],[Area]]="Feni",Table1[[#This Row],[Income]],0)</f>
        <v>0</v>
      </c>
      <c r="CE450" s="2">
        <f ca="1">IF(Table1[[#This Row],[Area]]="Chattogram mohonogori",Table1[[#This Row],[Income]],0)</f>
        <v>77296</v>
      </c>
      <c r="CF450" s="2">
        <f ca="1">IF(Table1[[#This Row],[Area]]="Potia",Table1[[#This Row],[Income]],0)</f>
        <v>0</v>
      </c>
      <c r="CG450" s="3">
        <f ca="1">IF(Table1[[#This Row],[Area]]="Kaptai",Table1[[#This Row],[Income]],0)</f>
        <v>0</v>
      </c>
      <c r="CH450" s="1">
        <f ca="1">IF(Table1[[#This Row],[Field of work]]="Health",Table1[[#This Row],[Income]],0)</f>
        <v>0</v>
      </c>
      <c r="CI450" s="2">
        <f ca="1">IF(Table1[[#This Row],[Field of work]]="Teaching",Table1[[#This Row],[Income]],0)</f>
        <v>0</v>
      </c>
      <c r="CJ450" s="2">
        <f ca="1">IF(Table1[[#This Row],[Field of work]]="Construction",Table1[[#This Row],[Income]],0)</f>
        <v>0</v>
      </c>
      <c r="CK450" s="2">
        <f ca="1">IF(Table1[[#This Row],[Field of work]]="IT",Table1[[#This Row],[Income]],0)</f>
        <v>77296</v>
      </c>
      <c r="CL450" s="2">
        <f ca="1">IF(Table1[[#This Row],[Field of work]]="General work",Table1[[#This Row],[Income]],0)</f>
        <v>0</v>
      </c>
      <c r="CM450" s="3">
        <f ca="1">IF(Table1[[#This Row],[Field of work]]="Agriculture",Table1[[#This Row],[Income]],0)</f>
        <v>0</v>
      </c>
      <c r="CN450" s="1">
        <f t="shared" ca="1" si="209"/>
        <v>1</v>
      </c>
      <c r="CO450" s="3"/>
      <c r="CP450" s="1">
        <f t="shared" ca="1" si="223"/>
        <v>38</v>
      </c>
      <c r="CQ450" s="3"/>
    </row>
    <row r="451" spans="2:95" x14ac:dyDescent="0.25">
      <c r="B451">
        <f t="shared" ca="1" si="224"/>
        <v>2</v>
      </c>
      <c r="C451" t="str">
        <f t="shared" ca="1" si="210"/>
        <v>Women</v>
      </c>
      <c r="D451">
        <f t="shared" ca="1" si="225"/>
        <v>38</v>
      </c>
      <c r="E451">
        <f t="shared" ca="1" si="226"/>
        <v>6</v>
      </c>
      <c r="F451" t="str">
        <f t="shared" ca="1" si="211"/>
        <v>Agriculture</v>
      </c>
      <c r="G451">
        <f t="shared" ca="1" si="227"/>
        <v>2</v>
      </c>
      <c r="H451" t="str">
        <f t="shared" ca="1" si="212"/>
        <v>College</v>
      </c>
      <c r="I451">
        <f t="shared" ca="1" si="228"/>
        <v>4</v>
      </c>
      <c r="J451">
        <f t="shared" ca="1" si="229"/>
        <v>3</v>
      </c>
      <c r="K451">
        <f t="shared" ca="1" si="230"/>
        <v>63231</v>
      </c>
      <c r="L451">
        <f t="shared" ca="1" si="231"/>
        <v>6</v>
      </c>
      <c r="M451" t="str">
        <f t="shared" ca="1" si="213"/>
        <v>Kumilla</v>
      </c>
      <c r="N451">
        <f t="shared" ca="1" si="235"/>
        <v>316155</v>
      </c>
      <c r="O451">
        <f t="shared" ca="1" si="232"/>
        <v>109198.25503482569</v>
      </c>
      <c r="P451">
        <f t="shared" ca="1" si="236"/>
        <v>110732.44500295627</v>
      </c>
      <c r="Q451">
        <f t="shared" ca="1" si="233"/>
        <v>106727</v>
      </c>
      <c r="R451">
        <f t="shared" ca="1" si="237"/>
        <v>43696.589675025112</v>
      </c>
      <c r="S451">
        <f t="shared" ca="1" si="238"/>
        <v>83050.667453194153</v>
      </c>
      <c r="T451">
        <f t="shared" ca="1" si="239"/>
        <v>509938.11245615041</v>
      </c>
      <c r="U451">
        <f t="shared" ca="1" si="240"/>
        <v>259621.84470985082</v>
      </c>
      <c r="V451">
        <f t="shared" ca="1" si="241"/>
        <v>250316.26774629959</v>
      </c>
      <c r="AR451" s="1">
        <f ca="1">IF(Table1[[#This Row],[Gender]]="men",1,0)</f>
        <v>0</v>
      </c>
      <c r="AS451" s="2">
        <f ca="1">IF(Table1[[#This Row],[Gender]]="Women",1,0)</f>
        <v>1</v>
      </c>
      <c r="AT451" s="2"/>
      <c r="AU451" s="2"/>
      <c r="AV451" s="3"/>
      <c r="AX451" s="1">
        <f t="shared" ca="1" si="214"/>
        <v>0</v>
      </c>
      <c r="AY451" s="2">
        <f t="shared" ca="1" si="215"/>
        <v>0</v>
      </c>
      <c r="AZ451" s="2">
        <f t="shared" ca="1" si="216"/>
        <v>0</v>
      </c>
      <c r="BA451" s="2">
        <f t="shared" ca="1" si="217"/>
        <v>0</v>
      </c>
      <c r="BB451" s="2">
        <f t="shared" ca="1" si="218"/>
        <v>1</v>
      </c>
      <c r="BC451" s="2">
        <f t="shared" ca="1" si="219"/>
        <v>0</v>
      </c>
      <c r="BD451" s="2"/>
      <c r="BE451" s="2"/>
      <c r="BF451" s="2"/>
      <c r="BG451" s="2"/>
      <c r="BH451" s="2"/>
      <c r="BI451" s="2"/>
      <c r="BJ451" s="3"/>
      <c r="BL451" s="1">
        <f t="shared" ca="1" si="234"/>
        <v>33587.766541101111</v>
      </c>
      <c r="BM451" s="3"/>
      <c r="BN451" s="1">
        <f t="shared" ca="1" si="220"/>
        <v>1</v>
      </c>
      <c r="BO451" s="2"/>
      <c r="BP451" s="2"/>
      <c r="BQ451" s="3"/>
      <c r="BR451" s="15">
        <f t="shared" ca="1" si="221"/>
        <v>0.99828396446819412</v>
      </c>
      <c r="BS451" s="16">
        <f t="shared" ca="1" si="222"/>
        <v>0</v>
      </c>
      <c r="BT451" s="2"/>
      <c r="BU451" s="2"/>
      <c r="BV451" s="1">
        <f ca="1">IF(Table1[[#This Row],[Area]]="Raozan",Table1[[#This Row],[Income]],0)</f>
        <v>0</v>
      </c>
      <c r="BW451" s="2">
        <f ca="1">IF(Table1[[#This Row],[Area]]="Rangunia",Table1[[#This Row],[Income]],0)</f>
        <v>0</v>
      </c>
      <c r="BX451" s="2">
        <f ca="1">IF(Table1[[#This Row],[Area]]="Hathazari",Table1[[#This Row],[Income]],0)</f>
        <v>0</v>
      </c>
      <c r="BY451" s="2">
        <f ca="1">IF(Table1[[#This Row],[Area]]="Nazirhat",Table1[[#This Row],[Income]],0)</f>
        <v>0</v>
      </c>
      <c r="BZ451" s="2">
        <f ca="1">IF(Table1[[#This Row],[Area]]="Rangamati",Table1[[#This Row],[Income]],0)</f>
        <v>0</v>
      </c>
      <c r="CA451" s="2">
        <f ca="1">IF(Table1[[#This Row],[Area]]="Kumilla",Table1[[#This Row],[Income]],0)</f>
        <v>63231</v>
      </c>
      <c r="CB451" s="2">
        <f ca="1">IF(Table1[[#This Row],[Area]]="Notun para",Table1[[#This Row],[Income]],0)</f>
        <v>0</v>
      </c>
      <c r="CC451" s="2">
        <f ca="1">IF(Table1[[#This Row],[Area]]="Fotikchori",Table1[[#This Row],[Income]],0)</f>
        <v>0</v>
      </c>
      <c r="CD451" s="2">
        <f ca="1">IF(Table1[[#This Row],[Area]]="Feni",Table1[[#This Row],[Income]],0)</f>
        <v>0</v>
      </c>
      <c r="CE451" s="2">
        <f ca="1">IF(Table1[[#This Row],[Area]]="Chattogram mohonogori",Table1[[#This Row],[Income]],0)</f>
        <v>0</v>
      </c>
      <c r="CF451" s="2">
        <f ca="1">IF(Table1[[#This Row],[Area]]="Potia",Table1[[#This Row],[Income]],0)</f>
        <v>0</v>
      </c>
      <c r="CG451" s="3">
        <f ca="1">IF(Table1[[#This Row],[Area]]="Kaptai",Table1[[#This Row],[Income]],0)</f>
        <v>0</v>
      </c>
      <c r="CH451" s="1">
        <f ca="1">IF(Table1[[#This Row],[Field of work]]="Health",Table1[[#This Row],[Income]],0)</f>
        <v>0</v>
      </c>
      <c r="CI451" s="2">
        <f ca="1">IF(Table1[[#This Row],[Field of work]]="Teaching",Table1[[#This Row],[Income]],0)</f>
        <v>0</v>
      </c>
      <c r="CJ451" s="2">
        <f ca="1">IF(Table1[[#This Row],[Field of work]]="Construction",Table1[[#This Row],[Income]],0)</f>
        <v>0</v>
      </c>
      <c r="CK451" s="2">
        <f ca="1">IF(Table1[[#This Row],[Field of work]]="IT",Table1[[#This Row],[Income]],0)</f>
        <v>0</v>
      </c>
      <c r="CL451" s="2">
        <f ca="1">IF(Table1[[#This Row],[Field of work]]="General work",Table1[[#This Row],[Income]],0)</f>
        <v>0</v>
      </c>
      <c r="CM451" s="3">
        <f ca="1">IF(Table1[[#This Row],[Field of work]]="Agriculture",Table1[[#This Row],[Income]],0)</f>
        <v>63231</v>
      </c>
      <c r="CN451" s="1">
        <f t="shared" ca="1" si="209"/>
        <v>1</v>
      </c>
      <c r="CO451" s="3"/>
      <c r="CP451" s="1">
        <f t="shared" ca="1" si="223"/>
        <v>0</v>
      </c>
      <c r="CQ451" s="3"/>
    </row>
    <row r="452" spans="2:95" x14ac:dyDescent="0.25">
      <c r="B452">
        <f t="shared" ca="1" si="224"/>
        <v>1</v>
      </c>
      <c r="C452" t="str">
        <f t="shared" ca="1" si="210"/>
        <v>Men</v>
      </c>
      <c r="D452">
        <f t="shared" ca="1" si="225"/>
        <v>40</v>
      </c>
      <c r="E452">
        <f t="shared" ca="1" si="226"/>
        <v>5</v>
      </c>
      <c r="F452" t="str">
        <f t="shared" ca="1" si="211"/>
        <v>General work</v>
      </c>
      <c r="G452">
        <f t="shared" ca="1" si="227"/>
        <v>3</v>
      </c>
      <c r="H452" t="str">
        <f t="shared" ca="1" si="212"/>
        <v>University</v>
      </c>
      <c r="I452">
        <f t="shared" ca="1" si="228"/>
        <v>3</v>
      </c>
      <c r="J452">
        <f t="shared" ca="1" si="229"/>
        <v>2</v>
      </c>
      <c r="K452">
        <f t="shared" ca="1" si="230"/>
        <v>58837</v>
      </c>
      <c r="L452">
        <f t="shared" ca="1" si="231"/>
        <v>5</v>
      </c>
      <c r="M452" t="str">
        <f t="shared" ca="1" si="213"/>
        <v>Chattogram mohonogori</v>
      </c>
      <c r="N452">
        <f t="shared" ca="1" si="235"/>
        <v>235348</v>
      </c>
      <c r="O452">
        <f t="shared" ca="1" si="232"/>
        <v>234944.13446966055</v>
      </c>
      <c r="P452">
        <f t="shared" ca="1" si="236"/>
        <v>75591.932128555592</v>
      </c>
      <c r="Q452">
        <f t="shared" ca="1" si="233"/>
        <v>16290</v>
      </c>
      <c r="R452">
        <f t="shared" ca="1" si="237"/>
        <v>103585.09714581229</v>
      </c>
      <c r="S452">
        <f t="shared" ca="1" si="238"/>
        <v>617.0964790838425</v>
      </c>
      <c r="T452">
        <f t="shared" ca="1" si="239"/>
        <v>311557.02860763943</v>
      </c>
      <c r="U452">
        <f t="shared" ca="1" si="240"/>
        <v>354819.23161547282</v>
      </c>
      <c r="V452">
        <f t="shared" ca="1" si="241"/>
        <v>-43262.203007833392</v>
      </c>
      <c r="AR452" s="1">
        <f ca="1">IF(Table1[[#This Row],[Gender]]="men",1,0)</f>
        <v>1</v>
      </c>
      <c r="AS452" s="2">
        <f ca="1">IF(Table1[[#This Row],[Gender]]="Women",1,0)</f>
        <v>0</v>
      </c>
      <c r="AT452" s="2"/>
      <c r="AU452" s="2"/>
      <c r="AV452" s="3"/>
      <c r="AX452" s="1">
        <f t="shared" ca="1" si="214"/>
        <v>0</v>
      </c>
      <c r="AY452" s="2">
        <f t="shared" ca="1" si="215"/>
        <v>0</v>
      </c>
      <c r="AZ452" s="2">
        <f t="shared" ca="1" si="216"/>
        <v>1</v>
      </c>
      <c r="BA452" s="2">
        <f t="shared" ca="1" si="217"/>
        <v>0</v>
      </c>
      <c r="BB452" s="2">
        <f t="shared" ca="1" si="218"/>
        <v>0</v>
      </c>
      <c r="BC452" s="2">
        <f t="shared" ca="1" si="219"/>
        <v>0</v>
      </c>
      <c r="BD452" s="2"/>
      <c r="BE452" s="2"/>
      <c r="BF452" s="2"/>
      <c r="BG452" s="2"/>
      <c r="BH452" s="2"/>
      <c r="BI452" s="2"/>
      <c r="BJ452" s="3"/>
      <c r="BL452" s="1">
        <f t="shared" ca="1" si="234"/>
        <v>49817.672160812319</v>
      </c>
      <c r="BM452" s="3"/>
      <c r="BN452" s="1">
        <f t="shared" ca="1" si="220"/>
        <v>1</v>
      </c>
      <c r="BO452" s="2"/>
      <c r="BP452" s="2"/>
      <c r="BQ452" s="3"/>
      <c r="BR452" s="15">
        <f t="shared" ca="1" si="221"/>
        <v>0.60188697399659452</v>
      </c>
      <c r="BS452" s="16">
        <f t="shared" ca="1" si="222"/>
        <v>0</v>
      </c>
      <c r="BT452" s="2"/>
      <c r="BU452" s="2"/>
      <c r="BV452" s="1">
        <f ca="1">IF(Table1[[#This Row],[Area]]="Raozan",Table1[[#This Row],[Income]],0)</f>
        <v>0</v>
      </c>
      <c r="BW452" s="2">
        <f ca="1">IF(Table1[[#This Row],[Area]]="Rangunia",Table1[[#This Row],[Income]],0)</f>
        <v>0</v>
      </c>
      <c r="BX452" s="2">
        <f ca="1">IF(Table1[[#This Row],[Area]]="Hathazari",Table1[[#This Row],[Income]],0)</f>
        <v>0</v>
      </c>
      <c r="BY452" s="2">
        <f ca="1">IF(Table1[[#This Row],[Area]]="Nazirhat",Table1[[#This Row],[Income]],0)</f>
        <v>0</v>
      </c>
      <c r="BZ452" s="2">
        <f ca="1">IF(Table1[[#This Row],[Area]]="Rangamati",Table1[[#This Row],[Income]],0)</f>
        <v>0</v>
      </c>
      <c r="CA452" s="2">
        <f ca="1">IF(Table1[[#This Row],[Area]]="Kumilla",Table1[[#This Row],[Income]],0)</f>
        <v>0</v>
      </c>
      <c r="CB452" s="2">
        <f ca="1">IF(Table1[[#This Row],[Area]]="Notun para",Table1[[#This Row],[Income]],0)</f>
        <v>0</v>
      </c>
      <c r="CC452" s="2">
        <f ca="1">IF(Table1[[#This Row],[Area]]="Fotikchori",Table1[[#This Row],[Income]],0)</f>
        <v>0</v>
      </c>
      <c r="CD452" s="2">
        <f ca="1">IF(Table1[[#This Row],[Area]]="Feni",Table1[[#This Row],[Income]],0)</f>
        <v>0</v>
      </c>
      <c r="CE452" s="2">
        <f ca="1">IF(Table1[[#This Row],[Area]]="Chattogram mohonogori",Table1[[#This Row],[Income]],0)</f>
        <v>58837</v>
      </c>
      <c r="CF452" s="2">
        <f ca="1">IF(Table1[[#This Row],[Area]]="Potia",Table1[[#This Row],[Income]],0)</f>
        <v>0</v>
      </c>
      <c r="CG452" s="3">
        <f ca="1">IF(Table1[[#This Row],[Area]]="Kaptai",Table1[[#This Row],[Income]],0)</f>
        <v>0</v>
      </c>
      <c r="CH452" s="1">
        <f ca="1">IF(Table1[[#This Row],[Field of work]]="Health",Table1[[#This Row],[Income]],0)</f>
        <v>0</v>
      </c>
      <c r="CI452" s="2">
        <f ca="1">IF(Table1[[#This Row],[Field of work]]="Teaching",Table1[[#This Row],[Income]],0)</f>
        <v>0</v>
      </c>
      <c r="CJ452" s="2">
        <f ca="1">IF(Table1[[#This Row],[Field of work]]="Construction",Table1[[#This Row],[Income]],0)</f>
        <v>0</v>
      </c>
      <c r="CK452" s="2">
        <f ca="1">IF(Table1[[#This Row],[Field of work]]="IT",Table1[[#This Row],[Income]],0)</f>
        <v>0</v>
      </c>
      <c r="CL452" s="2">
        <f ca="1">IF(Table1[[#This Row],[Field of work]]="General work",Table1[[#This Row],[Income]],0)</f>
        <v>58837</v>
      </c>
      <c r="CM452" s="3">
        <f ca="1">IF(Table1[[#This Row],[Field of work]]="Agriculture",Table1[[#This Row],[Income]],0)</f>
        <v>0</v>
      </c>
      <c r="CN452" s="1">
        <f t="shared" ca="1" si="209"/>
        <v>1</v>
      </c>
      <c r="CO452" s="3"/>
      <c r="CP452" s="1">
        <f t="shared" ca="1" si="223"/>
        <v>34</v>
      </c>
      <c r="CQ452" s="3"/>
    </row>
    <row r="453" spans="2:95" x14ac:dyDescent="0.25">
      <c r="B453">
        <f t="shared" ca="1" si="224"/>
        <v>2</v>
      </c>
      <c r="C453" t="str">
        <f t="shared" ca="1" si="210"/>
        <v>Women</v>
      </c>
      <c r="D453">
        <f t="shared" ca="1" si="225"/>
        <v>34</v>
      </c>
      <c r="E453">
        <f t="shared" ca="1" si="226"/>
        <v>2</v>
      </c>
      <c r="F453" t="str">
        <f t="shared" ca="1" si="211"/>
        <v>Construction</v>
      </c>
      <c r="G453">
        <f t="shared" ca="1" si="227"/>
        <v>1</v>
      </c>
      <c r="H453" t="str">
        <f t="shared" ca="1" si="212"/>
        <v>High school</v>
      </c>
      <c r="I453">
        <f t="shared" ca="1" si="228"/>
        <v>0</v>
      </c>
      <c r="J453">
        <f t="shared" ca="1" si="229"/>
        <v>2</v>
      </c>
      <c r="K453">
        <f t="shared" ca="1" si="230"/>
        <v>83295</v>
      </c>
      <c r="L453">
        <f t="shared" ca="1" si="231"/>
        <v>7</v>
      </c>
      <c r="M453" t="str">
        <f t="shared" ca="1" si="213"/>
        <v>Feni</v>
      </c>
      <c r="N453">
        <f t="shared" ca="1" si="235"/>
        <v>416475</v>
      </c>
      <c r="O453">
        <f t="shared" ca="1" si="232"/>
        <v>250670.87749523169</v>
      </c>
      <c r="P453">
        <f t="shared" ca="1" si="236"/>
        <v>67175.533082202222</v>
      </c>
      <c r="Q453">
        <f t="shared" ca="1" si="233"/>
        <v>60332</v>
      </c>
      <c r="R453">
        <f t="shared" ca="1" si="237"/>
        <v>97149.098087343329</v>
      </c>
      <c r="S453">
        <f t="shared" ca="1" si="238"/>
        <v>21497.791146891985</v>
      </c>
      <c r="T453">
        <f t="shared" ca="1" si="239"/>
        <v>505148.3242290942</v>
      </c>
      <c r="U453">
        <f t="shared" ca="1" si="240"/>
        <v>408151.97558257502</v>
      </c>
      <c r="V453">
        <f t="shared" ca="1" si="241"/>
        <v>96996.348646519182</v>
      </c>
      <c r="AR453" s="1">
        <f ca="1">IF(Table1[[#This Row],[Gender]]="men",1,0)</f>
        <v>0</v>
      </c>
      <c r="AS453" s="2">
        <f ca="1">IF(Table1[[#This Row],[Gender]]="Women",1,0)</f>
        <v>1</v>
      </c>
      <c r="AT453" s="2"/>
      <c r="AU453" s="2"/>
      <c r="AV453" s="3"/>
      <c r="AX453" s="1">
        <f t="shared" ca="1" si="214"/>
        <v>0</v>
      </c>
      <c r="AY453" s="2">
        <f t="shared" ca="1" si="215"/>
        <v>0</v>
      </c>
      <c r="AZ453" s="2">
        <f t="shared" ca="1" si="216"/>
        <v>0</v>
      </c>
      <c r="BA453" s="2">
        <f t="shared" ca="1" si="217"/>
        <v>1</v>
      </c>
      <c r="BB453" s="2">
        <f t="shared" ca="1" si="218"/>
        <v>0</v>
      </c>
      <c r="BC453" s="2">
        <f t="shared" ca="1" si="219"/>
        <v>0</v>
      </c>
      <c r="BD453" s="2"/>
      <c r="BE453" s="2"/>
      <c r="BF453" s="2"/>
      <c r="BG453" s="2"/>
      <c r="BH453" s="2"/>
      <c r="BI453" s="2"/>
      <c r="BJ453" s="3"/>
      <c r="BL453" s="1">
        <f t="shared" ca="1" si="234"/>
        <v>61981.979655975338</v>
      </c>
      <c r="BM453" s="3"/>
      <c r="BN453" s="1">
        <f t="shared" ca="1" si="220"/>
        <v>0</v>
      </c>
      <c r="BO453" s="2"/>
      <c r="BP453" s="2"/>
      <c r="BQ453" s="3"/>
      <c r="BR453" s="15">
        <f t="shared" ca="1" si="221"/>
        <v>0.35007596647929962</v>
      </c>
      <c r="BS453" s="16">
        <f t="shared" ca="1" si="222"/>
        <v>0</v>
      </c>
      <c r="BT453" s="2"/>
      <c r="BU453" s="2"/>
      <c r="BV453" s="1">
        <f ca="1">IF(Table1[[#This Row],[Area]]="Raozan",Table1[[#This Row],[Income]],0)</f>
        <v>0</v>
      </c>
      <c r="BW453" s="2">
        <f ca="1">IF(Table1[[#This Row],[Area]]="Rangunia",Table1[[#This Row],[Income]],0)</f>
        <v>0</v>
      </c>
      <c r="BX453" s="2">
        <f ca="1">IF(Table1[[#This Row],[Area]]="Hathazari",Table1[[#This Row],[Income]],0)</f>
        <v>0</v>
      </c>
      <c r="BY453" s="2">
        <f ca="1">IF(Table1[[#This Row],[Area]]="Nazirhat",Table1[[#This Row],[Income]],0)</f>
        <v>0</v>
      </c>
      <c r="BZ453" s="2">
        <f ca="1">IF(Table1[[#This Row],[Area]]="Rangamati",Table1[[#This Row],[Income]],0)</f>
        <v>0</v>
      </c>
      <c r="CA453" s="2">
        <f ca="1">IF(Table1[[#This Row],[Area]]="Kumilla",Table1[[#This Row],[Income]],0)</f>
        <v>0</v>
      </c>
      <c r="CB453" s="2">
        <f ca="1">IF(Table1[[#This Row],[Area]]="Notun para",Table1[[#This Row],[Income]],0)</f>
        <v>0</v>
      </c>
      <c r="CC453" s="2">
        <f ca="1">IF(Table1[[#This Row],[Area]]="Fotikchori",Table1[[#This Row],[Income]],0)</f>
        <v>0</v>
      </c>
      <c r="CD453" s="2">
        <f ca="1">IF(Table1[[#This Row],[Area]]="Feni",Table1[[#This Row],[Income]],0)</f>
        <v>83295</v>
      </c>
      <c r="CE453" s="2">
        <f ca="1">IF(Table1[[#This Row],[Area]]="Chattogram mohonogori",Table1[[#This Row],[Income]],0)</f>
        <v>0</v>
      </c>
      <c r="CF453" s="2">
        <f ca="1">IF(Table1[[#This Row],[Area]]="Potia",Table1[[#This Row],[Income]],0)</f>
        <v>0</v>
      </c>
      <c r="CG453" s="3">
        <f ca="1">IF(Table1[[#This Row],[Area]]="Kaptai",Table1[[#This Row],[Income]],0)</f>
        <v>0</v>
      </c>
      <c r="CH453" s="1">
        <f ca="1">IF(Table1[[#This Row],[Field of work]]="Health",Table1[[#This Row],[Income]],0)</f>
        <v>0</v>
      </c>
      <c r="CI453" s="2">
        <f ca="1">IF(Table1[[#This Row],[Field of work]]="Teaching",Table1[[#This Row],[Income]],0)</f>
        <v>0</v>
      </c>
      <c r="CJ453" s="2">
        <f ca="1">IF(Table1[[#This Row],[Field of work]]="Construction",Table1[[#This Row],[Income]],0)</f>
        <v>83295</v>
      </c>
      <c r="CK453" s="2">
        <f ca="1">IF(Table1[[#This Row],[Field of work]]="IT",Table1[[#This Row],[Income]],0)</f>
        <v>0</v>
      </c>
      <c r="CL453" s="2">
        <f ca="1">IF(Table1[[#This Row],[Field of work]]="General work",Table1[[#This Row],[Income]],0)</f>
        <v>0</v>
      </c>
      <c r="CM453" s="3">
        <f ca="1">IF(Table1[[#This Row],[Field of work]]="Agriculture",Table1[[#This Row],[Income]],0)</f>
        <v>0</v>
      </c>
      <c r="CN453" s="1">
        <f t="shared" ca="1" si="209"/>
        <v>1</v>
      </c>
      <c r="CO453" s="3"/>
      <c r="CP453" s="1">
        <f t="shared" ca="1" si="223"/>
        <v>42</v>
      </c>
      <c r="CQ453" s="3"/>
    </row>
    <row r="454" spans="2:95" x14ac:dyDescent="0.25">
      <c r="B454">
        <f t="shared" ca="1" si="224"/>
        <v>2</v>
      </c>
      <c r="C454" t="str">
        <f t="shared" ca="1" si="210"/>
        <v>Women</v>
      </c>
      <c r="D454">
        <f t="shared" ca="1" si="225"/>
        <v>42</v>
      </c>
      <c r="E454">
        <f t="shared" ca="1" si="226"/>
        <v>4</v>
      </c>
      <c r="F454" t="str">
        <f t="shared" ca="1" si="211"/>
        <v>IT</v>
      </c>
      <c r="G454">
        <f t="shared" ca="1" si="227"/>
        <v>1</v>
      </c>
      <c r="H454" t="str">
        <f t="shared" ca="1" si="212"/>
        <v>High school</v>
      </c>
      <c r="I454">
        <f t="shared" ca="1" si="228"/>
        <v>0</v>
      </c>
      <c r="J454">
        <f t="shared" ca="1" si="229"/>
        <v>2</v>
      </c>
      <c r="K454">
        <f t="shared" ca="1" si="230"/>
        <v>58524</v>
      </c>
      <c r="L454">
        <f t="shared" ca="1" si="231"/>
        <v>10</v>
      </c>
      <c r="M454" t="str">
        <f t="shared" ca="1" si="213"/>
        <v>Notun para</v>
      </c>
      <c r="N454">
        <f t="shared" ca="1" si="235"/>
        <v>292620</v>
      </c>
      <c r="O454">
        <f t="shared" ca="1" si="232"/>
        <v>102439.22931117265</v>
      </c>
      <c r="P454">
        <f t="shared" ca="1" si="236"/>
        <v>99635.344321624638</v>
      </c>
      <c r="Q454">
        <f t="shared" ca="1" si="233"/>
        <v>12989</v>
      </c>
      <c r="R454">
        <f t="shared" ca="1" si="237"/>
        <v>51980.095485885744</v>
      </c>
      <c r="S454">
        <f t="shared" ca="1" si="238"/>
        <v>20099.574011227596</v>
      </c>
      <c r="T454">
        <f t="shared" ca="1" si="239"/>
        <v>412354.91833285219</v>
      </c>
      <c r="U454">
        <f t="shared" ca="1" si="240"/>
        <v>167408.32479705839</v>
      </c>
      <c r="V454">
        <f t="shared" ca="1" si="241"/>
        <v>244946.5935357938</v>
      </c>
      <c r="AR454" s="1">
        <f ca="1">IF(Table1[[#This Row],[Gender]]="men",1,0)</f>
        <v>0</v>
      </c>
      <c r="AS454" s="2">
        <f ca="1">IF(Table1[[#This Row],[Gender]]="Women",1,0)</f>
        <v>1</v>
      </c>
      <c r="AT454" s="2"/>
      <c r="AU454" s="2"/>
      <c r="AV454" s="3"/>
      <c r="AX454" s="1">
        <f t="shared" ca="1" si="214"/>
        <v>1</v>
      </c>
      <c r="AY454" s="2">
        <f t="shared" ca="1" si="215"/>
        <v>0</v>
      </c>
      <c r="AZ454" s="2">
        <f t="shared" ca="1" si="216"/>
        <v>0</v>
      </c>
      <c r="BA454" s="2">
        <f t="shared" ca="1" si="217"/>
        <v>0</v>
      </c>
      <c r="BB454" s="2">
        <f t="shared" ca="1" si="218"/>
        <v>0</v>
      </c>
      <c r="BC454" s="2">
        <f t="shared" ca="1" si="219"/>
        <v>0</v>
      </c>
      <c r="BD454" s="2"/>
      <c r="BE454" s="2"/>
      <c r="BF454" s="2"/>
      <c r="BG454" s="2"/>
      <c r="BH454" s="2"/>
      <c r="BI454" s="2"/>
      <c r="BJ454" s="3"/>
      <c r="BL454" s="1">
        <f t="shared" ca="1" si="234"/>
        <v>64788.141616558634</v>
      </c>
      <c r="BM454" s="3"/>
      <c r="BN454" s="1">
        <f t="shared" ca="1" si="220"/>
        <v>1</v>
      </c>
      <c r="BO454" s="2"/>
      <c r="BP454" s="2"/>
      <c r="BQ454" s="3"/>
      <c r="BR454" s="15">
        <f t="shared" ca="1" si="221"/>
        <v>0.58435266717692957</v>
      </c>
      <c r="BS454" s="16">
        <f t="shared" ca="1" si="222"/>
        <v>0</v>
      </c>
      <c r="BT454" s="2"/>
      <c r="BU454" s="2"/>
      <c r="BV454" s="1">
        <f ca="1">IF(Table1[[#This Row],[Area]]="Raozan",Table1[[#This Row],[Income]],0)</f>
        <v>0</v>
      </c>
      <c r="BW454" s="2">
        <f ca="1">IF(Table1[[#This Row],[Area]]="Rangunia",Table1[[#This Row],[Income]],0)</f>
        <v>0</v>
      </c>
      <c r="BX454" s="2">
        <f ca="1">IF(Table1[[#This Row],[Area]]="Hathazari",Table1[[#This Row],[Income]],0)</f>
        <v>0</v>
      </c>
      <c r="BY454" s="2">
        <f ca="1">IF(Table1[[#This Row],[Area]]="Nazirhat",Table1[[#This Row],[Income]],0)</f>
        <v>0</v>
      </c>
      <c r="BZ454" s="2">
        <f ca="1">IF(Table1[[#This Row],[Area]]="Rangamati",Table1[[#This Row],[Income]],0)</f>
        <v>0</v>
      </c>
      <c r="CA454" s="2">
        <f ca="1">IF(Table1[[#This Row],[Area]]="Kumilla",Table1[[#This Row],[Income]],0)</f>
        <v>0</v>
      </c>
      <c r="CB454" s="2">
        <f ca="1">IF(Table1[[#This Row],[Area]]="Notun para",Table1[[#This Row],[Income]],0)</f>
        <v>58524</v>
      </c>
      <c r="CC454" s="2">
        <f ca="1">IF(Table1[[#This Row],[Area]]="Fotikchori",Table1[[#This Row],[Income]],0)</f>
        <v>0</v>
      </c>
      <c r="CD454" s="2">
        <f ca="1">IF(Table1[[#This Row],[Area]]="Feni",Table1[[#This Row],[Income]],0)</f>
        <v>0</v>
      </c>
      <c r="CE454" s="2">
        <f ca="1">IF(Table1[[#This Row],[Area]]="Chattogram mohonogori",Table1[[#This Row],[Income]],0)</f>
        <v>0</v>
      </c>
      <c r="CF454" s="2">
        <f ca="1">IF(Table1[[#This Row],[Area]]="Potia",Table1[[#This Row],[Income]],0)</f>
        <v>0</v>
      </c>
      <c r="CG454" s="3">
        <f ca="1">IF(Table1[[#This Row],[Area]]="Kaptai",Table1[[#This Row],[Income]],0)</f>
        <v>0</v>
      </c>
      <c r="CH454" s="1">
        <f ca="1">IF(Table1[[#This Row],[Field of work]]="Health",Table1[[#This Row],[Income]],0)</f>
        <v>0</v>
      </c>
      <c r="CI454" s="2">
        <f ca="1">IF(Table1[[#This Row],[Field of work]]="Teaching",Table1[[#This Row],[Income]],0)</f>
        <v>0</v>
      </c>
      <c r="CJ454" s="2">
        <f ca="1">IF(Table1[[#This Row],[Field of work]]="Construction",Table1[[#This Row],[Income]],0)</f>
        <v>0</v>
      </c>
      <c r="CK454" s="2">
        <f ca="1">IF(Table1[[#This Row],[Field of work]]="IT",Table1[[#This Row],[Income]],0)</f>
        <v>58524</v>
      </c>
      <c r="CL454" s="2">
        <f ca="1">IF(Table1[[#This Row],[Field of work]]="General work",Table1[[#This Row],[Income]],0)</f>
        <v>0</v>
      </c>
      <c r="CM454" s="3">
        <f ca="1">IF(Table1[[#This Row],[Field of work]]="Agriculture",Table1[[#This Row],[Income]],0)</f>
        <v>0</v>
      </c>
      <c r="CN454" s="1">
        <f t="shared" ref="CN454:CN508" ca="1" si="242">IF(U455&gt;K455,1,0)</f>
        <v>1</v>
      </c>
      <c r="CO454" s="3"/>
      <c r="CP454" s="1">
        <f t="shared" ca="1" si="223"/>
        <v>31</v>
      </c>
      <c r="CQ454" s="3"/>
    </row>
    <row r="455" spans="2:95" x14ac:dyDescent="0.25">
      <c r="B455">
        <f t="shared" ca="1" si="224"/>
        <v>2</v>
      </c>
      <c r="C455" t="str">
        <f t="shared" ref="C455:C509" ca="1" si="243">IF(B455=1,"Men","Women")</f>
        <v>Women</v>
      </c>
      <c r="D455">
        <f t="shared" ca="1" si="225"/>
        <v>31</v>
      </c>
      <c r="E455">
        <f t="shared" ca="1" si="226"/>
        <v>1</v>
      </c>
      <c r="F455" t="str">
        <f t="shared" ref="F455:F509" ca="1" si="244">VLOOKUP(E455,$Y$7:$Z$12,2)</f>
        <v>Health</v>
      </c>
      <c r="G455">
        <f t="shared" ca="1" si="227"/>
        <v>3</v>
      </c>
      <c r="H455" t="str">
        <f t="shared" ref="H455:H509" ca="1" si="245">VLOOKUP(G455,$AA$7:$AB$11,2)</f>
        <v>University</v>
      </c>
      <c r="I455">
        <f t="shared" ca="1" si="228"/>
        <v>2</v>
      </c>
      <c r="J455">
        <f t="shared" ca="1" si="229"/>
        <v>2</v>
      </c>
      <c r="K455">
        <f t="shared" ca="1" si="230"/>
        <v>86604</v>
      </c>
      <c r="L455">
        <f t="shared" ca="1" si="231"/>
        <v>6</v>
      </c>
      <c r="M455" t="str">
        <f t="shared" ref="M455:M509" ca="1" si="246">VLOOKUP(L455,$AC$7:$AD$18,2)</f>
        <v>Kumilla</v>
      </c>
      <c r="N455">
        <f t="shared" ca="1" si="235"/>
        <v>346416</v>
      </c>
      <c r="O455">
        <f t="shared" ca="1" si="232"/>
        <v>202429.11355276324</v>
      </c>
      <c r="P455">
        <f t="shared" ca="1" si="236"/>
        <v>123963.95931195068</v>
      </c>
      <c r="Q455">
        <f t="shared" ca="1" si="233"/>
        <v>110290</v>
      </c>
      <c r="R455">
        <f t="shared" ca="1" si="237"/>
        <v>73176.999260207507</v>
      </c>
      <c r="S455">
        <f t="shared" ca="1" si="238"/>
        <v>105083.68597359982</v>
      </c>
      <c r="T455">
        <f t="shared" ca="1" si="239"/>
        <v>575463.6452855505</v>
      </c>
      <c r="U455">
        <f t="shared" ca="1" si="240"/>
        <v>385896.11281297076</v>
      </c>
      <c r="V455">
        <f t="shared" ca="1" si="241"/>
        <v>189567.53247257974</v>
      </c>
      <c r="AR455" s="1">
        <f ca="1">IF(Table1[[#This Row],[Gender]]="men",1,0)</f>
        <v>0</v>
      </c>
      <c r="AS455" s="2">
        <f ca="1">IF(Table1[[#This Row],[Gender]]="Women",1,0)</f>
        <v>1</v>
      </c>
      <c r="AT455" s="2"/>
      <c r="AU455" s="2"/>
      <c r="AV455" s="3"/>
      <c r="AX455" s="1">
        <f t="shared" ref="AX455:AX509" ca="1" si="247">IF(F456="Health",1,0)</f>
        <v>0</v>
      </c>
      <c r="AY455" s="2">
        <f t="shared" ref="AY455:AY509" ca="1" si="248">IF(F456="Teaching",1,0)</f>
        <v>0</v>
      </c>
      <c r="AZ455" s="2">
        <f t="shared" ref="AZ455:AZ509" ca="1" si="249">IF(F456="Construction",1,0)</f>
        <v>1</v>
      </c>
      <c r="BA455" s="2">
        <f t="shared" ref="BA455:BA509" ca="1" si="250">IF(F456="IT",1,0)</f>
        <v>0</v>
      </c>
      <c r="BB455" s="2">
        <f t="shared" ref="BB455:BB509" ca="1" si="251">IF(F456="General work",1,0)</f>
        <v>0</v>
      </c>
      <c r="BC455" s="2">
        <f t="shared" ref="BC455:BC509" ca="1" si="252">IF(F456="Agriculture",1,0)</f>
        <v>0</v>
      </c>
      <c r="BD455" s="2"/>
      <c r="BE455" s="2"/>
      <c r="BF455" s="2"/>
      <c r="BG455" s="2"/>
      <c r="BH455" s="2"/>
      <c r="BI455" s="2"/>
      <c r="BJ455" s="3"/>
      <c r="BL455" s="1">
        <f t="shared" ca="1" si="234"/>
        <v>41379.137006925703</v>
      </c>
      <c r="BM455" s="3"/>
      <c r="BN455" s="1">
        <f t="shared" ref="BN455:BN509" ca="1" si="253">IF(U456&gt;$BO$5,1,0)</f>
        <v>1</v>
      </c>
      <c r="BO455" s="2"/>
      <c r="BP455" s="2"/>
      <c r="BQ455" s="3"/>
      <c r="BR455" s="15">
        <f t="shared" ref="BR455:BR508" ca="1" si="254">O456/N456</f>
        <v>0.87695080533666792</v>
      </c>
      <c r="BS455" s="16">
        <f t="shared" ref="BS455:BS509" ca="1" si="255">IF(BR455&lt;$BT$5,1,0)</f>
        <v>0</v>
      </c>
      <c r="BT455" s="2"/>
      <c r="BU455" s="2"/>
      <c r="BV455" s="1">
        <f ca="1">IF(Table1[[#This Row],[Area]]="Raozan",Table1[[#This Row],[Income]],0)</f>
        <v>0</v>
      </c>
      <c r="BW455" s="2">
        <f ca="1">IF(Table1[[#This Row],[Area]]="Rangunia",Table1[[#This Row],[Income]],0)</f>
        <v>0</v>
      </c>
      <c r="BX455" s="2">
        <f ca="1">IF(Table1[[#This Row],[Area]]="Hathazari",Table1[[#This Row],[Income]],0)</f>
        <v>0</v>
      </c>
      <c r="BY455" s="2">
        <f ca="1">IF(Table1[[#This Row],[Area]]="Nazirhat",Table1[[#This Row],[Income]],0)</f>
        <v>0</v>
      </c>
      <c r="BZ455" s="2">
        <f ca="1">IF(Table1[[#This Row],[Area]]="Rangamati",Table1[[#This Row],[Income]],0)</f>
        <v>0</v>
      </c>
      <c r="CA455" s="2">
        <f ca="1">IF(Table1[[#This Row],[Area]]="Kumilla",Table1[[#This Row],[Income]],0)</f>
        <v>86604</v>
      </c>
      <c r="CB455" s="2">
        <f ca="1">IF(Table1[[#This Row],[Area]]="Notun para",Table1[[#This Row],[Income]],0)</f>
        <v>0</v>
      </c>
      <c r="CC455" s="2">
        <f ca="1">IF(Table1[[#This Row],[Area]]="Fotikchori",Table1[[#This Row],[Income]],0)</f>
        <v>0</v>
      </c>
      <c r="CD455" s="2">
        <f ca="1">IF(Table1[[#This Row],[Area]]="Feni",Table1[[#This Row],[Income]],0)</f>
        <v>0</v>
      </c>
      <c r="CE455" s="2">
        <f ca="1">IF(Table1[[#This Row],[Area]]="Chattogram mohonogori",Table1[[#This Row],[Income]],0)</f>
        <v>0</v>
      </c>
      <c r="CF455" s="2">
        <f ca="1">IF(Table1[[#This Row],[Area]]="Potia",Table1[[#This Row],[Income]],0)</f>
        <v>0</v>
      </c>
      <c r="CG455" s="3">
        <f ca="1">IF(Table1[[#This Row],[Area]]="Kaptai",Table1[[#This Row],[Income]],0)</f>
        <v>0</v>
      </c>
      <c r="CH455" s="1">
        <f ca="1">IF(Table1[[#This Row],[Field of work]]="Health",Table1[[#This Row],[Income]],0)</f>
        <v>86604</v>
      </c>
      <c r="CI455" s="2">
        <f ca="1">IF(Table1[[#This Row],[Field of work]]="Teaching",Table1[[#This Row],[Income]],0)</f>
        <v>0</v>
      </c>
      <c r="CJ455" s="2">
        <f ca="1">IF(Table1[[#This Row],[Field of work]]="Construction",Table1[[#This Row],[Income]],0)</f>
        <v>0</v>
      </c>
      <c r="CK455" s="2">
        <f ca="1">IF(Table1[[#This Row],[Field of work]]="IT",Table1[[#This Row],[Income]],0)</f>
        <v>0</v>
      </c>
      <c r="CL455" s="2">
        <f ca="1">IF(Table1[[#This Row],[Field of work]]="General work",Table1[[#This Row],[Income]],0)</f>
        <v>0</v>
      </c>
      <c r="CM455" s="3">
        <f ca="1">IF(Table1[[#This Row],[Field of work]]="Agriculture",Table1[[#This Row],[Income]],0)</f>
        <v>0</v>
      </c>
      <c r="CN455" s="1">
        <f t="shared" ca="1" si="242"/>
        <v>1</v>
      </c>
      <c r="CO455" s="3"/>
      <c r="CP455" s="1">
        <f t="shared" ref="CP455:CP508" ca="1" si="256">IF(V456&gt;CQ454,D456,0)</f>
        <v>28</v>
      </c>
      <c r="CQ455" s="3"/>
    </row>
    <row r="456" spans="2:95" x14ac:dyDescent="0.25">
      <c r="B456">
        <f t="shared" ref="B456:B500" ca="1" si="257">RANDBETWEEN(1,2)</f>
        <v>2</v>
      </c>
      <c r="C456" t="str">
        <f t="shared" ca="1" si="243"/>
        <v>Women</v>
      </c>
      <c r="D456">
        <f t="shared" ref="D456:D500" ca="1" si="258">RANDBETWEEN(25,45)</f>
        <v>28</v>
      </c>
      <c r="E456">
        <f t="shared" ref="E456:E500" ca="1" si="259">RANDBETWEEN(1,6)</f>
        <v>2</v>
      </c>
      <c r="F456" t="str">
        <f t="shared" ca="1" si="244"/>
        <v>Construction</v>
      </c>
      <c r="G456">
        <f t="shared" ref="G456:G500" ca="1" si="260">RANDBETWEEN(1,5)</f>
        <v>5</v>
      </c>
      <c r="H456" t="str">
        <f t="shared" ca="1" si="245"/>
        <v>Other</v>
      </c>
      <c r="I456">
        <f t="shared" ref="I456:I500" ca="1" si="261">RANDBETWEEN(0,4)</f>
        <v>4</v>
      </c>
      <c r="J456">
        <f t="shared" ref="J456:J500" ca="1" si="262">RANDBETWEEN(1,3)</f>
        <v>2</v>
      </c>
      <c r="K456">
        <f t="shared" ref="K456:K500" ca="1" si="263">RANDBETWEEN(50000,90000)</f>
        <v>89443</v>
      </c>
      <c r="L456">
        <f t="shared" ref="L456:L500" ca="1" si="264">RANDBETWEEN(1,12)</f>
        <v>4</v>
      </c>
      <c r="M456" t="str">
        <f t="shared" ca="1" si="246"/>
        <v>Rangamati</v>
      </c>
      <c r="N456">
        <f t="shared" ca="1" si="235"/>
        <v>268329</v>
      </c>
      <c r="O456">
        <f t="shared" ref="O456:O500" ca="1" si="265">RAND()*N456</f>
        <v>235311.33264518276</v>
      </c>
      <c r="P456">
        <f t="shared" ca="1" si="236"/>
        <v>129576.28323311727</v>
      </c>
      <c r="Q456">
        <f t="shared" ref="Q456:Q500" ca="1" si="266">RANDBETWEEN(0,P456)</f>
        <v>34043</v>
      </c>
      <c r="R456">
        <f t="shared" ca="1" si="237"/>
        <v>66258.580623658563</v>
      </c>
      <c r="S456">
        <f t="shared" ca="1" si="238"/>
        <v>67401.977032793802</v>
      </c>
      <c r="T456">
        <f t="shared" ca="1" si="239"/>
        <v>465307.26026591106</v>
      </c>
      <c r="U456">
        <f t="shared" ca="1" si="240"/>
        <v>335612.91326884128</v>
      </c>
      <c r="V456">
        <f t="shared" ca="1" si="241"/>
        <v>129694.34699706978</v>
      </c>
      <c r="AR456" s="1">
        <f ca="1">IF(Table1[[#This Row],[Gender]]="men",1,0)</f>
        <v>0</v>
      </c>
      <c r="AS456" s="2">
        <f ca="1">IF(Table1[[#This Row],[Gender]]="Women",1,0)</f>
        <v>1</v>
      </c>
      <c r="AT456" s="2"/>
      <c r="AU456" s="2"/>
      <c r="AV456" s="3"/>
      <c r="AX456" s="1">
        <f t="shared" ca="1" si="247"/>
        <v>0</v>
      </c>
      <c r="AY456" s="2">
        <f t="shared" ca="1" si="248"/>
        <v>0</v>
      </c>
      <c r="AZ456" s="2">
        <f t="shared" ca="1" si="249"/>
        <v>0</v>
      </c>
      <c r="BA456" s="2">
        <f t="shared" ca="1" si="250"/>
        <v>0</v>
      </c>
      <c r="BB456" s="2">
        <f t="shared" ca="1" si="251"/>
        <v>1</v>
      </c>
      <c r="BC456" s="2">
        <f t="shared" ca="1" si="252"/>
        <v>0</v>
      </c>
      <c r="BD456" s="2"/>
      <c r="BE456" s="2"/>
      <c r="BF456" s="2"/>
      <c r="BG456" s="2"/>
      <c r="BH456" s="2"/>
      <c r="BI456" s="2"/>
      <c r="BJ456" s="3"/>
      <c r="BL456" s="1">
        <f t="shared" ref="BL456:BL507" ca="1" si="267">P458/J458</f>
        <v>4414.1845520233064</v>
      </c>
      <c r="BM456" s="3"/>
      <c r="BN456" s="1">
        <f t="shared" ca="1" si="253"/>
        <v>1</v>
      </c>
      <c r="BO456" s="2"/>
      <c r="BP456" s="2"/>
      <c r="BQ456" s="3"/>
      <c r="BR456" s="15">
        <f t="shared" ca="1" si="254"/>
        <v>0.94502233707404537</v>
      </c>
      <c r="BS456" s="16">
        <f t="shared" ca="1" si="255"/>
        <v>0</v>
      </c>
      <c r="BT456" s="2"/>
      <c r="BU456" s="2"/>
      <c r="BV456" s="1">
        <f ca="1">IF(Table1[[#This Row],[Area]]="Raozan",Table1[[#This Row],[Income]],0)</f>
        <v>0</v>
      </c>
      <c r="BW456" s="2">
        <f ca="1">IF(Table1[[#This Row],[Area]]="Rangunia",Table1[[#This Row],[Income]],0)</f>
        <v>0</v>
      </c>
      <c r="BX456" s="2">
        <f ca="1">IF(Table1[[#This Row],[Area]]="Hathazari",Table1[[#This Row],[Income]],0)</f>
        <v>0</v>
      </c>
      <c r="BY456" s="2">
        <f ca="1">IF(Table1[[#This Row],[Area]]="Nazirhat",Table1[[#This Row],[Income]],0)</f>
        <v>0</v>
      </c>
      <c r="BZ456" s="2">
        <f ca="1">IF(Table1[[#This Row],[Area]]="Rangamati",Table1[[#This Row],[Income]],0)</f>
        <v>89443</v>
      </c>
      <c r="CA456" s="2">
        <f ca="1">IF(Table1[[#This Row],[Area]]="Kumilla",Table1[[#This Row],[Income]],0)</f>
        <v>0</v>
      </c>
      <c r="CB456" s="2">
        <f ca="1">IF(Table1[[#This Row],[Area]]="Notun para",Table1[[#This Row],[Income]],0)</f>
        <v>0</v>
      </c>
      <c r="CC456" s="2">
        <f ca="1">IF(Table1[[#This Row],[Area]]="Fotikchori",Table1[[#This Row],[Income]],0)</f>
        <v>0</v>
      </c>
      <c r="CD456" s="2">
        <f ca="1">IF(Table1[[#This Row],[Area]]="Feni",Table1[[#This Row],[Income]],0)</f>
        <v>0</v>
      </c>
      <c r="CE456" s="2">
        <f ca="1">IF(Table1[[#This Row],[Area]]="Chattogram mohonogori",Table1[[#This Row],[Income]],0)</f>
        <v>0</v>
      </c>
      <c r="CF456" s="2">
        <f ca="1">IF(Table1[[#This Row],[Area]]="Potia",Table1[[#This Row],[Income]],0)</f>
        <v>0</v>
      </c>
      <c r="CG456" s="3">
        <f ca="1">IF(Table1[[#This Row],[Area]]="Kaptai",Table1[[#This Row],[Income]],0)</f>
        <v>0</v>
      </c>
      <c r="CH456" s="1">
        <f ca="1">IF(Table1[[#This Row],[Field of work]]="Health",Table1[[#This Row],[Income]],0)</f>
        <v>0</v>
      </c>
      <c r="CI456" s="2">
        <f ca="1">IF(Table1[[#This Row],[Field of work]]="Teaching",Table1[[#This Row],[Income]],0)</f>
        <v>0</v>
      </c>
      <c r="CJ456" s="2">
        <f ca="1">IF(Table1[[#This Row],[Field of work]]="Construction",Table1[[#This Row],[Income]],0)</f>
        <v>89443</v>
      </c>
      <c r="CK456" s="2">
        <f ca="1">IF(Table1[[#This Row],[Field of work]]="IT",Table1[[#This Row],[Income]],0)</f>
        <v>0</v>
      </c>
      <c r="CL456" s="2">
        <f ca="1">IF(Table1[[#This Row],[Field of work]]="General work",Table1[[#This Row],[Income]],0)</f>
        <v>0</v>
      </c>
      <c r="CM456" s="3">
        <f ca="1">IF(Table1[[#This Row],[Field of work]]="Agriculture",Table1[[#This Row],[Income]],0)</f>
        <v>0</v>
      </c>
      <c r="CN456" s="1">
        <f t="shared" ca="1" si="242"/>
        <v>1</v>
      </c>
      <c r="CO456" s="3"/>
      <c r="CP456" s="1">
        <f t="shared" ca="1" si="256"/>
        <v>42</v>
      </c>
      <c r="CQ456" s="3"/>
    </row>
    <row r="457" spans="2:95" x14ac:dyDescent="0.25">
      <c r="B457">
        <f t="shared" ca="1" si="257"/>
        <v>1</v>
      </c>
      <c r="C457" t="str">
        <f t="shared" ca="1" si="243"/>
        <v>Men</v>
      </c>
      <c r="D457">
        <f t="shared" ca="1" si="258"/>
        <v>42</v>
      </c>
      <c r="E457">
        <f t="shared" ca="1" si="259"/>
        <v>5</v>
      </c>
      <c r="F457" t="str">
        <f t="shared" ca="1" si="244"/>
        <v>General work</v>
      </c>
      <c r="G457">
        <f t="shared" ca="1" si="260"/>
        <v>1</v>
      </c>
      <c r="H457" t="str">
        <f t="shared" ca="1" si="245"/>
        <v>High school</v>
      </c>
      <c r="I457">
        <f t="shared" ca="1" si="261"/>
        <v>2</v>
      </c>
      <c r="J457">
        <f t="shared" ca="1" si="262"/>
        <v>3</v>
      </c>
      <c r="K457">
        <f t="shared" ca="1" si="263"/>
        <v>52937</v>
      </c>
      <c r="L457">
        <f t="shared" ca="1" si="264"/>
        <v>11</v>
      </c>
      <c r="M457" t="str">
        <f t="shared" ca="1" si="246"/>
        <v>Nazirhat</v>
      </c>
      <c r="N457">
        <f t="shared" ca="1" si="235"/>
        <v>264685</v>
      </c>
      <c r="O457">
        <f t="shared" ca="1" si="265"/>
        <v>250133.23728844369</v>
      </c>
      <c r="P457">
        <f t="shared" ca="1" si="236"/>
        <v>124137.41102077712</v>
      </c>
      <c r="Q457">
        <f t="shared" ca="1" si="266"/>
        <v>102814</v>
      </c>
      <c r="R457">
        <f t="shared" ca="1" si="237"/>
        <v>91327.079748797682</v>
      </c>
      <c r="S457">
        <f t="shared" ca="1" si="238"/>
        <v>63691.91875723371</v>
      </c>
      <c r="T457">
        <f t="shared" ca="1" si="239"/>
        <v>452514.32977801084</v>
      </c>
      <c r="U457">
        <f t="shared" ca="1" si="240"/>
        <v>444274.31703724142</v>
      </c>
      <c r="V457">
        <f t="shared" ca="1" si="241"/>
        <v>8240.0127407694235</v>
      </c>
      <c r="AR457" s="1">
        <f ca="1">IF(Table1[[#This Row],[Gender]]="men",1,0)</f>
        <v>1</v>
      </c>
      <c r="AS457" s="2">
        <f ca="1">IF(Table1[[#This Row],[Gender]]="Women",1,0)</f>
        <v>0</v>
      </c>
      <c r="AT457" s="2"/>
      <c r="AU457" s="2"/>
      <c r="AV457" s="3"/>
      <c r="AX457" s="1">
        <f t="shared" ca="1" si="247"/>
        <v>0</v>
      </c>
      <c r="AY457" s="2">
        <f t="shared" ca="1" si="248"/>
        <v>0</v>
      </c>
      <c r="AZ457" s="2">
        <f t="shared" ca="1" si="249"/>
        <v>0</v>
      </c>
      <c r="BA457" s="2">
        <f t="shared" ca="1" si="250"/>
        <v>1</v>
      </c>
      <c r="BB457" s="2">
        <f t="shared" ca="1" si="251"/>
        <v>0</v>
      </c>
      <c r="BC457" s="2">
        <f t="shared" ca="1" si="252"/>
        <v>0</v>
      </c>
      <c r="BD457" s="2"/>
      <c r="BE457" s="2"/>
      <c r="BF457" s="2"/>
      <c r="BG457" s="2"/>
      <c r="BH457" s="2"/>
      <c r="BI457" s="2"/>
      <c r="BJ457" s="3"/>
      <c r="BL457" s="1">
        <f t="shared" ca="1" si="267"/>
        <v>71650.209888170459</v>
      </c>
      <c r="BM457" s="3"/>
      <c r="BN457" s="1">
        <f t="shared" ca="1" si="253"/>
        <v>0</v>
      </c>
      <c r="BO457" s="2"/>
      <c r="BP457" s="2"/>
      <c r="BQ457" s="3"/>
      <c r="BR457" s="15">
        <f t="shared" ca="1" si="254"/>
        <v>0.28091024479250748</v>
      </c>
      <c r="BS457" s="16">
        <f t="shared" ca="1" si="255"/>
        <v>0</v>
      </c>
      <c r="BT457" s="2"/>
      <c r="BU457" s="2"/>
      <c r="BV457" s="1">
        <f ca="1">IF(Table1[[#This Row],[Area]]="Raozan",Table1[[#This Row],[Income]],0)</f>
        <v>0</v>
      </c>
      <c r="BW457" s="2">
        <f ca="1">IF(Table1[[#This Row],[Area]]="Rangunia",Table1[[#This Row],[Income]],0)</f>
        <v>0</v>
      </c>
      <c r="BX457" s="2">
        <f ca="1">IF(Table1[[#This Row],[Area]]="Hathazari",Table1[[#This Row],[Income]],0)</f>
        <v>0</v>
      </c>
      <c r="BY457" s="2">
        <f ca="1">IF(Table1[[#This Row],[Area]]="Nazirhat",Table1[[#This Row],[Income]],0)</f>
        <v>52937</v>
      </c>
      <c r="BZ457" s="2">
        <f ca="1">IF(Table1[[#This Row],[Area]]="Rangamati",Table1[[#This Row],[Income]],0)</f>
        <v>0</v>
      </c>
      <c r="CA457" s="2">
        <f ca="1">IF(Table1[[#This Row],[Area]]="Kumilla",Table1[[#This Row],[Income]],0)</f>
        <v>0</v>
      </c>
      <c r="CB457" s="2">
        <f ca="1">IF(Table1[[#This Row],[Area]]="Notun para",Table1[[#This Row],[Income]],0)</f>
        <v>0</v>
      </c>
      <c r="CC457" s="2">
        <f ca="1">IF(Table1[[#This Row],[Area]]="Fotikchori",Table1[[#This Row],[Income]],0)</f>
        <v>0</v>
      </c>
      <c r="CD457" s="2">
        <f ca="1">IF(Table1[[#This Row],[Area]]="Feni",Table1[[#This Row],[Income]],0)</f>
        <v>0</v>
      </c>
      <c r="CE457" s="2">
        <f ca="1">IF(Table1[[#This Row],[Area]]="Chattogram mohonogori",Table1[[#This Row],[Income]],0)</f>
        <v>0</v>
      </c>
      <c r="CF457" s="2">
        <f ca="1">IF(Table1[[#This Row],[Area]]="Potia",Table1[[#This Row],[Income]],0)</f>
        <v>0</v>
      </c>
      <c r="CG457" s="3">
        <f ca="1">IF(Table1[[#This Row],[Area]]="Kaptai",Table1[[#This Row],[Income]],0)</f>
        <v>0</v>
      </c>
      <c r="CH457" s="1">
        <f ca="1">IF(Table1[[#This Row],[Field of work]]="Health",Table1[[#This Row],[Income]],0)</f>
        <v>0</v>
      </c>
      <c r="CI457" s="2">
        <f ca="1">IF(Table1[[#This Row],[Field of work]]="Teaching",Table1[[#This Row],[Income]],0)</f>
        <v>0</v>
      </c>
      <c r="CJ457" s="2">
        <f ca="1">IF(Table1[[#This Row],[Field of work]]="Construction",Table1[[#This Row],[Income]],0)</f>
        <v>0</v>
      </c>
      <c r="CK457" s="2">
        <f ca="1">IF(Table1[[#This Row],[Field of work]]="IT",Table1[[#This Row],[Income]],0)</f>
        <v>0</v>
      </c>
      <c r="CL457" s="2">
        <f ca="1">IF(Table1[[#This Row],[Field of work]]="General work",Table1[[#This Row],[Income]],0)</f>
        <v>52937</v>
      </c>
      <c r="CM457" s="3">
        <f ca="1">IF(Table1[[#This Row],[Field of work]]="Agriculture",Table1[[#This Row],[Income]],0)</f>
        <v>0</v>
      </c>
      <c r="CN457" s="1">
        <f t="shared" ca="1" si="242"/>
        <v>1</v>
      </c>
      <c r="CO457" s="3"/>
      <c r="CP457" s="1">
        <f t="shared" ca="1" si="256"/>
        <v>29</v>
      </c>
      <c r="CQ457" s="3"/>
    </row>
    <row r="458" spans="2:95" x14ac:dyDescent="0.25">
      <c r="B458">
        <f t="shared" ca="1" si="257"/>
        <v>1</v>
      </c>
      <c r="C458" t="str">
        <f t="shared" ca="1" si="243"/>
        <v>Men</v>
      </c>
      <c r="D458">
        <f t="shared" ca="1" si="258"/>
        <v>29</v>
      </c>
      <c r="E458">
        <f t="shared" ca="1" si="259"/>
        <v>4</v>
      </c>
      <c r="F458" t="str">
        <f t="shared" ca="1" si="244"/>
        <v>IT</v>
      </c>
      <c r="G458">
        <f t="shared" ca="1" si="260"/>
        <v>4</v>
      </c>
      <c r="H458" t="str">
        <f t="shared" ca="1" si="245"/>
        <v>Technical</v>
      </c>
      <c r="I458">
        <f t="shared" ca="1" si="261"/>
        <v>3</v>
      </c>
      <c r="J458">
        <f t="shared" ca="1" si="262"/>
        <v>1</v>
      </c>
      <c r="K458">
        <f t="shared" ca="1" si="263"/>
        <v>88066</v>
      </c>
      <c r="L458">
        <f t="shared" ca="1" si="264"/>
        <v>7</v>
      </c>
      <c r="M458" t="str">
        <f t="shared" ca="1" si="246"/>
        <v>Feni</v>
      </c>
      <c r="N458">
        <f t="shared" ca="1" si="235"/>
        <v>264198</v>
      </c>
      <c r="O458">
        <f t="shared" ca="1" si="265"/>
        <v>74215.924853690885</v>
      </c>
      <c r="P458">
        <f t="shared" ca="1" si="236"/>
        <v>4414.1845520233064</v>
      </c>
      <c r="Q458">
        <f t="shared" ca="1" si="266"/>
        <v>462</v>
      </c>
      <c r="R458">
        <f t="shared" ca="1" si="237"/>
        <v>53731.405333374867</v>
      </c>
      <c r="S458">
        <f t="shared" ca="1" si="238"/>
        <v>118569.58947507545</v>
      </c>
      <c r="T458">
        <f t="shared" ca="1" si="239"/>
        <v>387181.77402709879</v>
      </c>
      <c r="U458">
        <f t="shared" ca="1" si="240"/>
        <v>128409.33018706576</v>
      </c>
      <c r="V458">
        <f t="shared" ca="1" si="241"/>
        <v>258772.44384003303</v>
      </c>
      <c r="AR458" s="1">
        <f ca="1">IF(Table1[[#This Row],[Gender]]="men",1,0)</f>
        <v>1</v>
      </c>
      <c r="AS458" s="2">
        <f ca="1">IF(Table1[[#This Row],[Gender]]="Women",1,0)</f>
        <v>0</v>
      </c>
      <c r="AT458" s="2"/>
      <c r="AU458" s="2"/>
      <c r="AV458" s="3"/>
      <c r="AX458" s="1">
        <f t="shared" ca="1" si="247"/>
        <v>0</v>
      </c>
      <c r="AY458" s="2">
        <f t="shared" ca="1" si="248"/>
        <v>0</v>
      </c>
      <c r="AZ458" s="2">
        <f t="shared" ca="1" si="249"/>
        <v>0</v>
      </c>
      <c r="BA458" s="2">
        <f t="shared" ca="1" si="250"/>
        <v>0</v>
      </c>
      <c r="BB458" s="2">
        <f t="shared" ca="1" si="251"/>
        <v>0</v>
      </c>
      <c r="BC458" s="2">
        <f t="shared" ca="1" si="252"/>
        <v>1</v>
      </c>
      <c r="BD458" s="2"/>
      <c r="BE458" s="2"/>
      <c r="BF458" s="2"/>
      <c r="BG458" s="2"/>
      <c r="BH458" s="2"/>
      <c r="BI458" s="2"/>
      <c r="BJ458" s="3"/>
      <c r="BL458" s="1">
        <f t="shared" ca="1" si="267"/>
        <v>21919.004177310424</v>
      </c>
      <c r="BM458" s="3"/>
      <c r="BN458" s="1">
        <f t="shared" ca="1" si="253"/>
        <v>1</v>
      </c>
      <c r="BO458" s="2"/>
      <c r="BP458" s="2"/>
      <c r="BQ458" s="3"/>
      <c r="BR458" s="15">
        <f t="shared" ca="1" si="254"/>
        <v>0.6976438236786151</v>
      </c>
      <c r="BS458" s="16">
        <f t="shared" ca="1" si="255"/>
        <v>0</v>
      </c>
      <c r="BT458" s="2"/>
      <c r="BU458" s="2"/>
      <c r="BV458" s="1">
        <f ca="1">IF(Table1[[#This Row],[Area]]="Raozan",Table1[[#This Row],[Income]],0)</f>
        <v>0</v>
      </c>
      <c r="BW458" s="2">
        <f ca="1">IF(Table1[[#This Row],[Area]]="Rangunia",Table1[[#This Row],[Income]],0)</f>
        <v>0</v>
      </c>
      <c r="BX458" s="2">
        <f ca="1">IF(Table1[[#This Row],[Area]]="Hathazari",Table1[[#This Row],[Income]],0)</f>
        <v>0</v>
      </c>
      <c r="BY458" s="2">
        <f ca="1">IF(Table1[[#This Row],[Area]]="Nazirhat",Table1[[#This Row],[Income]],0)</f>
        <v>0</v>
      </c>
      <c r="BZ458" s="2">
        <f ca="1">IF(Table1[[#This Row],[Area]]="Rangamati",Table1[[#This Row],[Income]],0)</f>
        <v>0</v>
      </c>
      <c r="CA458" s="2">
        <f ca="1">IF(Table1[[#This Row],[Area]]="Kumilla",Table1[[#This Row],[Income]],0)</f>
        <v>0</v>
      </c>
      <c r="CB458" s="2">
        <f ca="1">IF(Table1[[#This Row],[Area]]="Notun para",Table1[[#This Row],[Income]],0)</f>
        <v>0</v>
      </c>
      <c r="CC458" s="2">
        <f ca="1">IF(Table1[[#This Row],[Area]]="Fotikchori",Table1[[#This Row],[Income]],0)</f>
        <v>0</v>
      </c>
      <c r="CD458" s="2">
        <f ca="1">IF(Table1[[#This Row],[Area]]="Feni",Table1[[#This Row],[Income]],0)</f>
        <v>88066</v>
      </c>
      <c r="CE458" s="2">
        <f ca="1">IF(Table1[[#This Row],[Area]]="Chattogram mohonogori",Table1[[#This Row],[Income]],0)</f>
        <v>0</v>
      </c>
      <c r="CF458" s="2">
        <f ca="1">IF(Table1[[#This Row],[Area]]="Potia",Table1[[#This Row],[Income]],0)</f>
        <v>0</v>
      </c>
      <c r="CG458" s="3">
        <f ca="1">IF(Table1[[#This Row],[Area]]="Kaptai",Table1[[#This Row],[Income]],0)</f>
        <v>0</v>
      </c>
      <c r="CH458" s="1">
        <f ca="1">IF(Table1[[#This Row],[Field of work]]="Health",Table1[[#This Row],[Income]],0)</f>
        <v>0</v>
      </c>
      <c r="CI458" s="2">
        <f ca="1">IF(Table1[[#This Row],[Field of work]]="Teaching",Table1[[#This Row],[Income]],0)</f>
        <v>0</v>
      </c>
      <c r="CJ458" s="2">
        <f ca="1">IF(Table1[[#This Row],[Field of work]]="Construction",Table1[[#This Row],[Income]],0)</f>
        <v>0</v>
      </c>
      <c r="CK458" s="2">
        <f ca="1">IF(Table1[[#This Row],[Field of work]]="IT",Table1[[#This Row],[Income]],0)</f>
        <v>88066</v>
      </c>
      <c r="CL458" s="2">
        <f ca="1">IF(Table1[[#This Row],[Field of work]]="General work",Table1[[#This Row],[Income]],0)</f>
        <v>0</v>
      </c>
      <c r="CM458" s="3">
        <f ca="1">IF(Table1[[#This Row],[Field of work]]="Agriculture",Table1[[#This Row],[Income]],0)</f>
        <v>0</v>
      </c>
      <c r="CN458" s="1">
        <f t="shared" ca="1" si="242"/>
        <v>1</v>
      </c>
      <c r="CO458" s="3"/>
      <c r="CP458" s="1">
        <f t="shared" ca="1" si="256"/>
        <v>37</v>
      </c>
      <c r="CQ458" s="3"/>
    </row>
    <row r="459" spans="2:95" x14ac:dyDescent="0.25">
      <c r="B459">
        <f t="shared" ca="1" si="257"/>
        <v>2</v>
      </c>
      <c r="C459" t="str">
        <f t="shared" ca="1" si="243"/>
        <v>Women</v>
      </c>
      <c r="D459">
        <f t="shared" ca="1" si="258"/>
        <v>37</v>
      </c>
      <c r="E459">
        <f t="shared" ca="1" si="259"/>
        <v>6</v>
      </c>
      <c r="F459" t="str">
        <f t="shared" ca="1" si="244"/>
        <v>Agriculture</v>
      </c>
      <c r="G459">
        <f t="shared" ca="1" si="260"/>
        <v>4</v>
      </c>
      <c r="H459" t="str">
        <f t="shared" ca="1" si="245"/>
        <v>Technical</v>
      </c>
      <c r="I459">
        <f t="shared" ca="1" si="261"/>
        <v>2</v>
      </c>
      <c r="J459">
        <f t="shared" ca="1" si="262"/>
        <v>2</v>
      </c>
      <c r="K459">
        <f t="shared" ca="1" si="263"/>
        <v>76753</v>
      </c>
      <c r="L459">
        <f t="shared" ca="1" si="264"/>
        <v>3</v>
      </c>
      <c r="M459" t="str">
        <f t="shared" ca="1" si="246"/>
        <v>Fotikchori</v>
      </c>
      <c r="N459">
        <f t="shared" ca="1" si="235"/>
        <v>383765</v>
      </c>
      <c r="O459">
        <f t="shared" ca="1" si="265"/>
        <v>267731.28199402371</v>
      </c>
      <c r="P459">
        <f t="shared" ca="1" si="236"/>
        <v>143300.41977634092</v>
      </c>
      <c r="Q459">
        <f t="shared" ca="1" si="266"/>
        <v>5051</v>
      </c>
      <c r="R459">
        <f t="shared" ca="1" si="237"/>
        <v>51483.848366566745</v>
      </c>
      <c r="S459">
        <f t="shared" ca="1" si="238"/>
        <v>33241.280599295023</v>
      </c>
      <c r="T459">
        <f t="shared" ca="1" si="239"/>
        <v>560306.70037563599</v>
      </c>
      <c r="U459">
        <f t="shared" ca="1" si="240"/>
        <v>324266.13036059047</v>
      </c>
      <c r="V459">
        <f t="shared" ca="1" si="241"/>
        <v>236040.57001504552</v>
      </c>
      <c r="AR459" s="1">
        <f ca="1">IF(Table1[[#This Row],[Gender]]="men",1,0)</f>
        <v>0</v>
      </c>
      <c r="AS459" s="2">
        <f ca="1">IF(Table1[[#This Row],[Gender]]="Women",1,0)</f>
        <v>1</v>
      </c>
      <c r="AT459" s="2"/>
      <c r="AU459" s="2"/>
      <c r="AV459" s="3"/>
      <c r="AX459" s="1">
        <f t="shared" ca="1" si="247"/>
        <v>0</v>
      </c>
      <c r="AY459" s="2">
        <f t="shared" ca="1" si="248"/>
        <v>0</v>
      </c>
      <c r="AZ459" s="2">
        <f t="shared" ca="1" si="249"/>
        <v>0</v>
      </c>
      <c r="BA459" s="2">
        <f t="shared" ca="1" si="250"/>
        <v>0</v>
      </c>
      <c r="BB459" s="2">
        <f t="shared" ca="1" si="251"/>
        <v>0</v>
      </c>
      <c r="BC459" s="2">
        <f t="shared" ca="1" si="252"/>
        <v>1</v>
      </c>
      <c r="BD459" s="2"/>
      <c r="BE459" s="2"/>
      <c r="BF459" s="2"/>
      <c r="BG459" s="2"/>
      <c r="BH459" s="2"/>
      <c r="BI459" s="2"/>
      <c r="BJ459" s="3"/>
      <c r="BL459" s="1">
        <f t="shared" ca="1" si="267"/>
        <v>254.99136843139252</v>
      </c>
      <c r="BM459" s="3"/>
      <c r="BN459" s="1">
        <f t="shared" ca="1" si="253"/>
        <v>0</v>
      </c>
      <c r="BO459" s="2"/>
      <c r="BP459" s="2"/>
      <c r="BQ459" s="3"/>
      <c r="BR459" s="15">
        <f t="shared" ca="1" si="254"/>
        <v>0.31166580123345089</v>
      </c>
      <c r="BS459" s="16">
        <f t="shared" ca="1" si="255"/>
        <v>0</v>
      </c>
      <c r="BT459" s="2"/>
      <c r="BU459" s="2"/>
      <c r="BV459" s="1">
        <f ca="1">IF(Table1[[#This Row],[Area]]="Raozan",Table1[[#This Row],[Income]],0)</f>
        <v>0</v>
      </c>
      <c r="BW459" s="2">
        <f ca="1">IF(Table1[[#This Row],[Area]]="Rangunia",Table1[[#This Row],[Income]],0)</f>
        <v>0</v>
      </c>
      <c r="BX459" s="2">
        <f ca="1">IF(Table1[[#This Row],[Area]]="Hathazari",Table1[[#This Row],[Income]],0)</f>
        <v>0</v>
      </c>
      <c r="BY459" s="2">
        <f ca="1">IF(Table1[[#This Row],[Area]]="Nazirhat",Table1[[#This Row],[Income]],0)</f>
        <v>0</v>
      </c>
      <c r="BZ459" s="2">
        <f ca="1">IF(Table1[[#This Row],[Area]]="Rangamati",Table1[[#This Row],[Income]],0)</f>
        <v>0</v>
      </c>
      <c r="CA459" s="2">
        <f ca="1">IF(Table1[[#This Row],[Area]]="Kumilla",Table1[[#This Row],[Income]],0)</f>
        <v>0</v>
      </c>
      <c r="CB459" s="2">
        <f ca="1">IF(Table1[[#This Row],[Area]]="Notun para",Table1[[#This Row],[Income]],0)</f>
        <v>0</v>
      </c>
      <c r="CC459" s="2">
        <f ca="1">IF(Table1[[#This Row],[Area]]="Fotikchori",Table1[[#This Row],[Income]],0)</f>
        <v>76753</v>
      </c>
      <c r="CD459" s="2">
        <f ca="1">IF(Table1[[#This Row],[Area]]="Feni",Table1[[#This Row],[Income]],0)</f>
        <v>0</v>
      </c>
      <c r="CE459" s="2">
        <f ca="1">IF(Table1[[#This Row],[Area]]="Chattogram mohonogori",Table1[[#This Row],[Income]],0)</f>
        <v>0</v>
      </c>
      <c r="CF459" s="2">
        <f ca="1">IF(Table1[[#This Row],[Area]]="Potia",Table1[[#This Row],[Income]],0)</f>
        <v>0</v>
      </c>
      <c r="CG459" s="3">
        <f ca="1">IF(Table1[[#This Row],[Area]]="Kaptai",Table1[[#This Row],[Income]],0)</f>
        <v>0</v>
      </c>
      <c r="CH459" s="1">
        <f ca="1">IF(Table1[[#This Row],[Field of work]]="Health",Table1[[#This Row],[Income]],0)</f>
        <v>0</v>
      </c>
      <c r="CI459" s="2">
        <f ca="1">IF(Table1[[#This Row],[Field of work]]="Teaching",Table1[[#This Row],[Income]],0)</f>
        <v>0</v>
      </c>
      <c r="CJ459" s="2">
        <f ca="1">IF(Table1[[#This Row],[Field of work]]="Construction",Table1[[#This Row],[Income]],0)</f>
        <v>0</v>
      </c>
      <c r="CK459" s="2">
        <f ca="1">IF(Table1[[#This Row],[Field of work]]="IT",Table1[[#This Row],[Income]],0)</f>
        <v>0</v>
      </c>
      <c r="CL459" s="2">
        <f ca="1">IF(Table1[[#This Row],[Field of work]]="General work",Table1[[#This Row],[Income]],0)</f>
        <v>0</v>
      </c>
      <c r="CM459" s="3">
        <f ca="1">IF(Table1[[#This Row],[Field of work]]="Agriculture",Table1[[#This Row],[Income]],0)</f>
        <v>76753</v>
      </c>
      <c r="CN459" s="1">
        <f t="shared" ca="1" si="242"/>
        <v>1</v>
      </c>
      <c r="CO459" s="3"/>
      <c r="CP459" s="1">
        <f t="shared" ca="1" si="256"/>
        <v>29</v>
      </c>
      <c r="CQ459" s="3"/>
    </row>
    <row r="460" spans="2:95" x14ac:dyDescent="0.25">
      <c r="B460">
        <f t="shared" ca="1" si="257"/>
        <v>1</v>
      </c>
      <c r="C460" t="str">
        <f t="shared" ca="1" si="243"/>
        <v>Men</v>
      </c>
      <c r="D460">
        <f t="shared" ca="1" si="258"/>
        <v>29</v>
      </c>
      <c r="E460">
        <f t="shared" ca="1" si="259"/>
        <v>6</v>
      </c>
      <c r="F460" t="str">
        <f t="shared" ca="1" si="244"/>
        <v>Agriculture</v>
      </c>
      <c r="G460">
        <f t="shared" ca="1" si="260"/>
        <v>4</v>
      </c>
      <c r="H460" t="str">
        <f t="shared" ca="1" si="245"/>
        <v>Technical</v>
      </c>
      <c r="I460">
        <f t="shared" ca="1" si="261"/>
        <v>0</v>
      </c>
      <c r="J460">
        <f t="shared" ca="1" si="262"/>
        <v>1</v>
      </c>
      <c r="K460">
        <f t="shared" ca="1" si="263"/>
        <v>56085</v>
      </c>
      <c r="L460">
        <f t="shared" ca="1" si="264"/>
        <v>6</v>
      </c>
      <c r="M460" t="str">
        <f t="shared" ca="1" si="246"/>
        <v>Kumilla</v>
      </c>
      <c r="N460">
        <f t="shared" ca="1" si="235"/>
        <v>224340</v>
      </c>
      <c r="O460">
        <f t="shared" ca="1" si="265"/>
        <v>69919.105848712366</v>
      </c>
      <c r="P460">
        <f t="shared" ca="1" si="236"/>
        <v>21919.004177310424</v>
      </c>
      <c r="Q460">
        <f t="shared" ca="1" si="266"/>
        <v>14559</v>
      </c>
      <c r="R460">
        <f t="shared" ca="1" si="237"/>
        <v>20974.056260412446</v>
      </c>
      <c r="S460">
        <f t="shared" ca="1" si="238"/>
        <v>80747.768443428562</v>
      </c>
      <c r="T460">
        <f t="shared" ca="1" si="239"/>
        <v>327006.77262073895</v>
      </c>
      <c r="U460">
        <f t="shared" ca="1" si="240"/>
        <v>105452.16210912481</v>
      </c>
      <c r="V460">
        <f t="shared" ca="1" si="241"/>
        <v>221554.61051161413</v>
      </c>
      <c r="AR460" s="1">
        <f ca="1">IF(Table1[[#This Row],[Gender]]="men",1,0)</f>
        <v>1</v>
      </c>
      <c r="AS460" s="2">
        <f ca="1">IF(Table1[[#This Row],[Gender]]="Women",1,0)</f>
        <v>0</v>
      </c>
      <c r="AT460" s="2"/>
      <c r="AU460" s="2"/>
      <c r="AV460" s="3"/>
      <c r="AX460" s="1">
        <f t="shared" ca="1" si="247"/>
        <v>0</v>
      </c>
      <c r="AY460" s="2">
        <f t="shared" ca="1" si="248"/>
        <v>0</v>
      </c>
      <c r="AZ460" s="2">
        <f t="shared" ca="1" si="249"/>
        <v>0</v>
      </c>
      <c r="BA460" s="2">
        <f t="shared" ca="1" si="250"/>
        <v>0</v>
      </c>
      <c r="BB460" s="2">
        <f t="shared" ca="1" si="251"/>
        <v>0</v>
      </c>
      <c r="BC460" s="2">
        <f t="shared" ca="1" si="252"/>
        <v>1</v>
      </c>
      <c r="BD460" s="2"/>
      <c r="BE460" s="2"/>
      <c r="BF460" s="2"/>
      <c r="BG460" s="2"/>
      <c r="BH460" s="2"/>
      <c r="BI460" s="2"/>
      <c r="BJ460" s="3"/>
      <c r="BL460" s="1">
        <f t="shared" ca="1" si="267"/>
        <v>58772.442401484856</v>
      </c>
      <c r="BM460" s="3"/>
      <c r="BN460" s="1">
        <f t="shared" ca="1" si="253"/>
        <v>0</v>
      </c>
      <c r="BO460" s="2"/>
      <c r="BP460" s="2"/>
      <c r="BQ460" s="3"/>
      <c r="BR460" s="15">
        <f t="shared" ca="1" si="254"/>
        <v>0.61178941118470898</v>
      </c>
      <c r="BS460" s="16">
        <f t="shared" ca="1" si="255"/>
        <v>0</v>
      </c>
      <c r="BT460" s="2"/>
      <c r="BU460" s="2"/>
      <c r="BV460" s="1">
        <f ca="1">IF(Table1[[#This Row],[Area]]="Raozan",Table1[[#This Row],[Income]],0)</f>
        <v>0</v>
      </c>
      <c r="BW460" s="2">
        <f ca="1">IF(Table1[[#This Row],[Area]]="Rangunia",Table1[[#This Row],[Income]],0)</f>
        <v>0</v>
      </c>
      <c r="BX460" s="2">
        <f ca="1">IF(Table1[[#This Row],[Area]]="Hathazari",Table1[[#This Row],[Income]],0)</f>
        <v>0</v>
      </c>
      <c r="BY460" s="2">
        <f ca="1">IF(Table1[[#This Row],[Area]]="Nazirhat",Table1[[#This Row],[Income]],0)</f>
        <v>0</v>
      </c>
      <c r="BZ460" s="2">
        <f ca="1">IF(Table1[[#This Row],[Area]]="Rangamati",Table1[[#This Row],[Income]],0)</f>
        <v>0</v>
      </c>
      <c r="CA460" s="2">
        <f ca="1">IF(Table1[[#This Row],[Area]]="Kumilla",Table1[[#This Row],[Income]],0)</f>
        <v>56085</v>
      </c>
      <c r="CB460" s="2">
        <f ca="1">IF(Table1[[#This Row],[Area]]="Notun para",Table1[[#This Row],[Income]],0)</f>
        <v>0</v>
      </c>
      <c r="CC460" s="2">
        <f ca="1">IF(Table1[[#This Row],[Area]]="Fotikchori",Table1[[#This Row],[Income]],0)</f>
        <v>0</v>
      </c>
      <c r="CD460" s="2">
        <f ca="1">IF(Table1[[#This Row],[Area]]="Feni",Table1[[#This Row],[Income]],0)</f>
        <v>0</v>
      </c>
      <c r="CE460" s="2">
        <f ca="1">IF(Table1[[#This Row],[Area]]="Chattogram mohonogori",Table1[[#This Row],[Income]],0)</f>
        <v>0</v>
      </c>
      <c r="CF460" s="2">
        <f ca="1">IF(Table1[[#This Row],[Area]]="Potia",Table1[[#This Row],[Income]],0)</f>
        <v>0</v>
      </c>
      <c r="CG460" s="3">
        <f ca="1">IF(Table1[[#This Row],[Area]]="Kaptai",Table1[[#This Row],[Income]],0)</f>
        <v>0</v>
      </c>
      <c r="CH460" s="1">
        <f ca="1">IF(Table1[[#This Row],[Field of work]]="Health",Table1[[#This Row],[Income]],0)</f>
        <v>0</v>
      </c>
      <c r="CI460" s="2">
        <f ca="1">IF(Table1[[#This Row],[Field of work]]="Teaching",Table1[[#This Row],[Income]],0)</f>
        <v>0</v>
      </c>
      <c r="CJ460" s="2">
        <f ca="1">IF(Table1[[#This Row],[Field of work]]="Construction",Table1[[#This Row],[Income]],0)</f>
        <v>0</v>
      </c>
      <c r="CK460" s="2">
        <f ca="1">IF(Table1[[#This Row],[Field of work]]="IT",Table1[[#This Row],[Income]],0)</f>
        <v>0</v>
      </c>
      <c r="CL460" s="2">
        <f ca="1">IF(Table1[[#This Row],[Field of work]]="General work",Table1[[#This Row],[Income]],0)</f>
        <v>0</v>
      </c>
      <c r="CM460" s="3">
        <f ca="1">IF(Table1[[#This Row],[Field of work]]="Agriculture",Table1[[#This Row],[Income]],0)</f>
        <v>56085</v>
      </c>
      <c r="CN460" s="1">
        <f t="shared" ca="1" si="242"/>
        <v>1</v>
      </c>
      <c r="CO460" s="3"/>
      <c r="CP460" s="1">
        <f t="shared" ca="1" si="256"/>
        <v>39</v>
      </c>
      <c r="CQ460" s="3"/>
    </row>
    <row r="461" spans="2:95" x14ac:dyDescent="0.25">
      <c r="B461">
        <f t="shared" ca="1" si="257"/>
        <v>2</v>
      </c>
      <c r="C461" t="str">
        <f t="shared" ca="1" si="243"/>
        <v>Women</v>
      </c>
      <c r="D461">
        <f t="shared" ca="1" si="258"/>
        <v>39</v>
      </c>
      <c r="E461">
        <f t="shared" ca="1" si="259"/>
        <v>6</v>
      </c>
      <c r="F461" t="str">
        <f t="shared" ca="1" si="244"/>
        <v>Agriculture</v>
      </c>
      <c r="G461">
        <f t="shared" ca="1" si="260"/>
        <v>3</v>
      </c>
      <c r="H461" t="str">
        <f t="shared" ca="1" si="245"/>
        <v>University</v>
      </c>
      <c r="I461">
        <f t="shared" ca="1" si="261"/>
        <v>2</v>
      </c>
      <c r="J461">
        <f t="shared" ca="1" si="262"/>
        <v>3</v>
      </c>
      <c r="K461">
        <f t="shared" ca="1" si="263"/>
        <v>50320</v>
      </c>
      <c r="L461">
        <f t="shared" ca="1" si="264"/>
        <v>1</v>
      </c>
      <c r="M461" t="str">
        <f t="shared" ca="1" si="246"/>
        <v>Raozan</v>
      </c>
      <c r="N461">
        <f t="shared" ca="1" si="235"/>
        <v>150960</v>
      </c>
      <c r="O461">
        <f t="shared" ca="1" si="265"/>
        <v>92355.729512443664</v>
      </c>
      <c r="P461">
        <f t="shared" ca="1" si="236"/>
        <v>764.97410529417755</v>
      </c>
      <c r="Q461">
        <f t="shared" ca="1" si="266"/>
        <v>667</v>
      </c>
      <c r="R461">
        <f t="shared" ca="1" si="237"/>
        <v>41143.027785892766</v>
      </c>
      <c r="S461">
        <f t="shared" ca="1" si="238"/>
        <v>70496.810212478929</v>
      </c>
      <c r="T461">
        <f t="shared" ca="1" si="239"/>
        <v>222221.78431777313</v>
      </c>
      <c r="U461">
        <f t="shared" ca="1" si="240"/>
        <v>134165.75729833642</v>
      </c>
      <c r="V461">
        <f t="shared" ca="1" si="241"/>
        <v>88056.027019436704</v>
      </c>
      <c r="AR461" s="1">
        <f ca="1">IF(Table1[[#This Row],[Gender]]="men",1,0)</f>
        <v>0</v>
      </c>
      <c r="AS461" s="2">
        <f ca="1">IF(Table1[[#This Row],[Gender]]="Women",1,0)</f>
        <v>1</v>
      </c>
      <c r="AT461" s="2"/>
      <c r="AU461" s="2"/>
      <c r="AV461" s="3"/>
      <c r="AX461" s="1">
        <f t="shared" ca="1" si="247"/>
        <v>0</v>
      </c>
      <c r="AY461" s="2">
        <f t="shared" ca="1" si="248"/>
        <v>0</v>
      </c>
      <c r="AZ461" s="2">
        <f t="shared" ca="1" si="249"/>
        <v>0</v>
      </c>
      <c r="BA461" s="2">
        <f t="shared" ca="1" si="250"/>
        <v>0</v>
      </c>
      <c r="BB461" s="2">
        <f t="shared" ca="1" si="251"/>
        <v>0</v>
      </c>
      <c r="BC461" s="2">
        <f t="shared" ca="1" si="252"/>
        <v>1</v>
      </c>
      <c r="BD461" s="2"/>
      <c r="BE461" s="2"/>
      <c r="BF461" s="2"/>
      <c r="BG461" s="2"/>
      <c r="BH461" s="2"/>
      <c r="BI461" s="2"/>
      <c r="BJ461" s="3"/>
      <c r="BL461" s="1">
        <f t="shared" ca="1" si="267"/>
        <v>60026.225672704029</v>
      </c>
      <c r="BM461" s="3"/>
      <c r="BN461" s="1">
        <f t="shared" ca="1" si="253"/>
        <v>1</v>
      </c>
      <c r="BO461" s="2"/>
      <c r="BP461" s="2"/>
      <c r="BQ461" s="3"/>
      <c r="BR461" s="15">
        <f t="shared" ca="1" si="254"/>
        <v>0.81275217850645276</v>
      </c>
      <c r="BS461" s="16">
        <f t="shared" ca="1" si="255"/>
        <v>0</v>
      </c>
      <c r="BT461" s="2"/>
      <c r="BU461" s="2"/>
      <c r="BV461" s="1">
        <f ca="1">IF(Table1[[#This Row],[Area]]="Raozan",Table1[[#This Row],[Income]],0)</f>
        <v>50320</v>
      </c>
      <c r="BW461" s="2">
        <f ca="1">IF(Table1[[#This Row],[Area]]="Rangunia",Table1[[#This Row],[Income]],0)</f>
        <v>0</v>
      </c>
      <c r="BX461" s="2">
        <f ca="1">IF(Table1[[#This Row],[Area]]="Hathazari",Table1[[#This Row],[Income]],0)</f>
        <v>0</v>
      </c>
      <c r="BY461" s="2">
        <f ca="1">IF(Table1[[#This Row],[Area]]="Nazirhat",Table1[[#This Row],[Income]],0)</f>
        <v>0</v>
      </c>
      <c r="BZ461" s="2">
        <f ca="1">IF(Table1[[#This Row],[Area]]="Rangamati",Table1[[#This Row],[Income]],0)</f>
        <v>0</v>
      </c>
      <c r="CA461" s="2">
        <f ca="1">IF(Table1[[#This Row],[Area]]="Kumilla",Table1[[#This Row],[Income]],0)</f>
        <v>0</v>
      </c>
      <c r="CB461" s="2">
        <f ca="1">IF(Table1[[#This Row],[Area]]="Notun para",Table1[[#This Row],[Income]],0)</f>
        <v>0</v>
      </c>
      <c r="CC461" s="2">
        <f ca="1">IF(Table1[[#This Row],[Area]]="Fotikchori",Table1[[#This Row],[Income]],0)</f>
        <v>0</v>
      </c>
      <c r="CD461" s="2">
        <f ca="1">IF(Table1[[#This Row],[Area]]="Feni",Table1[[#This Row],[Income]],0)</f>
        <v>0</v>
      </c>
      <c r="CE461" s="2">
        <f ca="1">IF(Table1[[#This Row],[Area]]="Chattogram mohonogori",Table1[[#This Row],[Income]],0)</f>
        <v>0</v>
      </c>
      <c r="CF461" s="2">
        <f ca="1">IF(Table1[[#This Row],[Area]]="Potia",Table1[[#This Row],[Income]],0)</f>
        <v>0</v>
      </c>
      <c r="CG461" s="3">
        <f ca="1">IF(Table1[[#This Row],[Area]]="Kaptai",Table1[[#This Row],[Income]],0)</f>
        <v>0</v>
      </c>
      <c r="CH461" s="1">
        <f ca="1">IF(Table1[[#This Row],[Field of work]]="Health",Table1[[#This Row],[Income]],0)</f>
        <v>0</v>
      </c>
      <c r="CI461" s="2">
        <f ca="1">IF(Table1[[#This Row],[Field of work]]="Teaching",Table1[[#This Row],[Income]],0)</f>
        <v>0</v>
      </c>
      <c r="CJ461" s="2">
        <f ca="1">IF(Table1[[#This Row],[Field of work]]="Construction",Table1[[#This Row],[Income]],0)</f>
        <v>0</v>
      </c>
      <c r="CK461" s="2">
        <f ca="1">IF(Table1[[#This Row],[Field of work]]="IT",Table1[[#This Row],[Income]],0)</f>
        <v>0</v>
      </c>
      <c r="CL461" s="2">
        <f ca="1">IF(Table1[[#This Row],[Field of work]]="General work",Table1[[#This Row],[Income]],0)</f>
        <v>0</v>
      </c>
      <c r="CM461" s="3">
        <f ca="1">IF(Table1[[#This Row],[Field of work]]="Agriculture",Table1[[#This Row],[Income]],0)</f>
        <v>50320</v>
      </c>
      <c r="CN461" s="1">
        <f t="shared" ca="1" si="242"/>
        <v>1</v>
      </c>
      <c r="CO461" s="3"/>
      <c r="CP461" s="1">
        <f t="shared" ca="1" si="256"/>
        <v>30</v>
      </c>
      <c r="CQ461" s="3"/>
    </row>
    <row r="462" spans="2:95" x14ac:dyDescent="0.25">
      <c r="B462">
        <f t="shared" ca="1" si="257"/>
        <v>2</v>
      </c>
      <c r="C462" t="str">
        <f t="shared" ca="1" si="243"/>
        <v>Women</v>
      </c>
      <c r="D462">
        <f t="shared" ca="1" si="258"/>
        <v>30</v>
      </c>
      <c r="E462">
        <f t="shared" ca="1" si="259"/>
        <v>6</v>
      </c>
      <c r="F462" t="str">
        <f t="shared" ca="1" si="244"/>
        <v>Agriculture</v>
      </c>
      <c r="G462">
        <f t="shared" ca="1" si="260"/>
        <v>2</v>
      </c>
      <c r="H462" t="str">
        <f t="shared" ca="1" si="245"/>
        <v>College</v>
      </c>
      <c r="I462">
        <f t="shared" ca="1" si="261"/>
        <v>1</v>
      </c>
      <c r="J462">
        <f t="shared" ca="1" si="262"/>
        <v>3</v>
      </c>
      <c r="K462">
        <f t="shared" ca="1" si="263"/>
        <v>75095</v>
      </c>
      <c r="L462">
        <f t="shared" ca="1" si="264"/>
        <v>12</v>
      </c>
      <c r="M462" t="str">
        <f t="shared" ca="1" si="246"/>
        <v>Kaptai</v>
      </c>
      <c r="N462">
        <f t="shared" ca="1" si="235"/>
        <v>225285</v>
      </c>
      <c r="O462">
        <f t="shared" ca="1" si="265"/>
        <v>183100.8745348262</v>
      </c>
      <c r="P462">
        <f t="shared" ca="1" si="236"/>
        <v>176317.32720445457</v>
      </c>
      <c r="Q462">
        <f t="shared" ca="1" si="266"/>
        <v>52780</v>
      </c>
      <c r="R462">
        <f t="shared" ca="1" si="237"/>
        <v>27007.01840477762</v>
      </c>
      <c r="S462">
        <f t="shared" ca="1" si="238"/>
        <v>1392.923020698229</v>
      </c>
      <c r="T462">
        <f t="shared" ca="1" si="239"/>
        <v>402995.25022515282</v>
      </c>
      <c r="U462">
        <f t="shared" ca="1" si="240"/>
        <v>262887.89293960383</v>
      </c>
      <c r="V462">
        <f t="shared" ca="1" si="241"/>
        <v>140107.35728554899</v>
      </c>
      <c r="AR462" s="1">
        <f ca="1">IF(Table1[[#This Row],[Gender]]="men",1,0)</f>
        <v>0</v>
      </c>
      <c r="AS462" s="2">
        <f ca="1">IF(Table1[[#This Row],[Gender]]="Women",1,0)</f>
        <v>1</v>
      </c>
      <c r="AT462" s="2"/>
      <c r="AU462" s="2"/>
      <c r="AV462" s="3"/>
      <c r="AX462" s="1">
        <f t="shared" ca="1" si="247"/>
        <v>0</v>
      </c>
      <c r="AY462" s="2">
        <f t="shared" ca="1" si="248"/>
        <v>0</v>
      </c>
      <c r="AZ462" s="2">
        <f t="shared" ca="1" si="249"/>
        <v>0</v>
      </c>
      <c r="BA462" s="2">
        <f t="shared" ca="1" si="250"/>
        <v>0</v>
      </c>
      <c r="BB462" s="2">
        <f t="shared" ca="1" si="251"/>
        <v>1</v>
      </c>
      <c r="BC462" s="2">
        <f t="shared" ca="1" si="252"/>
        <v>0</v>
      </c>
      <c r="BD462" s="2"/>
      <c r="BE462" s="2"/>
      <c r="BF462" s="2"/>
      <c r="BG462" s="2"/>
      <c r="BH462" s="2"/>
      <c r="BI462" s="2"/>
      <c r="BJ462" s="3"/>
      <c r="BL462" s="1">
        <f t="shared" ca="1" si="267"/>
        <v>77061.329978569789</v>
      </c>
      <c r="BM462" s="3"/>
      <c r="BN462" s="1">
        <f t="shared" ca="1" si="253"/>
        <v>1</v>
      </c>
      <c r="BO462" s="2"/>
      <c r="BP462" s="2"/>
      <c r="BQ462" s="3"/>
      <c r="BR462" s="15">
        <f t="shared" ca="1" si="254"/>
        <v>0.8119359760938385</v>
      </c>
      <c r="BS462" s="16">
        <f t="shared" ca="1" si="255"/>
        <v>0</v>
      </c>
      <c r="BT462" s="2"/>
      <c r="BU462" s="2"/>
      <c r="BV462" s="1">
        <f ca="1">IF(Table1[[#This Row],[Area]]="Raozan",Table1[[#This Row],[Income]],0)</f>
        <v>0</v>
      </c>
      <c r="BW462" s="2">
        <f ca="1">IF(Table1[[#This Row],[Area]]="Rangunia",Table1[[#This Row],[Income]],0)</f>
        <v>0</v>
      </c>
      <c r="BX462" s="2">
        <f ca="1">IF(Table1[[#This Row],[Area]]="Hathazari",Table1[[#This Row],[Income]],0)</f>
        <v>0</v>
      </c>
      <c r="BY462" s="2">
        <f ca="1">IF(Table1[[#This Row],[Area]]="Nazirhat",Table1[[#This Row],[Income]],0)</f>
        <v>0</v>
      </c>
      <c r="BZ462" s="2">
        <f ca="1">IF(Table1[[#This Row],[Area]]="Rangamati",Table1[[#This Row],[Income]],0)</f>
        <v>0</v>
      </c>
      <c r="CA462" s="2">
        <f ca="1">IF(Table1[[#This Row],[Area]]="Kumilla",Table1[[#This Row],[Income]],0)</f>
        <v>0</v>
      </c>
      <c r="CB462" s="2">
        <f ca="1">IF(Table1[[#This Row],[Area]]="Notun para",Table1[[#This Row],[Income]],0)</f>
        <v>0</v>
      </c>
      <c r="CC462" s="2">
        <f ca="1">IF(Table1[[#This Row],[Area]]="Fotikchori",Table1[[#This Row],[Income]],0)</f>
        <v>0</v>
      </c>
      <c r="CD462" s="2">
        <f ca="1">IF(Table1[[#This Row],[Area]]="Feni",Table1[[#This Row],[Income]],0)</f>
        <v>0</v>
      </c>
      <c r="CE462" s="2">
        <f ca="1">IF(Table1[[#This Row],[Area]]="Chattogram mohonogori",Table1[[#This Row],[Income]],0)</f>
        <v>0</v>
      </c>
      <c r="CF462" s="2">
        <f ca="1">IF(Table1[[#This Row],[Area]]="Potia",Table1[[#This Row],[Income]],0)</f>
        <v>0</v>
      </c>
      <c r="CG462" s="3">
        <f ca="1">IF(Table1[[#This Row],[Area]]="Kaptai",Table1[[#This Row],[Income]],0)</f>
        <v>75095</v>
      </c>
      <c r="CH462" s="1">
        <f ca="1">IF(Table1[[#This Row],[Field of work]]="Health",Table1[[#This Row],[Income]],0)</f>
        <v>0</v>
      </c>
      <c r="CI462" s="2">
        <f ca="1">IF(Table1[[#This Row],[Field of work]]="Teaching",Table1[[#This Row],[Income]],0)</f>
        <v>0</v>
      </c>
      <c r="CJ462" s="2">
        <f ca="1">IF(Table1[[#This Row],[Field of work]]="Construction",Table1[[#This Row],[Income]],0)</f>
        <v>0</v>
      </c>
      <c r="CK462" s="2">
        <f ca="1">IF(Table1[[#This Row],[Field of work]]="IT",Table1[[#This Row],[Income]],0)</f>
        <v>0</v>
      </c>
      <c r="CL462" s="2">
        <f ca="1">IF(Table1[[#This Row],[Field of work]]="General work",Table1[[#This Row],[Income]],0)</f>
        <v>0</v>
      </c>
      <c r="CM462" s="3">
        <f ca="1">IF(Table1[[#This Row],[Field of work]]="Agriculture",Table1[[#This Row],[Income]],0)</f>
        <v>75095</v>
      </c>
      <c r="CN462" s="1">
        <f t="shared" ca="1" si="242"/>
        <v>1</v>
      </c>
      <c r="CO462" s="3"/>
      <c r="CP462" s="1">
        <f t="shared" ca="1" si="256"/>
        <v>40</v>
      </c>
      <c r="CQ462" s="3"/>
    </row>
    <row r="463" spans="2:95" x14ac:dyDescent="0.25">
      <c r="B463">
        <f t="shared" ca="1" si="257"/>
        <v>2</v>
      </c>
      <c r="C463" t="str">
        <f t="shared" ca="1" si="243"/>
        <v>Women</v>
      </c>
      <c r="D463">
        <f t="shared" ca="1" si="258"/>
        <v>40</v>
      </c>
      <c r="E463">
        <f t="shared" ca="1" si="259"/>
        <v>5</v>
      </c>
      <c r="F463" t="str">
        <f t="shared" ca="1" si="244"/>
        <v>General work</v>
      </c>
      <c r="G463">
        <f t="shared" ca="1" si="260"/>
        <v>2</v>
      </c>
      <c r="H463" t="str">
        <f t="shared" ca="1" si="245"/>
        <v>College</v>
      </c>
      <c r="I463">
        <f t="shared" ca="1" si="261"/>
        <v>0</v>
      </c>
      <c r="J463">
        <f t="shared" ca="1" si="262"/>
        <v>1</v>
      </c>
      <c r="K463">
        <f t="shared" ca="1" si="263"/>
        <v>85851</v>
      </c>
      <c r="L463">
        <f t="shared" ca="1" si="264"/>
        <v>9</v>
      </c>
      <c r="M463" t="str">
        <f t="shared" ca="1" si="246"/>
        <v>Rangunia</v>
      </c>
      <c r="N463">
        <f t="shared" ca="1" si="235"/>
        <v>429255</v>
      </c>
      <c r="O463">
        <f t="shared" ca="1" si="265"/>
        <v>348527.57741816062</v>
      </c>
      <c r="P463">
        <f t="shared" ca="1" si="236"/>
        <v>60026.225672704029</v>
      </c>
      <c r="Q463">
        <f t="shared" ca="1" si="266"/>
        <v>39115</v>
      </c>
      <c r="R463">
        <f t="shared" ca="1" si="237"/>
        <v>123807.61926583973</v>
      </c>
      <c r="S463">
        <f t="shared" ca="1" si="238"/>
        <v>95881.577028504224</v>
      </c>
      <c r="T463">
        <f t="shared" ca="1" si="239"/>
        <v>585162.80270120827</v>
      </c>
      <c r="U463">
        <f t="shared" ca="1" si="240"/>
        <v>511450.19668400037</v>
      </c>
      <c r="V463">
        <f t="shared" ca="1" si="241"/>
        <v>73712.606017207901</v>
      </c>
      <c r="AR463" s="1">
        <f ca="1">IF(Table1[[#This Row],[Gender]]="men",1,0)</f>
        <v>0</v>
      </c>
      <c r="AS463" s="2">
        <f ca="1">IF(Table1[[#This Row],[Gender]]="Women",1,0)</f>
        <v>1</v>
      </c>
      <c r="AT463" s="2"/>
      <c r="AU463" s="2"/>
      <c r="AV463" s="3"/>
      <c r="AX463" s="1">
        <f t="shared" ca="1" si="247"/>
        <v>0</v>
      </c>
      <c r="AY463" s="2">
        <f t="shared" ca="1" si="248"/>
        <v>0</v>
      </c>
      <c r="AZ463" s="2">
        <f t="shared" ca="1" si="249"/>
        <v>1</v>
      </c>
      <c r="BA463" s="2">
        <f t="shared" ca="1" si="250"/>
        <v>0</v>
      </c>
      <c r="BB463" s="2">
        <f t="shared" ca="1" si="251"/>
        <v>0</v>
      </c>
      <c r="BC463" s="2">
        <f t="shared" ca="1" si="252"/>
        <v>0</v>
      </c>
      <c r="BD463" s="2"/>
      <c r="BE463" s="2"/>
      <c r="BF463" s="2"/>
      <c r="BG463" s="2"/>
      <c r="BH463" s="2"/>
      <c r="BI463" s="2"/>
      <c r="BJ463" s="3"/>
      <c r="BL463" s="1">
        <f t="shared" ca="1" si="267"/>
        <v>71559.003211751333</v>
      </c>
      <c r="BM463" s="3"/>
      <c r="BN463" s="1">
        <f t="shared" ca="1" si="253"/>
        <v>1</v>
      </c>
      <c r="BO463" s="2"/>
      <c r="BP463" s="2"/>
      <c r="BQ463" s="3"/>
      <c r="BR463" s="15">
        <f t="shared" ca="1" si="254"/>
        <v>0.76928491246115949</v>
      </c>
      <c r="BS463" s="16">
        <f t="shared" ca="1" si="255"/>
        <v>0</v>
      </c>
      <c r="BT463" s="2"/>
      <c r="BU463" s="2"/>
      <c r="BV463" s="1">
        <f ca="1">IF(Table1[[#This Row],[Area]]="Raozan",Table1[[#This Row],[Income]],0)</f>
        <v>0</v>
      </c>
      <c r="BW463" s="2">
        <f ca="1">IF(Table1[[#This Row],[Area]]="Rangunia",Table1[[#This Row],[Income]],0)</f>
        <v>85851</v>
      </c>
      <c r="BX463" s="2">
        <f ca="1">IF(Table1[[#This Row],[Area]]="Hathazari",Table1[[#This Row],[Income]],0)</f>
        <v>0</v>
      </c>
      <c r="BY463" s="2">
        <f ca="1">IF(Table1[[#This Row],[Area]]="Nazirhat",Table1[[#This Row],[Income]],0)</f>
        <v>0</v>
      </c>
      <c r="BZ463" s="2">
        <f ca="1">IF(Table1[[#This Row],[Area]]="Rangamati",Table1[[#This Row],[Income]],0)</f>
        <v>0</v>
      </c>
      <c r="CA463" s="2">
        <f ca="1">IF(Table1[[#This Row],[Area]]="Kumilla",Table1[[#This Row],[Income]],0)</f>
        <v>0</v>
      </c>
      <c r="CB463" s="2">
        <f ca="1">IF(Table1[[#This Row],[Area]]="Notun para",Table1[[#This Row],[Income]],0)</f>
        <v>0</v>
      </c>
      <c r="CC463" s="2">
        <f ca="1">IF(Table1[[#This Row],[Area]]="Fotikchori",Table1[[#This Row],[Income]],0)</f>
        <v>0</v>
      </c>
      <c r="CD463" s="2">
        <f ca="1">IF(Table1[[#This Row],[Area]]="Feni",Table1[[#This Row],[Income]],0)</f>
        <v>0</v>
      </c>
      <c r="CE463" s="2">
        <f ca="1">IF(Table1[[#This Row],[Area]]="Chattogram mohonogori",Table1[[#This Row],[Income]],0)</f>
        <v>0</v>
      </c>
      <c r="CF463" s="2">
        <f ca="1">IF(Table1[[#This Row],[Area]]="Potia",Table1[[#This Row],[Income]],0)</f>
        <v>0</v>
      </c>
      <c r="CG463" s="3">
        <f ca="1">IF(Table1[[#This Row],[Area]]="Kaptai",Table1[[#This Row],[Income]],0)</f>
        <v>0</v>
      </c>
      <c r="CH463" s="1">
        <f ca="1">IF(Table1[[#This Row],[Field of work]]="Health",Table1[[#This Row],[Income]],0)</f>
        <v>0</v>
      </c>
      <c r="CI463" s="2">
        <f ca="1">IF(Table1[[#This Row],[Field of work]]="Teaching",Table1[[#This Row],[Income]],0)</f>
        <v>0</v>
      </c>
      <c r="CJ463" s="2">
        <f ca="1">IF(Table1[[#This Row],[Field of work]]="Construction",Table1[[#This Row],[Income]],0)</f>
        <v>0</v>
      </c>
      <c r="CK463" s="2">
        <f ca="1">IF(Table1[[#This Row],[Field of work]]="IT",Table1[[#This Row],[Income]],0)</f>
        <v>0</v>
      </c>
      <c r="CL463" s="2">
        <f ca="1">IF(Table1[[#This Row],[Field of work]]="General work",Table1[[#This Row],[Income]],0)</f>
        <v>85851</v>
      </c>
      <c r="CM463" s="3">
        <f ca="1">IF(Table1[[#This Row],[Field of work]]="Agriculture",Table1[[#This Row],[Income]],0)</f>
        <v>0</v>
      </c>
      <c r="CN463" s="1">
        <f t="shared" ca="1" si="242"/>
        <v>1</v>
      </c>
      <c r="CO463" s="3"/>
      <c r="CP463" s="1">
        <f t="shared" ca="1" si="256"/>
        <v>35</v>
      </c>
      <c r="CQ463" s="3"/>
    </row>
    <row r="464" spans="2:95" x14ac:dyDescent="0.25">
      <c r="B464">
        <f t="shared" ca="1" si="257"/>
        <v>2</v>
      </c>
      <c r="C464" t="str">
        <f t="shared" ca="1" si="243"/>
        <v>Women</v>
      </c>
      <c r="D464">
        <f t="shared" ca="1" si="258"/>
        <v>35</v>
      </c>
      <c r="E464">
        <f t="shared" ca="1" si="259"/>
        <v>2</v>
      </c>
      <c r="F464" t="str">
        <f t="shared" ca="1" si="244"/>
        <v>Construction</v>
      </c>
      <c r="G464">
        <f t="shared" ca="1" si="260"/>
        <v>5</v>
      </c>
      <c r="H464" t="str">
        <f t="shared" ca="1" si="245"/>
        <v>Other</v>
      </c>
      <c r="I464">
        <f t="shared" ca="1" si="261"/>
        <v>1</v>
      </c>
      <c r="J464">
        <f t="shared" ca="1" si="262"/>
        <v>3</v>
      </c>
      <c r="K464">
        <f t="shared" ca="1" si="263"/>
        <v>80207</v>
      </c>
      <c r="L464">
        <f t="shared" ca="1" si="264"/>
        <v>10</v>
      </c>
      <c r="M464" t="str">
        <f t="shared" ca="1" si="246"/>
        <v>Notun para</v>
      </c>
      <c r="N464">
        <f t="shared" ca="1" si="235"/>
        <v>320828</v>
      </c>
      <c r="O464">
        <f t="shared" ca="1" si="265"/>
        <v>246808.13989508888</v>
      </c>
      <c r="P464">
        <f t="shared" ca="1" si="236"/>
        <v>231183.98993570937</v>
      </c>
      <c r="Q464">
        <f t="shared" ca="1" si="266"/>
        <v>87175</v>
      </c>
      <c r="R464">
        <f t="shared" ca="1" si="237"/>
        <v>3664.6633826841953</v>
      </c>
      <c r="S464">
        <f t="shared" ca="1" si="238"/>
        <v>67981.434487180231</v>
      </c>
      <c r="T464">
        <f t="shared" ca="1" si="239"/>
        <v>619993.4244228896</v>
      </c>
      <c r="U464">
        <f t="shared" ca="1" si="240"/>
        <v>337647.80327777303</v>
      </c>
      <c r="V464">
        <f t="shared" ca="1" si="241"/>
        <v>282345.62114511657</v>
      </c>
      <c r="AR464" s="1">
        <f ca="1">IF(Table1[[#This Row],[Gender]]="men",1,0)</f>
        <v>0</v>
      </c>
      <c r="AS464" s="2">
        <f ca="1">IF(Table1[[#This Row],[Gender]]="Women",1,0)</f>
        <v>1</v>
      </c>
      <c r="AT464" s="2"/>
      <c r="AU464" s="2"/>
      <c r="AV464" s="3"/>
      <c r="AX464" s="1">
        <f t="shared" ca="1" si="247"/>
        <v>1</v>
      </c>
      <c r="AY464" s="2">
        <f t="shared" ca="1" si="248"/>
        <v>0</v>
      </c>
      <c r="AZ464" s="2">
        <f t="shared" ca="1" si="249"/>
        <v>0</v>
      </c>
      <c r="BA464" s="2">
        <f t="shared" ca="1" si="250"/>
        <v>0</v>
      </c>
      <c r="BB464" s="2">
        <f t="shared" ca="1" si="251"/>
        <v>0</v>
      </c>
      <c r="BC464" s="2">
        <f t="shared" ca="1" si="252"/>
        <v>0</v>
      </c>
      <c r="BD464" s="2"/>
      <c r="BE464" s="2"/>
      <c r="BF464" s="2"/>
      <c r="BG464" s="2"/>
      <c r="BH464" s="2"/>
      <c r="BI464" s="2"/>
      <c r="BJ464" s="3"/>
      <c r="BL464" s="1">
        <f t="shared" ca="1" si="267"/>
        <v>13265.484323694556</v>
      </c>
      <c r="BM464" s="3"/>
      <c r="BN464" s="1">
        <f t="shared" ca="1" si="253"/>
        <v>0</v>
      </c>
      <c r="BO464" s="2"/>
      <c r="BP464" s="2"/>
      <c r="BQ464" s="3"/>
      <c r="BR464" s="15">
        <f t="shared" ca="1" si="254"/>
        <v>0.12807445898172631</v>
      </c>
      <c r="BS464" s="16">
        <f t="shared" ca="1" si="255"/>
        <v>1</v>
      </c>
      <c r="BT464" s="2"/>
      <c r="BU464" s="2"/>
      <c r="BV464" s="1">
        <f ca="1">IF(Table1[[#This Row],[Area]]="Raozan",Table1[[#This Row],[Income]],0)</f>
        <v>0</v>
      </c>
      <c r="BW464" s="2">
        <f ca="1">IF(Table1[[#This Row],[Area]]="Rangunia",Table1[[#This Row],[Income]],0)</f>
        <v>0</v>
      </c>
      <c r="BX464" s="2">
        <f ca="1">IF(Table1[[#This Row],[Area]]="Hathazari",Table1[[#This Row],[Income]],0)</f>
        <v>0</v>
      </c>
      <c r="BY464" s="2">
        <f ca="1">IF(Table1[[#This Row],[Area]]="Nazirhat",Table1[[#This Row],[Income]],0)</f>
        <v>0</v>
      </c>
      <c r="BZ464" s="2">
        <f ca="1">IF(Table1[[#This Row],[Area]]="Rangamati",Table1[[#This Row],[Income]],0)</f>
        <v>0</v>
      </c>
      <c r="CA464" s="2">
        <f ca="1">IF(Table1[[#This Row],[Area]]="Kumilla",Table1[[#This Row],[Income]],0)</f>
        <v>0</v>
      </c>
      <c r="CB464" s="2">
        <f ca="1">IF(Table1[[#This Row],[Area]]="Notun para",Table1[[#This Row],[Income]],0)</f>
        <v>80207</v>
      </c>
      <c r="CC464" s="2">
        <f ca="1">IF(Table1[[#This Row],[Area]]="Fotikchori",Table1[[#This Row],[Income]],0)</f>
        <v>0</v>
      </c>
      <c r="CD464" s="2">
        <f ca="1">IF(Table1[[#This Row],[Area]]="Feni",Table1[[#This Row],[Income]],0)</f>
        <v>0</v>
      </c>
      <c r="CE464" s="2">
        <f ca="1">IF(Table1[[#This Row],[Area]]="Chattogram mohonogori",Table1[[#This Row],[Income]],0)</f>
        <v>0</v>
      </c>
      <c r="CF464" s="2">
        <f ca="1">IF(Table1[[#This Row],[Area]]="Potia",Table1[[#This Row],[Income]],0)</f>
        <v>0</v>
      </c>
      <c r="CG464" s="3">
        <f ca="1">IF(Table1[[#This Row],[Area]]="Kaptai",Table1[[#This Row],[Income]],0)</f>
        <v>0</v>
      </c>
      <c r="CH464" s="1">
        <f ca="1">IF(Table1[[#This Row],[Field of work]]="Health",Table1[[#This Row],[Income]],0)</f>
        <v>0</v>
      </c>
      <c r="CI464" s="2">
        <f ca="1">IF(Table1[[#This Row],[Field of work]]="Teaching",Table1[[#This Row],[Income]],0)</f>
        <v>0</v>
      </c>
      <c r="CJ464" s="2">
        <f ca="1">IF(Table1[[#This Row],[Field of work]]="Construction",Table1[[#This Row],[Income]],0)</f>
        <v>80207</v>
      </c>
      <c r="CK464" s="2">
        <f ca="1">IF(Table1[[#This Row],[Field of work]]="IT",Table1[[#This Row],[Income]],0)</f>
        <v>0</v>
      </c>
      <c r="CL464" s="2">
        <f ca="1">IF(Table1[[#This Row],[Field of work]]="General work",Table1[[#This Row],[Income]],0)</f>
        <v>0</v>
      </c>
      <c r="CM464" s="3">
        <f ca="1">IF(Table1[[#This Row],[Field of work]]="Agriculture",Table1[[#This Row],[Income]],0)</f>
        <v>0</v>
      </c>
      <c r="CN464" s="1">
        <f t="shared" ca="1" si="242"/>
        <v>1</v>
      </c>
      <c r="CO464" s="3"/>
      <c r="CP464" s="1">
        <f t="shared" ca="1" si="256"/>
        <v>44</v>
      </c>
      <c r="CQ464" s="3"/>
    </row>
    <row r="465" spans="2:95" x14ac:dyDescent="0.25">
      <c r="B465">
        <f t="shared" ca="1" si="257"/>
        <v>2</v>
      </c>
      <c r="C465" t="str">
        <f t="shared" ca="1" si="243"/>
        <v>Women</v>
      </c>
      <c r="D465">
        <f t="shared" ca="1" si="258"/>
        <v>44</v>
      </c>
      <c r="E465">
        <f t="shared" ca="1" si="259"/>
        <v>1</v>
      </c>
      <c r="F465" t="str">
        <f t="shared" ca="1" si="244"/>
        <v>Health</v>
      </c>
      <c r="G465">
        <f t="shared" ca="1" si="260"/>
        <v>1</v>
      </c>
      <c r="H465" t="str">
        <f t="shared" ca="1" si="245"/>
        <v>High school</v>
      </c>
      <c r="I465">
        <f t="shared" ca="1" si="261"/>
        <v>2</v>
      </c>
      <c r="J465">
        <f t="shared" ca="1" si="262"/>
        <v>3</v>
      </c>
      <c r="K465">
        <f t="shared" ca="1" si="263"/>
        <v>73210</v>
      </c>
      <c r="L465">
        <f t="shared" ca="1" si="264"/>
        <v>9</v>
      </c>
      <c r="M465" t="str">
        <f t="shared" ca="1" si="246"/>
        <v>Rangunia</v>
      </c>
      <c r="N465">
        <f t="shared" ref="N465:N500" ca="1" si="268">K465*RANDBETWEEN(3,6)</f>
        <v>219630</v>
      </c>
      <c r="O465">
        <f t="shared" ca="1" si="265"/>
        <v>28128.99342615655</v>
      </c>
      <c r="P465">
        <f t="shared" ref="P465:P500" ca="1" si="269">J465*RAND()*K465</f>
        <v>214677.00963525398</v>
      </c>
      <c r="Q465">
        <f t="shared" ca="1" si="266"/>
        <v>96637</v>
      </c>
      <c r="R465">
        <f t="shared" ref="R465:R500" ca="1" si="270">RAND()*K465*2</f>
        <v>27631.441686907507</v>
      </c>
      <c r="S465">
        <f t="shared" ref="S465:S500" ca="1" si="271">RAND()*K465*1.5</f>
        <v>41547.707988560796</v>
      </c>
      <c r="T465">
        <f t="shared" ref="T465:T500" ca="1" si="272">N465+P465+S465</f>
        <v>475854.71762381477</v>
      </c>
      <c r="U465">
        <f t="shared" ref="U465:U500" ca="1" si="273">O465+Q465+R465</f>
        <v>152397.43511306407</v>
      </c>
      <c r="V465">
        <f t="shared" ref="V465:V500" ca="1" si="274">T465-U465</f>
        <v>323457.28251075069</v>
      </c>
      <c r="AR465" s="1">
        <f ca="1">IF(Table1[[#This Row],[Gender]]="men",1,0)</f>
        <v>0</v>
      </c>
      <c r="AS465" s="2">
        <f ca="1">IF(Table1[[#This Row],[Gender]]="Women",1,0)</f>
        <v>1</v>
      </c>
      <c r="AT465" s="2"/>
      <c r="AU465" s="2"/>
      <c r="AV465" s="3"/>
      <c r="AX465" s="1">
        <f t="shared" ca="1" si="247"/>
        <v>0</v>
      </c>
      <c r="AY465" s="2">
        <f t="shared" ca="1" si="248"/>
        <v>0</v>
      </c>
      <c r="AZ465" s="2">
        <f t="shared" ca="1" si="249"/>
        <v>0</v>
      </c>
      <c r="BA465" s="2">
        <f t="shared" ca="1" si="250"/>
        <v>0</v>
      </c>
      <c r="BB465" s="2">
        <f t="shared" ca="1" si="251"/>
        <v>1</v>
      </c>
      <c r="BC465" s="2">
        <f t="shared" ca="1" si="252"/>
        <v>0</v>
      </c>
      <c r="BD465" s="2"/>
      <c r="BE465" s="2"/>
      <c r="BF465" s="2"/>
      <c r="BG465" s="2"/>
      <c r="BH465" s="2"/>
      <c r="BI465" s="2"/>
      <c r="BJ465" s="3"/>
      <c r="BL465" s="1">
        <f t="shared" ca="1" si="267"/>
        <v>57190.789133404338</v>
      </c>
      <c r="BM465" s="3"/>
      <c r="BN465" s="1">
        <f t="shared" ca="1" si="253"/>
        <v>1</v>
      </c>
      <c r="BO465" s="2"/>
      <c r="BP465" s="2"/>
      <c r="BQ465" s="3"/>
      <c r="BR465" s="15">
        <f t="shared" ca="1" si="254"/>
        <v>0.78784852530825167</v>
      </c>
      <c r="BS465" s="16">
        <f t="shared" ca="1" si="255"/>
        <v>0</v>
      </c>
      <c r="BT465" s="2"/>
      <c r="BU465" s="2"/>
      <c r="BV465" s="1">
        <f ca="1">IF(Table1[[#This Row],[Area]]="Raozan",Table1[[#This Row],[Income]],0)</f>
        <v>0</v>
      </c>
      <c r="BW465" s="2">
        <f ca="1">IF(Table1[[#This Row],[Area]]="Rangunia",Table1[[#This Row],[Income]],0)</f>
        <v>73210</v>
      </c>
      <c r="BX465" s="2">
        <f ca="1">IF(Table1[[#This Row],[Area]]="Hathazari",Table1[[#This Row],[Income]],0)</f>
        <v>0</v>
      </c>
      <c r="BY465" s="2">
        <f ca="1">IF(Table1[[#This Row],[Area]]="Nazirhat",Table1[[#This Row],[Income]],0)</f>
        <v>0</v>
      </c>
      <c r="BZ465" s="2">
        <f ca="1">IF(Table1[[#This Row],[Area]]="Rangamati",Table1[[#This Row],[Income]],0)</f>
        <v>0</v>
      </c>
      <c r="CA465" s="2">
        <f ca="1">IF(Table1[[#This Row],[Area]]="Kumilla",Table1[[#This Row],[Income]],0)</f>
        <v>0</v>
      </c>
      <c r="CB465" s="2">
        <f ca="1">IF(Table1[[#This Row],[Area]]="Notun para",Table1[[#This Row],[Income]],0)</f>
        <v>0</v>
      </c>
      <c r="CC465" s="2">
        <f ca="1">IF(Table1[[#This Row],[Area]]="Fotikchori",Table1[[#This Row],[Income]],0)</f>
        <v>0</v>
      </c>
      <c r="CD465" s="2">
        <f ca="1">IF(Table1[[#This Row],[Area]]="Feni",Table1[[#This Row],[Income]],0)</f>
        <v>0</v>
      </c>
      <c r="CE465" s="2">
        <f ca="1">IF(Table1[[#This Row],[Area]]="Chattogram mohonogori",Table1[[#This Row],[Income]],0)</f>
        <v>0</v>
      </c>
      <c r="CF465" s="2">
        <f ca="1">IF(Table1[[#This Row],[Area]]="Potia",Table1[[#This Row],[Income]],0)</f>
        <v>0</v>
      </c>
      <c r="CG465" s="3">
        <f ca="1">IF(Table1[[#This Row],[Area]]="Kaptai",Table1[[#This Row],[Income]],0)</f>
        <v>0</v>
      </c>
      <c r="CH465" s="1">
        <f ca="1">IF(Table1[[#This Row],[Field of work]]="Health",Table1[[#This Row],[Income]],0)</f>
        <v>73210</v>
      </c>
      <c r="CI465" s="2">
        <f ca="1">IF(Table1[[#This Row],[Field of work]]="Teaching",Table1[[#This Row],[Income]],0)</f>
        <v>0</v>
      </c>
      <c r="CJ465" s="2">
        <f ca="1">IF(Table1[[#This Row],[Field of work]]="Construction",Table1[[#This Row],[Income]],0)</f>
        <v>0</v>
      </c>
      <c r="CK465" s="2">
        <f ca="1">IF(Table1[[#This Row],[Field of work]]="IT",Table1[[#This Row],[Income]],0)</f>
        <v>0</v>
      </c>
      <c r="CL465" s="2">
        <f ca="1">IF(Table1[[#This Row],[Field of work]]="General work",Table1[[#This Row],[Income]],0)</f>
        <v>0</v>
      </c>
      <c r="CM465" s="3">
        <f ca="1">IF(Table1[[#This Row],[Field of work]]="Agriculture",Table1[[#This Row],[Income]],0)</f>
        <v>0</v>
      </c>
      <c r="CN465" s="1">
        <f t="shared" ca="1" si="242"/>
        <v>1</v>
      </c>
      <c r="CO465" s="3"/>
      <c r="CP465" s="1">
        <f t="shared" ca="1" si="256"/>
        <v>0</v>
      </c>
      <c r="CQ465" s="3"/>
    </row>
    <row r="466" spans="2:95" x14ac:dyDescent="0.25">
      <c r="B466">
        <f t="shared" ca="1" si="257"/>
        <v>2</v>
      </c>
      <c r="C466" t="str">
        <f t="shared" ca="1" si="243"/>
        <v>Women</v>
      </c>
      <c r="D466">
        <f t="shared" ca="1" si="258"/>
        <v>26</v>
      </c>
      <c r="E466">
        <f t="shared" ca="1" si="259"/>
        <v>5</v>
      </c>
      <c r="F466" t="str">
        <f t="shared" ca="1" si="244"/>
        <v>General work</v>
      </c>
      <c r="G466">
        <f t="shared" ca="1" si="260"/>
        <v>2</v>
      </c>
      <c r="H466" t="str">
        <f t="shared" ca="1" si="245"/>
        <v>College</v>
      </c>
      <c r="I466">
        <f t="shared" ca="1" si="261"/>
        <v>2</v>
      </c>
      <c r="J466">
        <f t="shared" ca="1" si="262"/>
        <v>1</v>
      </c>
      <c r="K466">
        <f t="shared" ca="1" si="263"/>
        <v>83499</v>
      </c>
      <c r="L466">
        <f t="shared" ca="1" si="264"/>
        <v>6</v>
      </c>
      <c r="M466" t="str">
        <f t="shared" ca="1" si="246"/>
        <v>Kumilla</v>
      </c>
      <c r="N466">
        <f t="shared" ca="1" si="268"/>
        <v>333996</v>
      </c>
      <c r="O466">
        <f t="shared" ca="1" si="265"/>
        <v>263138.25605885481</v>
      </c>
      <c r="P466">
        <f t="shared" ca="1" si="269"/>
        <v>13265.484323694556</v>
      </c>
      <c r="Q466">
        <f t="shared" ca="1" si="266"/>
        <v>12243</v>
      </c>
      <c r="R466">
        <f t="shared" ca="1" si="270"/>
        <v>160460.46097669474</v>
      </c>
      <c r="S466">
        <f t="shared" ca="1" si="271"/>
        <v>88212.581642213132</v>
      </c>
      <c r="T466">
        <f t="shared" ca="1" si="272"/>
        <v>435474.06596590765</v>
      </c>
      <c r="U466">
        <f t="shared" ca="1" si="273"/>
        <v>435841.71703554958</v>
      </c>
      <c r="V466">
        <f t="shared" ca="1" si="274"/>
        <v>-367.65106964192819</v>
      </c>
      <c r="AR466" s="1">
        <f ca="1">IF(Table1[[#This Row],[Gender]]="men",1,0)</f>
        <v>0</v>
      </c>
      <c r="AS466" s="2">
        <f ca="1">IF(Table1[[#This Row],[Gender]]="Women",1,0)</f>
        <v>1</v>
      </c>
      <c r="AT466" s="2"/>
      <c r="AU466" s="2"/>
      <c r="AV466" s="3"/>
      <c r="AX466" s="1">
        <f t="shared" ca="1" si="247"/>
        <v>0</v>
      </c>
      <c r="AY466" s="2">
        <f t="shared" ca="1" si="248"/>
        <v>0</v>
      </c>
      <c r="AZ466" s="2">
        <f t="shared" ca="1" si="249"/>
        <v>0</v>
      </c>
      <c r="BA466" s="2">
        <f t="shared" ca="1" si="250"/>
        <v>0</v>
      </c>
      <c r="BB466" s="2">
        <f t="shared" ca="1" si="251"/>
        <v>1</v>
      </c>
      <c r="BC466" s="2">
        <f t="shared" ca="1" si="252"/>
        <v>0</v>
      </c>
      <c r="BD466" s="2"/>
      <c r="BE466" s="2"/>
      <c r="BF466" s="2"/>
      <c r="BG466" s="2"/>
      <c r="BH466" s="2"/>
      <c r="BI466" s="2"/>
      <c r="BJ466" s="3"/>
      <c r="BL466" s="1">
        <f t="shared" ca="1" si="267"/>
        <v>31228.527021577378</v>
      </c>
      <c r="BM466" s="3"/>
      <c r="BN466" s="1">
        <f t="shared" ca="1" si="253"/>
        <v>1</v>
      </c>
      <c r="BO466" s="2"/>
      <c r="BP466" s="2"/>
      <c r="BQ466" s="3"/>
      <c r="BR466" s="15">
        <f t="shared" ca="1" si="254"/>
        <v>0.67933996417253084</v>
      </c>
      <c r="BS466" s="16">
        <f t="shared" ca="1" si="255"/>
        <v>0</v>
      </c>
      <c r="BT466" s="2"/>
      <c r="BU466" s="2"/>
      <c r="BV466" s="1">
        <f ca="1">IF(Table1[[#This Row],[Area]]="Raozan",Table1[[#This Row],[Income]],0)</f>
        <v>0</v>
      </c>
      <c r="BW466" s="2">
        <f ca="1">IF(Table1[[#This Row],[Area]]="Rangunia",Table1[[#This Row],[Income]],0)</f>
        <v>0</v>
      </c>
      <c r="BX466" s="2">
        <f ca="1">IF(Table1[[#This Row],[Area]]="Hathazari",Table1[[#This Row],[Income]],0)</f>
        <v>0</v>
      </c>
      <c r="BY466" s="2">
        <f ca="1">IF(Table1[[#This Row],[Area]]="Nazirhat",Table1[[#This Row],[Income]],0)</f>
        <v>0</v>
      </c>
      <c r="BZ466" s="2">
        <f ca="1">IF(Table1[[#This Row],[Area]]="Rangamati",Table1[[#This Row],[Income]],0)</f>
        <v>0</v>
      </c>
      <c r="CA466" s="2">
        <f ca="1">IF(Table1[[#This Row],[Area]]="Kumilla",Table1[[#This Row],[Income]],0)</f>
        <v>83499</v>
      </c>
      <c r="CB466" s="2">
        <f ca="1">IF(Table1[[#This Row],[Area]]="Notun para",Table1[[#This Row],[Income]],0)</f>
        <v>0</v>
      </c>
      <c r="CC466" s="2">
        <f ca="1">IF(Table1[[#This Row],[Area]]="Fotikchori",Table1[[#This Row],[Income]],0)</f>
        <v>0</v>
      </c>
      <c r="CD466" s="2">
        <f ca="1">IF(Table1[[#This Row],[Area]]="Feni",Table1[[#This Row],[Income]],0)</f>
        <v>0</v>
      </c>
      <c r="CE466" s="2">
        <f ca="1">IF(Table1[[#This Row],[Area]]="Chattogram mohonogori",Table1[[#This Row],[Income]],0)</f>
        <v>0</v>
      </c>
      <c r="CF466" s="2">
        <f ca="1">IF(Table1[[#This Row],[Area]]="Potia",Table1[[#This Row],[Income]],0)</f>
        <v>0</v>
      </c>
      <c r="CG466" s="3">
        <f ca="1">IF(Table1[[#This Row],[Area]]="Kaptai",Table1[[#This Row],[Income]],0)</f>
        <v>0</v>
      </c>
      <c r="CH466" s="1">
        <f ca="1">IF(Table1[[#This Row],[Field of work]]="Health",Table1[[#This Row],[Income]],0)</f>
        <v>0</v>
      </c>
      <c r="CI466" s="2">
        <f ca="1">IF(Table1[[#This Row],[Field of work]]="Teaching",Table1[[#This Row],[Income]],0)</f>
        <v>0</v>
      </c>
      <c r="CJ466" s="2">
        <f ca="1">IF(Table1[[#This Row],[Field of work]]="Construction",Table1[[#This Row],[Income]],0)</f>
        <v>0</v>
      </c>
      <c r="CK466" s="2">
        <f ca="1">IF(Table1[[#This Row],[Field of work]]="IT",Table1[[#This Row],[Income]],0)</f>
        <v>0</v>
      </c>
      <c r="CL466" s="2">
        <f ca="1">IF(Table1[[#This Row],[Field of work]]="General work",Table1[[#This Row],[Income]],0)</f>
        <v>83499</v>
      </c>
      <c r="CM466" s="3">
        <f ca="1">IF(Table1[[#This Row],[Field of work]]="Agriculture",Table1[[#This Row],[Income]],0)</f>
        <v>0</v>
      </c>
      <c r="CN466" s="1">
        <f t="shared" ca="1" si="242"/>
        <v>1</v>
      </c>
      <c r="CO466" s="3"/>
      <c r="CP466" s="1">
        <f t="shared" ca="1" si="256"/>
        <v>0</v>
      </c>
      <c r="CQ466" s="3"/>
    </row>
    <row r="467" spans="2:95" x14ac:dyDescent="0.25">
      <c r="B467">
        <f t="shared" ca="1" si="257"/>
        <v>2</v>
      </c>
      <c r="C467" t="str">
        <f t="shared" ca="1" si="243"/>
        <v>Women</v>
      </c>
      <c r="D467">
        <f t="shared" ca="1" si="258"/>
        <v>35</v>
      </c>
      <c r="E467">
        <f t="shared" ca="1" si="259"/>
        <v>5</v>
      </c>
      <c r="F467" t="str">
        <f t="shared" ca="1" si="244"/>
        <v>General work</v>
      </c>
      <c r="G467">
        <f t="shared" ca="1" si="260"/>
        <v>4</v>
      </c>
      <c r="H467" t="str">
        <f t="shared" ca="1" si="245"/>
        <v>Technical</v>
      </c>
      <c r="I467">
        <f t="shared" ca="1" si="261"/>
        <v>1</v>
      </c>
      <c r="J467">
        <f t="shared" ca="1" si="262"/>
        <v>2</v>
      </c>
      <c r="K467">
        <f t="shared" ca="1" si="263"/>
        <v>84592</v>
      </c>
      <c r="L467">
        <f t="shared" ca="1" si="264"/>
        <v>10</v>
      </c>
      <c r="M467" t="str">
        <f t="shared" ca="1" si="246"/>
        <v>Notun para</v>
      </c>
      <c r="N467">
        <f t="shared" ca="1" si="268"/>
        <v>253776</v>
      </c>
      <c r="O467">
        <f t="shared" ca="1" si="265"/>
        <v>172400.1787478482</v>
      </c>
      <c r="P467">
        <f t="shared" ca="1" si="269"/>
        <v>114381.57826680868</v>
      </c>
      <c r="Q467">
        <f t="shared" ca="1" si="266"/>
        <v>107098</v>
      </c>
      <c r="R467">
        <f t="shared" ca="1" si="270"/>
        <v>128084.56813395144</v>
      </c>
      <c r="S467">
        <f t="shared" ca="1" si="271"/>
        <v>114.64485084123316</v>
      </c>
      <c r="T467">
        <f t="shared" ca="1" si="272"/>
        <v>368272.2231176499</v>
      </c>
      <c r="U467">
        <f t="shared" ca="1" si="273"/>
        <v>407582.74688179966</v>
      </c>
      <c r="V467">
        <f t="shared" ca="1" si="274"/>
        <v>-39310.523764149752</v>
      </c>
      <c r="AR467" s="1">
        <f ca="1">IF(Table1[[#This Row],[Gender]]="men",1,0)</f>
        <v>0</v>
      </c>
      <c r="AS467" s="2">
        <f ca="1">IF(Table1[[#This Row],[Gender]]="Women",1,0)</f>
        <v>1</v>
      </c>
      <c r="AT467" s="2"/>
      <c r="AU467" s="2"/>
      <c r="AV467" s="3"/>
      <c r="AX467" s="1">
        <f t="shared" ca="1" si="247"/>
        <v>0</v>
      </c>
      <c r="AY467" s="2">
        <f t="shared" ca="1" si="248"/>
        <v>0</v>
      </c>
      <c r="AZ467" s="2">
        <f t="shared" ca="1" si="249"/>
        <v>0</v>
      </c>
      <c r="BA467" s="2">
        <f t="shared" ca="1" si="250"/>
        <v>0</v>
      </c>
      <c r="BB467" s="2">
        <f t="shared" ca="1" si="251"/>
        <v>1</v>
      </c>
      <c r="BC467" s="2">
        <f t="shared" ca="1" si="252"/>
        <v>0</v>
      </c>
      <c r="BD467" s="2"/>
      <c r="BE467" s="2"/>
      <c r="BF467" s="2"/>
      <c r="BG467" s="2"/>
      <c r="BH467" s="2"/>
      <c r="BI467" s="2"/>
      <c r="BJ467" s="3"/>
      <c r="BL467" s="1">
        <f t="shared" ca="1" si="267"/>
        <v>50071.229416823175</v>
      </c>
      <c r="BM467" s="3"/>
      <c r="BN467" s="1">
        <f t="shared" ca="1" si="253"/>
        <v>1</v>
      </c>
      <c r="BO467" s="2"/>
      <c r="BP467" s="2"/>
      <c r="BQ467" s="3"/>
      <c r="BR467" s="15">
        <f t="shared" ca="1" si="254"/>
        <v>0.51498597164660009</v>
      </c>
      <c r="BS467" s="16">
        <f t="shared" ca="1" si="255"/>
        <v>0</v>
      </c>
      <c r="BT467" s="2"/>
      <c r="BU467" s="2"/>
      <c r="BV467" s="1">
        <f ca="1">IF(Table1[[#This Row],[Area]]="Raozan",Table1[[#This Row],[Income]],0)</f>
        <v>0</v>
      </c>
      <c r="BW467" s="2">
        <f ca="1">IF(Table1[[#This Row],[Area]]="Rangunia",Table1[[#This Row],[Income]],0)</f>
        <v>0</v>
      </c>
      <c r="BX467" s="2">
        <f ca="1">IF(Table1[[#This Row],[Area]]="Hathazari",Table1[[#This Row],[Income]],0)</f>
        <v>0</v>
      </c>
      <c r="BY467" s="2">
        <f ca="1">IF(Table1[[#This Row],[Area]]="Nazirhat",Table1[[#This Row],[Income]],0)</f>
        <v>0</v>
      </c>
      <c r="BZ467" s="2">
        <f ca="1">IF(Table1[[#This Row],[Area]]="Rangamati",Table1[[#This Row],[Income]],0)</f>
        <v>0</v>
      </c>
      <c r="CA467" s="2">
        <f ca="1">IF(Table1[[#This Row],[Area]]="Kumilla",Table1[[#This Row],[Income]],0)</f>
        <v>0</v>
      </c>
      <c r="CB467" s="2">
        <f ca="1">IF(Table1[[#This Row],[Area]]="Notun para",Table1[[#This Row],[Income]],0)</f>
        <v>84592</v>
      </c>
      <c r="CC467" s="2">
        <f ca="1">IF(Table1[[#This Row],[Area]]="Fotikchori",Table1[[#This Row],[Income]],0)</f>
        <v>0</v>
      </c>
      <c r="CD467" s="2">
        <f ca="1">IF(Table1[[#This Row],[Area]]="Feni",Table1[[#This Row],[Income]],0)</f>
        <v>0</v>
      </c>
      <c r="CE467" s="2">
        <f ca="1">IF(Table1[[#This Row],[Area]]="Chattogram mohonogori",Table1[[#This Row],[Income]],0)</f>
        <v>0</v>
      </c>
      <c r="CF467" s="2">
        <f ca="1">IF(Table1[[#This Row],[Area]]="Potia",Table1[[#This Row],[Income]],0)</f>
        <v>0</v>
      </c>
      <c r="CG467" s="3">
        <f ca="1">IF(Table1[[#This Row],[Area]]="Kaptai",Table1[[#This Row],[Income]],0)</f>
        <v>0</v>
      </c>
      <c r="CH467" s="1">
        <f ca="1">IF(Table1[[#This Row],[Field of work]]="Health",Table1[[#This Row],[Income]],0)</f>
        <v>0</v>
      </c>
      <c r="CI467" s="2">
        <f ca="1">IF(Table1[[#This Row],[Field of work]]="Teaching",Table1[[#This Row],[Income]],0)</f>
        <v>0</v>
      </c>
      <c r="CJ467" s="2">
        <f ca="1">IF(Table1[[#This Row],[Field of work]]="Construction",Table1[[#This Row],[Income]],0)</f>
        <v>0</v>
      </c>
      <c r="CK467" s="2">
        <f ca="1">IF(Table1[[#This Row],[Field of work]]="IT",Table1[[#This Row],[Income]],0)</f>
        <v>0</v>
      </c>
      <c r="CL467" s="2">
        <f ca="1">IF(Table1[[#This Row],[Field of work]]="General work",Table1[[#This Row],[Income]],0)</f>
        <v>84592</v>
      </c>
      <c r="CM467" s="3">
        <f ca="1">IF(Table1[[#This Row],[Field of work]]="Agriculture",Table1[[#This Row],[Income]],0)</f>
        <v>0</v>
      </c>
      <c r="CN467" s="1">
        <f t="shared" ca="1" si="242"/>
        <v>1</v>
      </c>
      <c r="CO467" s="3"/>
      <c r="CP467" s="1">
        <f t="shared" ca="1" si="256"/>
        <v>33</v>
      </c>
      <c r="CQ467" s="3"/>
    </row>
    <row r="468" spans="2:95" x14ac:dyDescent="0.25">
      <c r="B468">
        <f t="shared" ca="1" si="257"/>
        <v>2</v>
      </c>
      <c r="C468" t="str">
        <f t="shared" ca="1" si="243"/>
        <v>Women</v>
      </c>
      <c r="D468">
        <f t="shared" ca="1" si="258"/>
        <v>33</v>
      </c>
      <c r="E468">
        <f t="shared" ca="1" si="259"/>
        <v>5</v>
      </c>
      <c r="F468" t="str">
        <f t="shared" ca="1" si="244"/>
        <v>General work</v>
      </c>
      <c r="G468">
        <f t="shared" ca="1" si="260"/>
        <v>4</v>
      </c>
      <c r="H468" t="str">
        <f t="shared" ca="1" si="245"/>
        <v>Technical</v>
      </c>
      <c r="I468">
        <f t="shared" ca="1" si="261"/>
        <v>1</v>
      </c>
      <c r="J468">
        <f t="shared" ca="1" si="262"/>
        <v>3</v>
      </c>
      <c r="K468">
        <f t="shared" ca="1" si="263"/>
        <v>68221</v>
      </c>
      <c r="L468">
        <f t="shared" ca="1" si="264"/>
        <v>10</v>
      </c>
      <c r="M468" t="str">
        <f t="shared" ca="1" si="246"/>
        <v>Notun para</v>
      </c>
      <c r="N468">
        <f t="shared" ca="1" si="268"/>
        <v>341105</v>
      </c>
      <c r="O468">
        <f t="shared" ca="1" si="265"/>
        <v>175664.28985851351</v>
      </c>
      <c r="P468">
        <f t="shared" ca="1" si="269"/>
        <v>93685.581064732134</v>
      </c>
      <c r="Q468">
        <f t="shared" ca="1" si="266"/>
        <v>47996</v>
      </c>
      <c r="R468">
        <f t="shared" ca="1" si="270"/>
        <v>104193.46832595255</v>
      </c>
      <c r="S468">
        <f t="shared" ca="1" si="271"/>
        <v>26160.261013245414</v>
      </c>
      <c r="T468">
        <f t="shared" ca="1" si="272"/>
        <v>460950.84207797761</v>
      </c>
      <c r="U468">
        <f t="shared" ca="1" si="273"/>
        <v>327853.75818446605</v>
      </c>
      <c r="V468">
        <f t="shared" ca="1" si="274"/>
        <v>133097.08389351156</v>
      </c>
      <c r="AR468" s="1">
        <f ca="1">IF(Table1[[#This Row],[Gender]]="men",1,0)</f>
        <v>0</v>
      </c>
      <c r="AS468" s="2">
        <f ca="1">IF(Table1[[#This Row],[Gender]]="Women",1,0)</f>
        <v>1</v>
      </c>
      <c r="AT468" s="2"/>
      <c r="AU468" s="2"/>
      <c r="AV468" s="3"/>
      <c r="AX468" s="1">
        <f t="shared" ca="1" si="247"/>
        <v>0</v>
      </c>
      <c r="AY468" s="2">
        <f t="shared" ca="1" si="248"/>
        <v>0</v>
      </c>
      <c r="AZ468" s="2">
        <f t="shared" ca="1" si="249"/>
        <v>1</v>
      </c>
      <c r="BA468" s="2">
        <f t="shared" ca="1" si="250"/>
        <v>0</v>
      </c>
      <c r="BB468" s="2">
        <f t="shared" ca="1" si="251"/>
        <v>0</v>
      </c>
      <c r="BC468" s="2">
        <f t="shared" ca="1" si="252"/>
        <v>0</v>
      </c>
      <c r="BD468" s="2"/>
      <c r="BE468" s="2"/>
      <c r="BF468" s="2"/>
      <c r="BG468" s="2"/>
      <c r="BH468" s="2"/>
      <c r="BI468" s="2"/>
      <c r="BJ468" s="3"/>
      <c r="BL468" s="1">
        <f t="shared" ca="1" si="267"/>
        <v>62117.653760409004</v>
      </c>
      <c r="BM468" s="3"/>
      <c r="BN468" s="1">
        <f t="shared" ca="1" si="253"/>
        <v>1</v>
      </c>
      <c r="BO468" s="2"/>
      <c r="BP468" s="2"/>
      <c r="BQ468" s="3"/>
      <c r="BR468" s="15">
        <f t="shared" ca="1" si="254"/>
        <v>0.59244753931302485</v>
      </c>
      <c r="BS468" s="16">
        <f t="shared" ca="1" si="255"/>
        <v>0</v>
      </c>
      <c r="BT468" s="2"/>
      <c r="BU468" s="2"/>
      <c r="BV468" s="1">
        <f ca="1">IF(Table1[[#This Row],[Area]]="Raozan",Table1[[#This Row],[Income]],0)</f>
        <v>0</v>
      </c>
      <c r="BW468" s="2">
        <f ca="1">IF(Table1[[#This Row],[Area]]="Rangunia",Table1[[#This Row],[Income]],0)</f>
        <v>0</v>
      </c>
      <c r="BX468" s="2">
        <f ca="1">IF(Table1[[#This Row],[Area]]="Hathazari",Table1[[#This Row],[Income]],0)</f>
        <v>0</v>
      </c>
      <c r="BY468" s="2">
        <f ca="1">IF(Table1[[#This Row],[Area]]="Nazirhat",Table1[[#This Row],[Income]],0)</f>
        <v>0</v>
      </c>
      <c r="BZ468" s="2">
        <f ca="1">IF(Table1[[#This Row],[Area]]="Rangamati",Table1[[#This Row],[Income]],0)</f>
        <v>0</v>
      </c>
      <c r="CA468" s="2">
        <f ca="1">IF(Table1[[#This Row],[Area]]="Kumilla",Table1[[#This Row],[Income]],0)</f>
        <v>0</v>
      </c>
      <c r="CB468" s="2">
        <f ca="1">IF(Table1[[#This Row],[Area]]="Notun para",Table1[[#This Row],[Income]],0)</f>
        <v>68221</v>
      </c>
      <c r="CC468" s="2">
        <f ca="1">IF(Table1[[#This Row],[Area]]="Fotikchori",Table1[[#This Row],[Income]],0)</f>
        <v>0</v>
      </c>
      <c r="CD468" s="2">
        <f ca="1">IF(Table1[[#This Row],[Area]]="Feni",Table1[[#This Row],[Income]],0)</f>
        <v>0</v>
      </c>
      <c r="CE468" s="2">
        <f ca="1">IF(Table1[[#This Row],[Area]]="Chattogram mohonogori",Table1[[#This Row],[Income]],0)</f>
        <v>0</v>
      </c>
      <c r="CF468" s="2">
        <f ca="1">IF(Table1[[#This Row],[Area]]="Potia",Table1[[#This Row],[Income]],0)</f>
        <v>0</v>
      </c>
      <c r="CG468" s="3">
        <f ca="1">IF(Table1[[#This Row],[Area]]="Kaptai",Table1[[#This Row],[Income]],0)</f>
        <v>0</v>
      </c>
      <c r="CH468" s="1">
        <f ca="1">IF(Table1[[#This Row],[Field of work]]="Health",Table1[[#This Row],[Income]],0)</f>
        <v>0</v>
      </c>
      <c r="CI468" s="2">
        <f ca="1">IF(Table1[[#This Row],[Field of work]]="Teaching",Table1[[#This Row],[Income]],0)</f>
        <v>0</v>
      </c>
      <c r="CJ468" s="2">
        <f ca="1">IF(Table1[[#This Row],[Field of work]]="Construction",Table1[[#This Row],[Income]],0)</f>
        <v>0</v>
      </c>
      <c r="CK468" s="2">
        <f ca="1">IF(Table1[[#This Row],[Field of work]]="IT",Table1[[#This Row],[Income]],0)</f>
        <v>0</v>
      </c>
      <c r="CL468" s="2">
        <f ca="1">IF(Table1[[#This Row],[Field of work]]="General work",Table1[[#This Row],[Income]],0)</f>
        <v>68221</v>
      </c>
      <c r="CM468" s="3">
        <f ca="1">IF(Table1[[#This Row],[Field of work]]="Agriculture",Table1[[#This Row],[Income]],0)</f>
        <v>0</v>
      </c>
      <c r="CN468" s="1">
        <f t="shared" ca="1" si="242"/>
        <v>1</v>
      </c>
      <c r="CO468" s="3"/>
      <c r="CP468" s="1">
        <f t="shared" ca="1" si="256"/>
        <v>33</v>
      </c>
      <c r="CQ468" s="3"/>
    </row>
    <row r="469" spans="2:95" x14ac:dyDescent="0.25">
      <c r="B469">
        <f t="shared" ca="1" si="257"/>
        <v>2</v>
      </c>
      <c r="C469" t="str">
        <f t="shared" ca="1" si="243"/>
        <v>Women</v>
      </c>
      <c r="D469">
        <f t="shared" ca="1" si="258"/>
        <v>33</v>
      </c>
      <c r="E469">
        <f t="shared" ca="1" si="259"/>
        <v>2</v>
      </c>
      <c r="F469" t="str">
        <f t="shared" ca="1" si="244"/>
        <v>Construction</v>
      </c>
      <c r="G469">
        <f t="shared" ca="1" si="260"/>
        <v>1</v>
      </c>
      <c r="H469" t="str">
        <f t="shared" ca="1" si="245"/>
        <v>High school</v>
      </c>
      <c r="I469">
        <f t="shared" ca="1" si="261"/>
        <v>3</v>
      </c>
      <c r="J469">
        <f t="shared" ca="1" si="262"/>
        <v>2</v>
      </c>
      <c r="K469">
        <f t="shared" ca="1" si="263"/>
        <v>60012</v>
      </c>
      <c r="L469">
        <f t="shared" ca="1" si="264"/>
        <v>9</v>
      </c>
      <c r="M469" t="str">
        <f t="shared" ca="1" si="246"/>
        <v>Rangunia</v>
      </c>
      <c r="N469">
        <f t="shared" ca="1" si="268"/>
        <v>240048</v>
      </c>
      <c r="O469">
        <f t="shared" ca="1" si="265"/>
        <v>142215.846917013</v>
      </c>
      <c r="P469">
        <f t="shared" ca="1" si="269"/>
        <v>100142.45883364635</v>
      </c>
      <c r="Q469">
        <f t="shared" ca="1" si="266"/>
        <v>53766</v>
      </c>
      <c r="R469">
        <f t="shared" ca="1" si="270"/>
        <v>41045.257897985517</v>
      </c>
      <c r="S469">
        <f t="shared" ca="1" si="271"/>
        <v>28857.862793547269</v>
      </c>
      <c r="T469">
        <f t="shared" ca="1" si="272"/>
        <v>369048.32162719365</v>
      </c>
      <c r="U469">
        <f t="shared" ca="1" si="273"/>
        <v>237027.10481499851</v>
      </c>
      <c r="V469">
        <f t="shared" ca="1" si="274"/>
        <v>132021.21681219514</v>
      </c>
      <c r="AR469" s="1">
        <f ca="1">IF(Table1[[#This Row],[Gender]]="men",1,0)</f>
        <v>0</v>
      </c>
      <c r="AS469" s="2">
        <f ca="1">IF(Table1[[#This Row],[Gender]]="Women",1,0)</f>
        <v>1</v>
      </c>
      <c r="AT469" s="2"/>
      <c r="AU469" s="2"/>
      <c r="AV469" s="3"/>
      <c r="AX469" s="1">
        <f t="shared" ca="1" si="247"/>
        <v>0</v>
      </c>
      <c r="AY469" s="2">
        <f t="shared" ca="1" si="248"/>
        <v>1</v>
      </c>
      <c r="AZ469" s="2">
        <f t="shared" ca="1" si="249"/>
        <v>0</v>
      </c>
      <c r="BA469" s="2">
        <f t="shared" ca="1" si="250"/>
        <v>0</v>
      </c>
      <c r="BB469" s="2">
        <f t="shared" ca="1" si="251"/>
        <v>0</v>
      </c>
      <c r="BC469" s="2">
        <f t="shared" ca="1" si="252"/>
        <v>0</v>
      </c>
      <c r="BD469" s="2"/>
      <c r="BE469" s="2"/>
      <c r="BF469" s="2"/>
      <c r="BG469" s="2"/>
      <c r="BH469" s="2"/>
      <c r="BI469" s="2"/>
      <c r="BJ469" s="3"/>
      <c r="BL469" s="1">
        <f t="shared" ca="1" si="267"/>
        <v>63200.529811863707</v>
      </c>
      <c r="BM469" s="3"/>
      <c r="BN469" s="1">
        <f t="shared" ca="1" si="253"/>
        <v>0</v>
      </c>
      <c r="BO469" s="2"/>
      <c r="BP469" s="2"/>
      <c r="BQ469" s="3"/>
      <c r="BR469" s="15">
        <f t="shared" ca="1" si="254"/>
        <v>8.8434872705718259E-3</v>
      </c>
      <c r="BS469" s="16">
        <f t="shared" ca="1" si="255"/>
        <v>1</v>
      </c>
      <c r="BT469" s="2"/>
      <c r="BU469" s="2"/>
      <c r="BV469" s="1">
        <f ca="1">IF(Table1[[#This Row],[Area]]="Raozan",Table1[[#This Row],[Income]],0)</f>
        <v>0</v>
      </c>
      <c r="BW469" s="2">
        <f ca="1">IF(Table1[[#This Row],[Area]]="Rangunia",Table1[[#This Row],[Income]],0)</f>
        <v>60012</v>
      </c>
      <c r="BX469" s="2">
        <f ca="1">IF(Table1[[#This Row],[Area]]="Hathazari",Table1[[#This Row],[Income]],0)</f>
        <v>0</v>
      </c>
      <c r="BY469" s="2">
        <f ca="1">IF(Table1[[#This Row],[Area]]="Nazirhat",Table1[[#This Row],[Income]],0)</f>
        <v>0</v>
      </c>
      <c r="BZ469" s="2">
        <f ca="1">IF(Table1[[#This Row],[Area]]="Rangamati",Table1[[#This Row],[Income]],0)</f>
        <v>0</v>
      </c>
      <c r="CA469" s="2">
        <f ca="1">IF(Table1[[#This Row],[Area]]="Kumilla",Table1[[#This Row],[Income]],0)</f>
        <v>0</v>
      </c>
      <c r="CB469" s="2">
        <f ca="1">IF(Table1[[#This Row],[Area]]="Notun para",Table1[[#This Row],[Income]],0)</f>
        <v>0</v>
      </c>
      <c r="CC469" s="2">
        <f ca="1">IF(Table1[[#This Row],[Area]]="Fotikchori",Table1[[#This Row],[Income]],0)</f>
        <v>0</v>
      </c>
      <c r="CD469" s="2">
        <f ca="1">IF(Table1[[#This Row],[Area]]="Feni",Table1[[#This Row],[Income]],0)</f>
        <v>0</v>
      </c>
      <c r="CE469" s="2">
        <f ca="1">IF(Table1[[#This Row],[Area]]="Chattogram mohonogori",Table1[[#This Row],[Income]],0)</f>
        <v>0</v>
      </c>
      <c r="CF469" s="2">
        <f ca="1">IF(Table1[[#This Row],[Area]]="Potia",Table1[[#This Row],[Income]],0)</f>
        <v>0</v>
      </c>
      <c r="CG469" s="3">
        <f ca="1">IF(Table1[[#This Row],[Area]]="Kaptai",Table1[[#This Row],[Income]],0)</f>
        <v>0</v>
      </c>
      <c r="CH469" s="1">
        <f ca="1">IF(Table1[[#This Row],[Field of work]]="Health",Table1[[#This Row],[Income]],0)</f>
        <v>0</v>
      </c>
      <c r="CI469" s="2">
        <f ca="1">IF(Table1[[#This Row],[Field of work]]="Teaching",Table1[[#This Row],[Income]],0)</f>
        <v>0</v>
      </c>
      <c r="CJ469" s="2">
        <f ca="1">IF(Table1[[#This Row],[Field of work]]="Construction",Table1[[#This Row],[Income]],0)</f>
        <v>60012</v>
      </c>
      <c r="CK469" s="2">
        <f ca="1">IF(Table1[[#This Row],[Field of work]]="IT",Table1[[#This Row],[Income]],0)</f>
        <v>0</v>
      </c>
      <c r="CL469" s="2">
        <f ca="1">IF(Table1[[#This Row],[Field of work]]="General work",Table1[[#This Row],[Income]],0)</f>
        <v>0</v>
      </c>
      <c r="CM469" s="3">
        <f ca="1">IF(Table1[[#This Row],[Field of work]]="Agriculture",Table1[[#This Row],[Income]],0)</f>
        <v>0</v>
      </c>
      <c r="CN469" s="1">
        <f t="shared" ca="1" si="242"/>
        <v>0</v>
      </c>
      <c r="CO469" s="3"/>
      <c r="CP469" s="1">
        <f t="shared" ca="1" si="256"/>
        <v>40</v>
      </c>
      <c r="CQ469" s="3"/>
    </row>
    <row r="470" spans="2:95" x14ac:dyDescent="0.25">
      <c r="B470">
        <f t="shared" ca="1" si="257"/>
        <v>2</v>
      </c>
      <c r="C470" t="str">
        <f t="shared" ca="1" si="243"/>
        <v>Women</v>
      </c>
      <c r="D470">
        <f t="shared" ca="1" si="258"/>
        <v>40</v>
      </c>
      <c r="E470">
        <f t="shared" ca="1" si="259"/>
        <v>3</v>
      </c>
      <c r="F470" t="str">
        <f t="shared" ca="1" si="244"/>
        <v>Teaching</v>
      </c>
      <c r="G470">
        <f t="shared" ca="1" si="260"/>
        <v>3</v>
      </c>
      <c r="H470" t="str">
        <f t="shared" ca="1" si="245"/>
        <v>University</v>
      </c>
      <c r="I470">
        <f t="shared" ca="1" si="261"/>
        <v>3</v>
      </c>
      <c r="J470">
        <f t="shared" ca="1" si="262"/>
        <v>1</v>
      </c>
      <c r="K470">
        <f t="shared" ca="1" si="263"/>
        <v>79798</v>
      </c>
      <c r="L470">
        <f t="shared" ca="1" si="264"/>
        <v>10</v>
      </c>
      <c r="M470" t="str">
        <f t="shared" ca="1" si="246"/>
        <v>Notun para</v>
      </c>
      <c r="N470">
        <f t="shared" ca="1" si="268"/>
        <v>398990</v>
      </c>
      <c r="O470">
        <f t="shared" ca="1" si="265"/>
        <v>3528.4629860854529</v>
      </c>
      <c r="P470">
        <f t="shared" ca="1" si="269"/>
        <v>62117.653760409004</v>
      </c>
      <c r="Q470">
        <f t="shared" ca="1" si="266"/>
        <v>27857</v>
      </c>
      <c r="R470">
        <f t="shared" ca="1" si="270"/>
        <v>42406.820474859625</v>
      </c>
      <c r="S470">
        <f t="shared" ca="1" si="271"/>
        <v>88938.313595351981</v>
      </c>
      <c r="T470">
        <f t="shared" ca="1" si="272"/>
        <v>550045.96735576098</v>
      </c>
      <c r="U470">
        <f t="shared" ca="1" si="273"/>
        <v>73792.28346094508</v>
      </c>
      <c r="V470">
        <f t="shared" ca="1" si="274"/>
        <v>476253.68389481591</v>
      </c>
      <c r="AR470" s="1">
        <f ca="1">IF(Table1[[#This Row],[Gender]]="men",1,0)</f>
        <v>0</v>
      </c>
      <c r="AS470" s="2">
        <f ca="1">IF(Table1[[#This Row],[Gender]]="Women",1,0)</f>
        <v>1</v>
      </c>
      <c r="AT470" s="2"/>
      <c r="AU470" s="2"/>
      <c r="AV470" s="3"/>
      <c r="AX470" s="1">
        <f t="shared" ca="1" si="247"/>
        <v>0</v>
      </c>
      <c r="AY470" s="2">
        <f t="shared" ca="1" si="248"/>
        <v>0</v>
      </c>
      <c r="AZ470" s="2">
        <f t="shared" ca="1" si="249"/>
        <v>0</v>
      </c>
      <c r="BA470" s="2">
        <f t="shared" ca="1" si="250"/>
        <v>0</v>
      </c>
      <c r="BB470" s="2">
        <f t="shared" ca="1" si="251"/>
        <v>0</v>
      </c>
      <c r="BC470" s="2">
        <f t="shared" ca="1" si="252"/>
        <v>1</v>
      </c>
      <c r="BD470" s="2"/>
      <c r="BE470" s="2"/>
      <c r="BF470" s="2"/>
      <c r="BG470" s="2"/>
      <c r="BH470" s="2"/>
      <c r="BI470" s="2"/>
      <c r="BJ470" s="3"/>
      <c r="BL470" s="1">
        <f t="shared" ca="1" si="267"/>
        <v>51452.285260269229</v>
      </c>
      <c r="BM470" s="3"/>
      <c r="BN470" s="1">
        <f t="shared" ca="1" si="253"/>
        <v>1</v>
      </c>
      <c r="BO470" s="2"/>
      <c r="BP470" s="2"/>
      <c r="BQ470" s="3"/>
      <c r="BR470" s="15">
        <f t="shared" ca="1" si="254"/>
        <v>0.66536707896174718</v>
      </c>
      <c r="BS470" s="16">
        <f t="shared" ca="1" si="255"/>
        <v>0</v>
      </c>
      <c r="BT470" s="2"/>
      <c r="BU470" s="2"/>
      <c r="BV470" s="1">
        <f ca="1">IF(Table1[[#This Row],[Area]]="Raozan",Table1[[#This Row],[Income]],0)</f>
        <v>0</v>
      </c>
      <c r="BW470" s="2">
        <f ca="1">IF(Table1[[#This Row],[Area]]="Rangunia",Table1[[#This Row],[Income]],0)</f>
        <v>0</v>
      </c>
      <c r="BX470" s="2">
        <f ca="1">IF(Table1[[#This Row],[Area]]="Hathazari",Table1[[#This Row],[Income]],0)</f>
        <v>0</v>
      </c>
      <c r="BY470" s="2">
        <f ca="1">IF(Table1[[#This Row],[Area]]="Nazirhat",Table1[[#This Row],[Income]],0)</f>
        <v>0</v>
      </c>
      <c r="BZ470" s="2">
        <f ca="1">IF(Table1[[#This Row],[Area]]="Rangamati",Table1[[#This Row],[Income]],0)</f>
        <v>0</v>
      </c>
      <c r="CA470" s="2">
        <f ca="1">IF(Table1[[#This Row],[Area]]="Kumilla",Table1[[#This Row],[Income]],0)</f>
        <v>0</v>
      </c>
      <c r="CB470" s="2">
        <f ca="1">IF(Table1[[#This Row],[Area]]="Notun para",Table1[[#This Row],[Income]],0)</f>
        <v>79798</v>
      </c>
      <c r="CC470" s="2">
        <f ca="1">IF(Table1[[#This Row],[Area]]="Fotikchori",Table1[[#This Row],[Income]],0)</f>
        <v>0</v>
      </c>
      <c r="CD470" s="2">
        <f ca="1">IF(Table1[[#This Row],[Area]]="Feni",Table1[[#This Row],[Income]],0)</f>
        <v>0</v>
      </c>
      <c r="CE470" s="2">
        <f ca="1">IF(Table1[[#This Row],[Area]]="Chattogram mohonogori",Table1[[#This Row],[Income]],0)</f>
        <v>0</v>
      </c>
      <c r="CF470" s="2">
        <f ca="1">IF(Table1[[#This Row],[Area]]="Potia",Table1[[#This Row],[Income]],0)</f>
        <v>0</v>
      </c>
      <c r="CG470" s="3">
        <f ca="1">IF(Table1[[#This Row],[Area]]="Kaptai",Table1[[#This Row],[Income]],0)</f>
        <v>0</v>
      </c>
      <c r="CH470" s="1">
        <f ca="1">IF(Table1[[#This Row],[Field of work]]="Health",Table1[[#This Row],[Income]],0)</f>
        <v>0</v>
      </c>
      <c r="CI470" s="2">
        <f ca="1">IF(Table1[[#This Row],[Field of work]]="Teaching",Table1[[#This Row],[Income]],0)</f>
        <v>79798</v>
      </c>
      <c r="CJ470" s="2">
        <f ca="1">IF(Table1[[#This Row],[Field of work]]="Construction",Table1[[#This Row],[Income]],0)</f>
        <v>0</v>
      </c>
      <c r="CK470" s="2">
        <f ca="1">IF(Table1[[#This Row],[Field of work]]="IT",Table1[[#This Row],[Income]],0)</f>
        <v>0</v>
      </c>
      <c r="CL470" s="2">
        <f ca="1">IF(Table1[[#This Row],[Field of work]]="General work",Table1[[#This Row],[Income]],0)</f>
        <v>0</v>
      </c>
      <c r="CM470" s="3">
        <f ca="1">IF(Table1[[#This Row],[Field of work]]="Agriculture",Table1[[#This Row],[Income]],0)</f>
        <v>0</v>
      </c>
      <c r="CN470" s="1">
        <f t="shared" ca="1" si="242"/>
        <v>1</v>
      </c>
      <c r="CO470" s="3"/>
      <c r="CP470" s="1">
        <f t="shared" ca="1" si="256"/>
        <v>44</v>
      </c>
      <c r="CQ470" s="3"/>
    </row>
    <row r="471" spans="2:95" x14ac:dyDescent="0.25">
      <c r="B471">
        <f t="shared" ca="1" si="257"/>
        <v>2</v>
      </c>
      <c r="C471" t="str">
        <f t="shared" ca="1" si="243"/>
        <v>Women</v>
      </c>
      <c r="D471">
        <f t="shared" ca="1" si="258"/>
        <v>44</v>
      </c>
      <c r="E471">
        <f t="shared" ca="1" si="259"/>
        <v>6</v>
      </c>
      <c r="F471" t="str">
        <f t="shared" ca="1" si="244"/>
        <v>Agriculture</v>
      </c>
      <c r="G471">
        <f t="shared" ca="1" si="260"/>
        <v>1</v>
      </c>
      <c r="H471" t="str">
        <f t="shared" ca="1" si="245"/>
        <v>High school</v>
      </c>
      <c r="I471">
        <f t="shared" ca="1" si="261"/>
        <v>3</v>
      </c>
      <c r="J471">
        <f t="shared" ca="1" si="262"/>
        <v>3</v>
      </c>
      <c r="K471">
        <f t="shared" ca="1" si="263"/>
        <v>79632</v>
      </c>
      <c r="L471">
        <f t="shared" ca="1" si="264"/>
        <v>11</v>
      </c>
      <c r="M471" t="str">
        <f t="shared" ca="1" si="246"/>
        <v>Nazirhat</v>
      </c>
      <c r="N471">
        <f t="shared" ca="1" si="268"/>
        <v>238896</v>
      </c>
      <c r="O471">
        <f t="shared" ca="1" si="265"/>
        <v>158953.53369564554</v>
      </c>
      <c r="P471">
        <f t="shared" ca="1" si="269"/>
        <v>189601.58943559113</v>
      </c>
      <c r="Q471">
        <f t="shared" ca="1" si="266"/>
        <v>29867</v>
      </c>
      <c r="R471">
        <f t="shared" ca="1" si="270"/>
        <v>118644.81380946086</v>
      </c>
      <c r="S471">
        <f t="shared" ca="1" si="271"/>
        <v>84629.073413536331</v>
      </c>
      <c r="T471">
        <f t="shared" ca="1" si="272"/>
        <v>513126.66284912743</v>
      </c>
      <c r="U471">
        <f t="shared" ca="1" si="273"/>
        <v>307465.34750510642</v>
      </c>
      <c r="V471">
        <f t="shared" ca="1" si="274"/>
        <v>205661.31534402102</v>
      </c>
      <c r="AR471" s="1">
        <f ca="1">IF(Table1[[#This Row],[Gender]]="men",1,0)</f>
        <v>0</v>
      </c>
      <c r="AS471" s="2">
        <f ca="1">IF(Table1[[#This Row],[Gender]]="Women",1,0)</f>
        <v>1</v>
      </c>
      <c r="AT471" s="2"/>
      <c r="AU471" s="2"/>
      <c r="AV471" s="3"/>
      <c r="AX471" s="1">
        <f t="shared" ca="1" si="247"/>
        <v>0</v>
      </c>
      <c r="AY471" s="2">
        <f t="shared" ca="1" si="248"/>
        <v>0</v>
      </c>
      <c r="AZ471" s="2">
        <f t="shared" ca="1" si="249"/>
        <v>0</v>
      </c>
      <c r="BA471" s="2">
        <f t="shared" ca="1" si="250"/>
        <v>0</v>
      </c>
      <c r="BB471" s="2">
        <f t="shared" ca="1" si="251"/>
        <v>0</v>
      </c>
      <c r="BC471" s="2">
        <f t="shared" ca="1" si="252"/>
        <v>1</v>
      </c>
      <c r="BD471" s="2"/>
      <c r="BE471" s="2"/>
      <c r="BF471" s="2"/>
      <c r="BG471" s="2"/>
      <c r="BH471" s="2"/>
      <c r="BI471" s="2"/>
      <c r="BJ471" s="3"/>
      <c r="BL471" s="1">
        <f t="shared" ca="1" si="267"/>
        <v>12336.662241845594</v>
      </c>
      <c r="BM471" s="3"/>
      <c r="BN471" s="1">
        <f t="shared" ca="1" si="253"/>
        <v>0</v>
      </c>
      <c r="BO471" s="2"/>
      <c r="BP471" s="2"/>
      <c r="BQ471" s="3"/>
      <c r="BR471" s="15">
        <f t="shared" ca="1" si="254"/>
        <v>0.23272912653259628</v>
      </c>
      <c r="BS471" s="16">
        <f t="shared" ca="1" si="255"/>
        <v>0</v>
      </c>
      <c r="BT471" s="2"/>
      <c r="BU471" s="2"/>
      <c r="BV471" s="1">
        <f ca="1">IF(Table1[[#This Row],[Area]]="Raozan",Table1[[#This Row],[Income]],0)</f>
        <v>0</v>
      </c>
      <c r="BW471" s="2">
        <f ca="1">IF(Table1[[#This Row],[Area]]="Rangunia",Table1[[#This Row],[Income]],0)</f>
        <v>0</v>
      </c>
      <c r="BX471" s="2">
        <f ca="1">IF(Table1[[#This Row],[Area]]="Hathazari",Table1[[#This Row],[Income]],0)</f>
        <v>0</v>
      </c>
      <c r="BY471" s="2">
        <f ca="1">IF(Table1[[#This Row],[Area]]="Nazirhat",Table1[[#This Row],[Income]],0)</f>
        <v>79632</v>
      </c>
      <c r="BZ471" s="2">
        <f ca="1">IF(Table1[[#This Row],[Area]]="Rangamati",Table1[[#This Row],[Income]],0)</f>
        <v>0</v>
      </c>
      <c r="CA471" s="2">
        <f ca="1">IF(Table1[[#This Row],[Area]]="Kumilla",Table1[[#This Row],[Income]],0)</f>
        <v>0</v>
      </c>
      <c r="CB471" s="2">
        <f ca="1">IF(Table1[[#This Row],[Area]]="Notun para",Table1[[#This Row],[Income]],0)</f>
        <v>0</v>
      </c>
      <c r="CC471" s="2">
        <f ca="1">IF(Table1[[#This Row],[Area]]="Fotikchori",Table1[[#This Row],[Income]],0)</f>
        <v>0</v>
      </c>
      <c r="CD471" s="2">
        <f ca="1">IF(Table1[[#This Row],[Area]]="Feni",Table1[[#This Row],[Income]],0)</f>
        <v>0</v>
      </c>
      <c r="CE471" s="2">
        <f ca="1">IF(Table1[[#This Row],[Area]]="Chattogram mohonogori",Table1[[#This Row],[Income]],0)</f>
        <v>0</v>
      </c>
      <c r="CF471" s="2">
        <f ca="1">IF(Table1[[#This Row],[Area]]="Potia",Table1[[#This Row],[Income]],0)</f>
        <v>0</v>
      </c>
      <c r="CG471" s="3">
        <f ca="1">IF(Table1[[#This Row],[Area]]="Kaptai",Table1[[#This Row],[Income]],0)</f>
        <v>0</v>
      </c>
      <c r="CH471" s="1">
        <f ca="1">IF(Table1[[#This Row],[Field of work]]="Health",Table1[[#This Row],[Income]],0)</f>
        <v>0</v>
      </c>
      <c r="CI471" s="2">
        <f ca="1">IF(Table1[[#This Row],[Field of work]]="Teaching",Table1[[#This Row],[Income]],0)</f>
        <v>0</v>
      </c>
      <c r="CJ471" s="2">
        <f ca="1">IF(Table1[[#This Row],[Field of work]]="Construction",Table1[[#This Row],[Income]],0)</f>
        <v>0</v>
      </c>
      <c r="CK471" s="2">
        <f ca="1">IF(Table1[[#This Row],[Field of work]]="IT",Table1[[#This Row],[Income]],0)</f>
        <v>0</v>
      </c>
      <c r="CL471" s="2">
        <f ca="1">IF(Table1[[#This Row],[Field of work]]="General work",Table1[[#This Row],[Income]],0)</f>
        <v>0</v>
      </c>
      <c r="CM471" s="3">
        <f ca="1">IF(Table1[[#This Row],[Field of work]]="Agriculture",Table1[[#This Row],[Income]],0)</f>
        <v>79632</v>
      </c>
      <c r="CN471" s="1">
        <f t="shared" ca="1" si="242"/>
        <v>1</v>
      </c>
      <c r="CO471" s="3"/>
      <c r="CP471" s="1">
        <f t="shared" ca="1" si="256"/>
        <v>40</v>
      </c>
      <c r="CQ471" s="3"/>
    </row>
    <row r="472" spans="2:95" x14ac:dyDescent="0.25">
      <c r="B472">
        <f t="shared" ca="1" si="257"/>
        <v>1</v>
      </c>
      <c r="C472" t="str">
        <f t="shared" ca="1" si="243"/>
        <v>Men</v>
      </c>
      <c r="D472">
        <f t="shared" ca="1" si="258"/>
        <v>40</v>
      </c>
      <c r="E472">
        <f t="shared" ca="1" si="259"/>
        <v>6</v>
      </c>
      <c r="F472" t="str">
        <f t="shared" ca="1" si="244"/>
        <v>Agriculture</v>
      </c>
      <c r="G472">
        <f t="shared" ca="1" si="260"/>
        <v>5</v>
      </c>
      <c r="H472" t="str">
        <f t="shared" ca="1" si="245"/>
        <v>Other</v>
      </c>
      <c r="I472">
        <f t="shared" ca="1" si="261"/>
        <v>1</v>
      </c>
      <c r="J472">
        <f t="shared" ca="1" si="262"/>
        <v>2</v>
      </c>
      <c r="K472">
        <f t="shared" ca="1" si="263"/>
        <v>64855</v>
      </c>
      <c r="L472">
        <f t="shared" ca="1" si="264"/>
        <v>6</v>
      </c>
      <c r="M472" t="str">
        <f t="shared" ca="1" si="246"/>
        <v>Kumilla</v>
      </c>
      <c r="N472">
        <f t="shared" ca="1" si="268"/>
        <v>194565</v>
      </c>
      <c r="O472">
        <f t="shared" ca="1" si="265"/>
        <v>45280.942503814593</v>
      </c>
      <c r="P472">
        <f t="shared" ca="1" si="269"/>
        <v>102904.57052053846</v>
      </c>
      <c r="Q472">
        <f t="shared" ca="1" si="266"/>
        <v>87648</v>
      </c>
      <c r="R472">
        <f t="shared" ca="1" si="270"/>
        <v>3080.255229070287</v>
      </c>
      <c r="S472">
        <f t="shared" ca="1" si="271"/>
        <v>50450.019642111278</v>
      </c>
      <c r="T472">
        <f t="shared" ca="1" si="272"/>
        <v>347919.59016264975</v>
      </c>
      <c r="U472">
        <f t="shared" ca="1" si="273"/>
        <v>136009.19773288487</v>
      </c>
      <c r="V472">
        <f t="shared" ca="1" si="274"/>
        <v>211910.39242976488</v>
      </c>
      <c r="AR472" s="1">
        <f ca="1">IF(Table1[[#This Row],[Gender]]="men",1,0)</f>
        <v>1</v>
      </c>
      <c r="AS472" s="2">
        <f ca="1">IF(Table1[[#This Row],[Gender]]="Women",1,0)</f>
        <v>0</v>
      </c>
      <c r="AT472" s="2"/>
      <c r="AU472" s="2"/>
      <c r="AV472" s="3"/>
      <c r="AX472" s="1">
        <f t="shared" ca="1" si="247"/>
        <v>1</v>
      </c>
      <c r="AY472" s="2">
        <f t="shared" ca="1" si="248"/>
        <v>0</v>
      </c>
      <c r="AZ472" s="2">
        <f t="shared" ca="1" si="249"/>
        <v>0</v>
      </c>
      <c r="BA472" s="2">
        <f t="shared" ca="1" si="250"/>
        <v>0</v>
      </c>
      <c r="BB472" s="2">
        <f t="shared" ca="1" si="251"/>
        <v>0</v>
      </c>
      <c r="BC472" s="2">
        <f t="shared" ca="1" si="252"/>
        <v>0</v>
      </c>
      <c r="BD472" s="2"/>
      <c r="BE472" s="2"/>
      <c r="BF472" s="2"/>
      <c r="BG472" s="2"/>
      <c r="BH472" s="2"/>
      <c r="BI472" s="2"/>
      <c r="BJ472" s="3"/>
      <c r="BL472" s="1">
        <f t="shared" ca="1" si="267"/>
        <v>31012.118678489645</v>
      </c>
      <c r="BM472" s="3"/>
      <c r="BN472" s="1">
        <f t="shared" ca="1" si="253"/>
        <v>1</v>
      </c>
      <c r="BO472" s="2"/>
      <c r="BP472" s="2"/>
      <c r="BQ472" s="3"/>
      <c r="BR472" s="15">
        <f t="shared" ca="1" si="254"/>
        <v>0.59995558528222792</v>
      </c>
      <c r="BS472" s="16">
        <f t="shared" ca="1" si="255"/>
        <v>0</v>
      </c>
      <c r="BT472" s="2"/>
      <c r="BU472" s="2"/>
      <c r="BV472" s="1">
        <f ca="1">IF(Table1[[#This Row],[Area]]="Raozan",Table1[[#This Row],[Income]],0)</f>
        <v>0</v>
      </c>
      <c r="BW472" s="2">
        <f ca="1">IF(Table1[[#This Row],[Area]]="Rangunia",Table1[[#This Row],[Income]],0)</f>
        <v>0</v>
      </c>
      <c r="BX472" s="2">
        <f ca="1">IF(Table1[[#This Row],[Area]]="Hathazari",Table1[[#This Row],[Income]],0)</f>
        <v>0</v>
      </c>
      <c r="BY472" s="2">
        <f ca="1">IF(Table1[[#This Row],[Area]]="Nazirhat",Table1[[#This Row],[Income]],0)</f>
        <v>0</v>
      </c>
      <c r="BZ472" s="2">
        <f ca="1">IF(Table1[[#This Row],[Area]]="Rangamati",Table1[[#This Row],[Income]],0)</f>
        <v>0</v>
      </c>
      <c r="CA472" s="2">
        <f ca="1">IF(Table1[[#This Row],[Area]]="Kumilla",Table1[[#This Row],[Income]],0)</f>
        <v>64855</v>
      </c>
      <c r="CB472" s="2">
        <f ca="1">IF(Table1[[#This Row],[Area]]="Notun para",Table1[[#This Row],[Income]],0)</f>
        <v>0</v>
      </c>
      <c r="CC472" s="2">
        <f ca="1">IF(Table1[[#This Row],[Area]]="Fotikchori",Table1[[#This Row],[Income]],0)</f>
        <v>0</v>
      </c>
      <c r="CD472" s="2">
        <f ca="1">IF(Table1[[#This Row],[Area]]="Feni",Table1[[#This Row],[Income]],0)</f>
        <v>0</v>
      </c>
      <c r="CE472" s="2">
        <f ca="1">IF(Table1[[#This Row],[Area]]="Chattogram mohonogori",Table1[[#This Row],[Income]],0)</f>
        <v>0</v>
      </c>
      <c r="CF472" s="2">
        <f ca="1">IF(Table1[[#This Row],[Area]]="Potia",Table1[[#This Row],[Income]],0)</f>
        <v>0</v>
      </c>
      <c r="CG472" s="3">
        <f ca="1">IF(Table1[[#This Row],[Area]]="Kaptai",Table1[[#This Row],[Income]],0)</f>
        <v>0</v>
      </c>
      <c r="CH472" s="1">
        <f ca="1">IF(Table1[[#This Row],[Field of work]]="Health",Table1[[#This Row],[Income]],0)</f>
        <v>0</v>
      </c>
      <c r="CI472" s="2">
        <f ca="1">IF(Table1[[#This Row],[Field of work]]="Teaching",Table1[[#This Row],[Income]],0)</f>
        <v>0</v>
      </c>
      <c r="CJ472" s="2">
        <f ca="1">IF(Table1[[#This Row],[Field of work]]="Construction",Table1[[#This Row],[Income]],0)</f>
        <v>0</v>
      </c>
      <c r="CK472" s="2">
        <f ca="1">IF(Table1[[#This Row],[Field of work]]="IT",Table1[[#This Row],[Income]],0)</f>
        <v>0</v>
      </c>
      <c r="CL472" s="2">
        <f ca="1">IF(Table1[[#This Row],[Field of work]]="General work",Table1[[#This Row],[Income]],0)</f>
        <v>0</v>
      </c>
      <c r="CM472" s="3">
        <f ca="1">IF(Table1[[#This Row],[Field of work]]="Agriculture",Table1[[#This Row],[Income]],0)</f>
        <v>64855</v>
      </c>
      <c r="CN472" s="1">
        <f t="shared" ca="1" si="242"/>
        <v>1</v>
      </c>
      <c r="CO472" s="3"/>
      <c r="CP472" s="1">
        <f t="shared" ca="1" si="256"/>
        <v>45</v>
      </c>
      <c r="CQ472" s="3"/>
    </row>
    <row r="473" spans="2:95" x14ac:dyDescent="0.25">
      <c r="B473">
        <f t="shared" ca="1" si="257"/>
        <v>2</v>
      </c>
      <c r="C473" t="str">
        <f t="shared" ca="1" si="243"/>
        <v>Women</v>
      </c>
      <c r="D473">
        <f t="shared" ca="1" si="258"/>
        <v>45</v>
      </c>
      <c r="E473">
        <f t="shared" ca="1" si="259"/>
        <v>1</v>
      </c>
      <c r="F473" t="str">
        <f t="shared" ca="1" si="244"/>
        <v>Health</v>
      </c>
      <c r="G473">
        <f t="shared" ca="1" si="260"/>
        <v>3</v>
      </c>
      <c r="H473" t="str">
        <f t="shared" ca="1" si="245"/>
        <v>University</v>
      </c>
      <c r="I473">
        <f t="shared" ca="1" si="261"/>
        <v>0</v>
      </c>
      <c r="J473">
        <f t="shared" ca="1" si="262"/>
        <v>2</v>
      </c>
      <c r="K473">
        <f t="shared" ca="1" si="263"/>
        <v>55523</v>
      </c>
      <c r="L473">
        <f t="shared" ca="1" si="264"/>
        <v>11</v>
      </c>
      <c r="M473" t="str">
        <f t="shared" ca="1" si="246"/>
        <v>Nazirhat</v>
      </c>
      <c r="N473">
        <f t="shared" ca="1" si="268"/>
        <v>277615</v>
      </c>
      <c r="O473">
        <f t="shared" ca="1" si="265"/>
        <v>166556.66980812571</v>
      </c>
      <c r="P473">
        <f t="shared" ca="1" si="269"/>
        <v>24673.324483691187</v>
      </c>
      <c r="Q473">
        <f t="shared" ca="1" si="266"/>
        <v>24249</v>
      </c>
      <c r="R473">
        <f t="shared" ca="1" si="270"/>
        <v>63417.932163822807</v>
      </c>
      <c r="S473">
        <f t="shared" ca="1" si="271"/>
        <v>19978.329184844108</v>
      </c>
      <c r="T473">
        <f t="shared" ca="1" si="272"/>
        <v>322266.65366853529</v>
      </c>
      <c r="U473">
        <f t="shared" ca="1" si="273"/>
        <v>254223.60197194852</v>
      </c>
      <c r="V473">
        <f t="shared" ca="1" si="274"/>
        <v>68043.051696586772</v>
      </c>
      <c r="AR473" s="1">
        <f ca="1">IF(Table1[[#This Row],[Gender]]="men",1,0)</f>
        <v>0</v>
      </c>
      <c r="AS473" s="2">
        <f ca="1">IF(Table1[[#This Row],[Gender]]="Women",1,0)</f>
        <v>1</v>
      </c>
      <c r="AT473" s="2"/>
      <c r="AU473" s="2"/>
      <c r="AV473" s="3"/>
      <c r="AX473" s="1">
        <f t="shared" ca="1" si="247"/>
        <v>0</v>
      </c>
      <c r="AY473" s="2">
        <f t="shared" ca="1" si="248"/>
        <v>0</v>
      </c>
      <c r="AZ473" s="2">
        <f t="shared" ca="1" si="249"/>
        <v>0</v>
      </c>
      <c r="BA473" s="2">
        <f t="shared" ca="1" si="250"/>
        <v>0</v>
      </c>
      <c r="BB473" s="2">
        <f t="shared" ca="1" si="251"/>
        <v>1</v>
      </c>
      <c r="BC473" s="2">
        <f t="shared" ca="1" si="252"/>
        <v>0</v>
      </c>
      <c r="BD473" s="2"/>
      <c r="BE473" s="2"/>
      <c r="BF473" s="2"/>
      <c r="BG473" s="2"/>
      <c r="BH473" s="2"/>
      <c r="BI473" s="2"/>
      <c r="BJ473" s="3"/>
      <c r="BL473" s="1">
        <f t="shared" ca="1" si="267"/>
        <v>61571.049248133728</v>
      </c>
      <c r="BM473" s="3"/>
      <c r="BN473" s="1">
        <f t="shared" ca="1" si="253"/>
        <v>0</v>
      </c>
      <c r="BO473" s="2"/>
      <c r="BP473" s="2"/>
      <c r="BQ473" s="3"/>
      <c r="BR473" s="15">
        <f t="shared" ca="1" si="254"/>
        <v>0.17423978606553225</v>
      </c>
      <c r="BS473" s="16">
        <f t="shared" ca="1" si="255"/>
        <v>1</v>
      </c>
      <c r="BT473" s="2"/>
      <c r="BU473" s="2"/>
      <c r="BV473" s="1">
        <f ca="1">IF(Table1[[#This Row],[Area]]="Raozan",Table1[[#This Row],[Income]],0)</f>
        <v>0</v>
      </c>
      <c r="BW473" s="2">
        <f ca="1">IF(Table1[[#This Row],[Area]]="Rangunia",Table1[[#This Row],[Income]],0)</f>
        <v>0</v>
      </c>
      <c r="BX473" s="2">
        <f ca="1">IF(Table1[[#This Row],[Area]]="Hathazari",Table1[[#This Row],[Income]],0)</f>
        <v>0</v>
      </c>
      <c r="BY473" s="2">
        <f ca="1">IF(Table1[[#This Row],[Area]]="Nazirhat",Table1[[#This Row],[Income]],0)</f>
        <v>55523</v>
      </c>
      <c r="BZ473" s="2">
        <f ca="1">IF(Table1[[#This Row],[Area]]="Rangamati",Table1[[#This Row],[Income]],0)</f>
        <v>0</v>
      </c>
      <c r="CA473" s="2">
        <f ca="1">IF(Table1[[#This Row],[Area]]="Kumilla",Table1[[#This Row],[Income]],0)</f>
        <v>0</v>
      </c>
      <c r="CB473" s="2">
        <f ca="1">IF(Table1[[#This Row],[Area]]="Notun para",Table1[[#This Row],[Income]],0)</f>
        <v>0</v>
      </c>
      <c r="CC473" s="2">
        <f ca="1">IF(Table1[[#This Row],[Area]]="Fotikchori",Table1[[#This Row],[Income]],0)</f>
        <v>0</v>
      </c>
      <c r="CD473" s="2">
        <f ca="1">IF(Table1[[#This Row],[Area]]="Feni",Table1[[#This Row],[Income]],0)</f>
        <v>0</v>
      </c>
      <c r="CE473" s="2">
        <f ca="1">IF(Table1[[#This Row],[Area]]="Chattogram mohonogori",Table1[[#This Row],[Income]],0)</f>
        <v>0</v>
      </c>
      <c r="CF473" s="2">
        <f ca="1">IF(Table1[[#This Row],[Area]]="Potia",Table1[[#This Row],[Income]],0)</f>
        <v>0</v>
      </c>
      <c r="CG473" s="3">
        <f ca="1">IF(Table1[[#This Row],[Area]]="Kaptai",Table1[[#This Row],[Income]],0)</f>
        <v>0</v>
      </c>
      <c r="CH473" s="1">
        <f ca="1">IF(Table1[[#This Row],[Field of work]]="Health",Table1[[#This Row],[Income]],0)</f>
        <v>55523</v>
      </c>
      <c r="CI473" s="2">
        <f ca="1">IF(Table1[[#This Row],[Field of work]]="Teaching",Table1[[#This Row],[Income]],0)</f>
        <v>0</v>
      </c>
      <c r="CJ473" s="2">
        <f ca="1">IF(Table1[[#This Row],[Field of work]]="Construction",Table1[[#This Row],[Income]],0)</f>
        <v>0</v>
      </c>
      <c r="CK473" s="2">
        <f ca="1">IF(Table1[[#This Row],[Field of work]]="IT",Table1[[#This Row],[Income]],0)</f>
        <v>0</v>
      </c>
      <c r="CL473" s="2">
        <f ca="1">IF(Table1[[#This Row],[Field of work]]="General work",Table1[[#This Row],[Income]],0)</f>
        <v>0</v>
      </c>
      <c r="CM473" s="3">
        <f ca="1">IF(Table1[[#This Row],[Field of work]]="Agriculture",Table1[[#This Row],[Income]],0)</f>
        <v>0</v>
      </c>
      <c r="CN473" s="1">
        <f t="shared" ca="1" si="242"/>
        <v>1</v>
      </c>
      <c r="CO473" s="3"/>
      <c r="CP473" s="1">
        <f t="shared" ca="1" si="256"/>
        <v>25</v>
      </c>
      <c r="CQ473" s="3"/>
    </row>
    <row r="474" spans="2:95" x14ac:dyDescent="0.25">
      <c r="B474">
        <f t="shared" ca="1" si="257"/>
        <v>1</v>
      </c>
      <c r="C474" t="str">
        <f t="shared" ca="1" si="243"/>
        <v>Men</v>
      </c>
      <c r="D474">
        <f t="shared" ca="1" si="258"/>
        <v>25</v>
      </c>
      <c r="E474">
        <f t="shared" ca="1" si="259"/>
        <v>5</v>
      </c>
      <c r="F474" t="str">
        <f t="shared" ca="1" si="244"/>
        <v>General work</v>
      </c>
      <c r="G474">
        <f t="shared" ca="1" si="260"/>
        <v>3</v>
      </c>
      <c r="H474" t="str">
        <f t="shared" ca="1" si="245"/>
        <v>University</v>
      </c>
      <c r="I474">
        <f t="shared" ca="1" si="261"/>
        <v>0</v>
      </c>
      <c r="J474">
        <f t="shared" ca="1" si="262"/>
        <v>2</v>
      </c>
      <c r="K474">
        <f t="shared" ca="1" si="263"/>
        <v>59552</v>
      </c>
      <c r="L474">
        <f t="shared" ca="1" si="264"/>
        <v>5</v>
      </c>
      <c r="M474" t="str">
        <f t="shared" ca="1" si="246"/>
        <v>Chattogram mohonogori</v>
      </c>
      <c r="N474">
        <f t="shared" ca="1" si="268"/>
        <v>178656</v>
      </c>
      <c r="O474">
        <f t="shared" ca="1" si="265"/>
        <v>31128.983219323731</v>
      </c>
      <c r="P474">
        <f t="shared" ca="1" si="269"/>
        <v>62024.237356979291</v>
      </c>
      <c r="Q474">
        <f t="shared" ca="1" si="266"/>
        <v>33252</v>
      </c>
      <c r="R474">
        <f t="shared" ca="1" si="270"/>
        <v>83868.744138798866</v>
      </c>
      <c r="S474">
        <f t="shared" ca="1" si="271"/>
        <v>50116.428314989258</v>
      </c>
      <c r="T474">
        <f t="shared" ca="1" si="272"/>
        <v>290796.66567196854</v>
      </c>
      <c r="U474">
        <f t="shared" ca="1" si="273"/>
        <v>148249.72735812259</v>
      </c>
      <c r="V474">
        <f t="shared" ca="1" si="274"/>
        <v>142546.93831384595</v>
      </c>
      <c r="AR474" s="1">
        <f ca="1">IF(Table1[[#This Row],[Gender]]="men",1,0)</f>
        <v>1</v>
      </c>
      <c r="AS474" s="2">
        <f ca="1">IF(Table1[[#This Row],[Gender]]="Women",1,0)</f>
        <v>0</v>
      </c>
      <c r="AT474" s="2"/>
      <c r="AU474" s="2"/>
      <c r="AV474" s="3"/>
      <c r="AX474" s="1">
        <f t="shared" ca="1" si="247"/>
        <v>0</v>
      </c>
      <c r="AY474" s="2">
        <f t="shared" ca="1" si="248"/>
        <v>1</v>
      </c>
      <c r="AZ474" s="2">
        <f t="shared" ca="1" si="249"/>
        <v>0</v>
      </c>
      <c r="BA474" s="2">
        <f t="shared" ca="1" si="250"/>
        <v>0</v>
      </c>
      <c r="BB474" s="2">
        <f t="shared" ca="1" si="251"/>
        <v>0</v>
      </c>
      <c r="BC474" s="2">
        <f t="shared" ca="1" si="252"/>
        <v>0</v>
      </c>
      <c r="BD474" s="2"/>
      <c r="BE474" s="2"/>
      <c r="BF474" s="2"/>
      <c r="BG474" s="2"/>
      <c r="BH474" s="2"/>
      <c r="BI474" s="2"/>
      <c r="BJ474" s="3"/>
      <c r="BL474" s="1">
        <f t="shared" ca="1" si="267"/>
        <v>29645.42897048279</v>
      </c>
      <c r="BM474" s="3"/>
      <c r="BN474" s="1">
        <f t="shared" ca="1" si="253"/>
        <v>1</v>
      </c>
      <c r="BO474" s="2"/>
      <c r="BP474" s="2"/>
      <c r="BQ474" s="3"/>
      <c r="BR474" s="15">
        <f t="shared" ca="1" si="254"/>
        <v>0.72845602802874876</v>
      </c>
      <c r="BS474" s="16">
        <f t="shared" ca="1" si="255"/>
        <v>0</v>
      </c>
      <c r="BT474" s="2"/>
      <c r="BU474" s="2"/>
      <c r="BV474" s="1">
        <f ca="1">IF(Table1[[#This Row],[Area]]="Raozan",Table1[[#This Row],[Income]],0)</f>
        <v>0</v>
      </c>
      <c r="BW474" s="2">
        <f ca="1">IF(Table1[[#This Row],[Area]]="Rangunia",Table1[[#This Row],[Income]],0)</f>
        <v>0</v>
      </c>
      <c r="BX474" s="2">
        <f ca="1">IF(Table1[[#This Row],[Area]]="Hathazari",Table1[[#This Row],[Income]],0)</f>
        <v>0</v>
      </c>
      <c r="BY474" s="2">
        <f ca="1">IF(Table1[[#This Row],[Area]]="Nazirhat",Table1[[#This Row],[Income]],0)</f>
        <v>0</v>
      </c>
      <c r="BZ474" s="2">
        <f ca="1">IF(Table1[[#This Row],[Area]]="Rangamati",Table1[[#This Row],[Income]],0)</f>
        <v>0</v>
      </c>
      <c r="CA474" s="2">
        <f ca="1">IF(Table1[[#This Row],[Area]]="Kumilla",Table1[[#This Row],[Income]],0)</f>
        <v>0</v>
      </c>
      <c r="CB474" s="2">
        <f ca="1">IF(Table1[[#This Row],[Area]]="Notun para",Table1[[#This Row],[Income]],0)</f>
        <v>0</v>
      </c>
      <c r="CC474" s="2">
        <f ca="1">IF(Table1[[#This Row],[Area]]="Fotikchori",Table1[[#This Row],[Income]],0)</f>
        <v>0</v>
      </c>
      <c r="CD474" s="2">
        <f ca="1">IF(Table1[[#This Row],[Area]]="Feni",Table1[[#This Row],[Income]],0)</f>
        <v>0</v>
      </c>
      <c r="CE474" s="2">
        <f ca="1">IF(Table1[[#This Row],[Area]]="Chattogram mohonogori",Table1[[#This Row],[Income]],0)</f>
        <v>59552</v>
      </c>
      <c r="CF474" s="2">
        <f ca="1">IF(Table1[[#This Row],[Area]]="Potia",Table1[[#This Row],[Income]],0)</f>
        <v>0</v>
      </c>
      <c r="CG474" s="3">
        <f ca="1">IF(Table1[[#This Row],[Area]]="Kaptai",Table1[[#This Row],[Income]],0)</f>
        <v>0</v>
      </c>
      <c r="CH474" s="1">
        <f ca="1">IF(Table1[[#This Row],[Field of work]]="Health",Table1[[#This Row],[Income]],0)</f>
        <v>0</v>
      </c>
      <c r="CI474" s="2">
        <f ca="1">IF(Table1[[#This Row],[Field of work]]="Teaching",Table1[[#This Row],[Income]],0)</f>
        <v>0</v>
      </c>
      <c r="CJ474" s="2">
        <f ca="1">IF(Table1[[#This Row],[Field of work]]="Construction",Table1[[#This Row],[Income]],0)</f>
        <v>0</v>
      </c>
      <c r="CK474" s="2">
        <f ca="1">IF(Table1[[#This Row],[Field of work]]="IT",Table1[[#This Row],[Income]],0)</f>
        <v>0</v>
      </c>
      <c r="CL474" s="2">
        <f ca="1">IF(Table1[[#This Row],[Field of work]]="General work",Table1[[#This Row],[Income]],0)</f>
        <v>59552</v>
      </c>
      <c r="CM474" s="3">
        <f ca="1">IF(Table1[[#This Row],[Field of work]]="Agriculture",Table1[[#This Row],[Income]],0)</f>
        <v>0</v>
      </c>
      <c r="CN474" s="1">
        <f t="shared" ca="1" si="242"/>
        <v>1</v>
      </c>
      <c r="CO474" s="3"/>
      <c r="CP474" s="1">
        <f t="shared" ca="1" si="256"/>
        <v>36</v>
      </c>
      <c r="CQ474" s="3"/>
    </row>
    <row r="475" spans="2:95" x14ac:dyDescent="0.25">
      <c r="B475">
        <f t="shared" ca="1" si="257"/>
        <v>1</v>
      </c>
      <c r="C475" t="str">
        <f t="shared" ca="1" si="243"/>
        <v>Men</v>
      </c>
      <c r="D475">
        <f t="shared" ca="1" si="258"/>
        <v>36</v>
      </c>
      <c r="E475">
        <f t="shared" ca="1" si="259"/>
        <v>3</v>
      </c>
      <c r="F475" t="str">
        <f t="shared" ca="1" si="244"/>
        <v>Teaching</v>
      </c>
      <c r="G475">
        <f t="shared" ca="1" si="260"/>
        <v>5</v>
      </c>
      <c r="H475" t="str">
        <f t="shared" ca="1" si="245"/>
        <v>Other</v>
      </c>
      <c r="I475">
        <f t="shared" ca="1" si="261"/>
        <v>4</v>
      </c>
      <c r="J475">
        <f t="shared" ca="1" si="262"/>
        <v>3</v>
      </c>
      <c r="K475">
        <f t="shared" ca="1" si="263"/>
        <v>86436</v>
      </c>
      <c r="L475">
        <f t="shared" ca="1" si="264"/>
        <v>6</v>
      </c>
      <c r="M475" t="str">
        <f t="shared" ca="1" si="246"/>
        <v>Kumilla</v>
      </c>
      <c r="N475">
        <f t="shared" ca="1" si="268"/>
        <v>518616</v>
      </c>
      <c r="O475">
        <f t="shared" ca="1" si="265"/>
        <v>377788.95143215754</v>
      </c>
      <c r="P475">
        <f t="shared" ca="1" si="269"/>
        <v>184713.14774440118</v>
      </c>
      <c r="Q475">
        <f t="shared" ca="1" si="266"/>
        <v>131602</v>
      </c>
      <c r="R475">
        <f t="shared" ca="1" si="270"/>
        <v>126020.18896974076</v>
      </c>
      <c r="S475">
        <f t="shared" ca="1" si="271"/>
        <v>52314.228712800716</v>
      </c>
      <c r="T475">
        <f t="shared" ca="1" si="272"/>
        <v>755643.37645720178</v>
      </c>
      <c r="U475">
        <f t="shared" ca="1" si="273"/>
        <v>635411.1404018983</v>
      </c>
      <c r="V475">
        <f t="shared" ca="1" si="274"/>
        <v>120232.23605530348</v>
      </c>
      <c r="AR475" s="1">
        <f ca="1">IF(Table1[[#This Row],[Gender]]="men",1,0)</f>
        <v>1</v>
      </c>
      <c r="AS475" s="2">
        <f ca="1">IF(Table1[[#This Row],[Gender]]="Women",1,0)</f>
        <v>0</v>
      </c>
      <c r="AT475" s="2"/>
      <c r="AU475" s="2"/>
      <c r="AV475" s="3"/>
      <c r="AX475" s="1">
        <f t="shared" ca="1" si="247"/>
        <v>1</v>
      </c>
      <c r="AY475" s="2">
        <f t="shared" ca="1" si="248"/>
        <v>0</v>
      </c>
      <c r="AZ475" s="2">
        <f t="shared" ca="1" si="249"/>
        <v>0</v>
      </c>
      <c r="BA475" s="2">
        <f t="shared" ca="1" si="250"/>
        <v>0</v>
      </c>
      <c r="BB475" s="2">
        <f t="shared" ca="1" si="251"/>
        <v>0</v>
      </c>
      <c r="BC475" s="2">
        <f t="shared" ca="1" si="252"/>
        <v>0</v>
      </c>
      <c r="BD475" s="2"/>
      <c r="BE475" s="2"/>
      <c r="BF475" s="2"/>
      <c r="BG475" s="2"/>
      <c r="BH475" s="2"/>
      <c r="BI475" s="2"/>
      <c r="BJ475" s="3"/>
      <c r="BL475" s="1">
        <f t="shared" ca="1" si="267"/>
        <v>54268.007209028903</v>
      </c>
      <c r="BM475" s="3"/>
      <c r="BN475" s="1">
        <f t="shared" ca="1" si="253"/>
        <v>1</v>
      </c>
      <c r="BO475" s="2"/>
      <c r="BP475" s="2"/>
      <c r="BQ475" s="3"/>
      <c r="BR475" s="15">
        <f t="shared" ca="1" si="254"/>
        <v>0.70476774412540266</v>
      </c>
      <c r="BS475" s="16">
        <f t="shared" ca="1" si="255"/>
        <v>0</v>
      </c>
      <c r="BT475" s="2"/>
      <c r="BU475" s="2"/>
      <c r="BV475" s="1">
        <f ca="1">IF(Table1[[#This Row],[Area]]="Raozan",Table1[[#This Row],[Income]],0)</f>
        <v>0</v>
      </c>
      <c r="BW475" s="2">
        <f ca="1">IF(Table1[[#This Row],[Area]]="Rangunia",Table1[[#This Row],[Income]],0)</f>
        <v>0</v>
      </c>
      <c r="BX475" s="2">
        <f ca="1">IF(Table1[[#This Row],[Area]]="Hathazari",Table1[[#This Row],[Income]],0)</f>
        <v>0</v>
      </c>
      <c r="BY475" s="2">
        <f ca="1">IF(Table1[[#This Row],[Area]]="Nazirhat",Table1[[#This Row],[Income]],0)</f>
        <v>0</v>
      </c>
      <c r="BZ475" s="2">
        <f ca="1">IF(Table1[[#This Row],[Area]]="Rangamati",Table1[[#This Row],[Income]],0)</f>
        <v>0</v>
      </c>
      <c r="CA475" s="2">
        <f ca="1">IF(Table1[[#This Row],[Area]]="Kumilla",Table1[[#This Row],[Income]],0)</f>
        <v>86436</v>
      </c>
      <c r="CB475" s="2">
        <f ca="1">IF(Table1[[#This Row],[Area]]="Notun para",Table1[[#This Row],[Income]],0)</f>
        <v>0</v>
      </c>
      <c r="CC475" s="2">
        <f ca="1">IF(Table1[[#This Row],[Area]]="Fotikchori",Table1[[#This Row],[Income]],0)</f>
        <v>0</v>
      </c>
      <c r="CD475" s="2">
        <f ca="1">IF(Table1[[#This Row],[Area]]="Feni",Table1[[#This Row],[Income]],0)</f>
        <v>0</v>
      </c>
      <c r="CE475" s="2">
        <f ca="1">IF(Table1[[#This Row],[Area]]="Chattogram mohonogori",Table1[[#This Row],[Income]],0)</f>
        <v>0</v>
      </c>
      <c r="CF475" s="2">
        <f ca="1">IF(Table1[[#This Row],[Area]]="Potia",Table1[[#This Row],[Income]],0)</f>
        <v>0</v>
      </c>
      <c r="CG475" s="3">
        <f ca="1">IF(Table1[[#This Row],[Area]]="Kaptai",Table1[[#This Row],[Income]],0)</f>
        <v>0</v>
      </c>
      <c r="CH475" s="1">
        <f ca="1">IF(Table1[[#This Row],[Field of work]]="Health",Table1[[#This Row],[Income]],0)</f>
        <v>0</v>
      </c>
      <c r="CI475" s="2">
        <f ca="1">IF(Table1[[#This Row],[Field of work]]="Teaching",Table1[[#This Row],[Income]],0)</f>
        <v>86436</v>
      </c>
      <c r="CJ475" s="2">
        <f ca="1">IF(Table1[[#This Row],[Field of work]]="Construction",Table1[[#This Row],[Income]],0)</f>
        <v>0</v>
      </c>
      <c r="CK475" s="2">
        <f ca="1">IF(Table1[[#This Row],[Field of work]]="IT",Table1[[#This Row],[Income]],0)</f>
        <v>0</v>
      </c>
      <c r="CL475" s="2">
        <f ca="1">IF(Table1[[#This Row],[Field of work]]="General work",Table1[[#This Row],[Income]],0)</f>
        <v>0</v>
      </c>
      <c r="CM475" s="3">
        <f ca="1">IF(Table1[[#This Row],[Field of work]]="Agriculture",Table1[[#This Row],[Income]],0)</f>
        <v>0</v>
      </c>
      <c r="CN475" s="1">
        <f t="shared" ca="1" si="242"/>
        <v>1</v>
      </c>
      <c r="CO475" s="3"/>
      <c r="CP475" s="1">
        <f t="shared" ca="1" si="256"/>
        <v>26</v>
      </c>
      <c r="CQ475" s="3"/>
    </row>
    <row r="476" spans="2:95" x14ac:dyDescent="0.25">
      <c r="B476">
        <f t="shared" ca="1" si="257"/>
        <v>2</v>
      </c>
      <c r="C476" t="str">
        <f t="shared" ca="1" si="243"/>
        <v>Women</v>
      </c>
      <c r="D476">
        <f t="shared" ca="1" si="258"/>
        <v>26</v>
      </c>
      <c r="E476">
        <f t="shared" ca="1" si="259"/>
        <v>1</v>
      </c>
      <c r="F476" t="str">
        <f t="shared" ca="1" si="244"/>
        <v>Health</v>
      </c>
      <c r="G476">
        <f t="shared" ca="1" si="260"/>
        <v>1</v>
      </c>
      <c r="H476" t="str">
        <f t="shared" ca="1" si="245"/>
        <v>High school</v>
      </c>
      <c r="I476">
        <f t="shared" ca="1" si="261"/>
        <v>1</v>
      </c>
      <c r="J476">
        <f t="shared" ca="1" si="262"/>
        <v>1</v>
      </c>
      <c r="K476">
        <f t="shared" ca="1" si="263"/>
        <v>85666</v>
      </c>
      <c r="L476">
        <f t="shared" ca="1" si="264"/>
        <v>8</v>
      </c>
      <c r="M476" t="str">
        <f t="shared" ca="1" si="246"/>
        <v>Potia</v>
      </c>
      <c r="N476">
        <f t="shared" ca="1" si="268"/>
        <v>428330</v>
      </c>
      <c r="O476">
        <f t="shared" ca="1" si="265"/>
        <v>301873.16784123372</v>
      </c>
      <c r="P476">
        <f t="shared" ca="1" si="269"/>
        <v>29645.42897048279</v>
      </c>
      <c r="Q476">
        <f t="shared" ca="1" si="266"/>
        <v>9981</v>
      </c>
      <c r="R476">
        <f t="shared" ca="1" si="270"/>
        <v>36912.391799463432</v>
      </c>
      <c r="S476">
        <f t="shared" ca="1" si="271"/>
        <v>107241.28729487292</v>
      </c>
      <c r="T476">
        <f t="shared" ca="1" si="272"/>
        <v>565216.7162653557</v>
      </c>
      <c r="U476">
        <f t="shared" ca="1" si="273"/>
        <v>348766.55964069715</v>
      </c>
      <c r="V476">
        <f t="shared" ca="1" si="274"/>
        <v>216450.15662465856</v>
      </c>
      <c r="AR476" s="1">
        <f ca="1">IF(Table1[[#This Row],[Gender]]="men",1,0)</f>
        <v>0</v>
      </c>
      <c r="AS476" s="2">
        <f ca="1">IF(Table1[[#This Row],[Gender]]="Women",1,0)</f>
        <v>1</v>
      </c>
      <c r="AT476" s="2"/>
      <c r="AU476" s="2"/>
      <c r="AV476" s="3"/>
      <c r="AX476" s="1">
        <f t="shared" ca="1" si="247"/>
        <v>0</v>
      </c>
      <c r="AY476" s="2">
        <f t="shared" ca="1" si="248"/>
        <v>0</v>
      </c>
      <c r="AZ476" s="2">
        <f t="shared" ca="1" si="249"/>
        <v>1</v>
      </c>
      <c r="BA476" s="2">
        <f t="shared" ca="1" si="250"/>
        <v>0</v>
      </c>
      <c r="BB476" s="2">
        <f t="shared" ca="1" si="251"/>
        <v>0</v>
      </c>
      <c r="BC476" s="2">
        <f t="shared" ca="1" si="252"/>
        <v>0</v>
      </c>
      <c r="BD476" s="2"/>
      <c r="BE476" s="2"/>
      <c r="BF476" s="2"/>
      <c r="BG476" s="2"/>
      <c r="BH476" s="2"/>
      <c r="BI476" s="2"/>
      <c r="BJ476" s="3"/>
      <c r="BL476" s="1">
        <f t="shared" ca="1" si="267"/>
        <v>49939.486993639533</v>
      </c>
      <c r="BM476" s="3"/>
      <c r="BN476" s="1">
        <f t="shared" ca="1" si="253"/>
        <v>0</v>
      </c>
      <c r="BO476" s="2"/>
      <c r="BP476" s="2"/>
      <c r="BQ476" s="3"/>
      <c r="BR476" s="15">
        <f t="shared" ca="1" si="254"/>
        <v>8.3186359903852924E-2</v>
      </c>
      <c r="BS476" s="16">
        <f t="shared" ca="1" si="255"/>
        <v>1</v>
      </c>
      <c r="BT476" s="2"/>
      <c r="BU476" s="2"/>
      <c r="BV476" s="1">
        <f ca="1">IF(Table1[[#This Row],[Area]]="Raozan",Table1[[#This Row],[Income]],0)</f>
        <v>0</v>
      </c>
      <c r="BW476" s="2">
        <f ca="1">IF(Table1[[#This Row],[Area]]="Rangunia",Table1[[#This Row],[Income]],0)</f>
        <v>0</v>
      </c>
      <c r="BX476" s="2">
        <f ca="1">IF(Table1[[#This Row],[Area]]="Hathazari",Table1[[#This Row],[Income]],0)</f>
        <v>0</v>
      </c>
      <c r="BY476" s="2">
        <f ca="1">IF(Table1[[#This Row],[Area]]="Nazirhat",Table1[[#This Row],[Income]],0)</f>
        <v>0</v>
      </c>
      <c r="BZ476" s="2">
        <f ca="1">IF(Table1[[#This Row],[Area]]="Rangamati",Table1[[#This Row],[Income]],0)</f>
        <v>0</v>
      </c>
      <c r="CA476" s="2">
        <f ca="1">IF(Table1[[#This Row],[Area]]="Kumilla",Table1[[#This Row],[Income]],0)</f>
        <v>0</v>
      </c>
      <c r="CB476" s="2">
        <f ca="1">IF(Table1[[#This Row],[Area]]="Notun para",Table1[[#This Row],[Income]],0)</f>
        <v>0</v>
      </c>
      <c r="CC476" s="2">
        <f ca="1">IF(Table1[[#This Row],[Area]]="Fotikchori",Table1[[#This Row],[Income]],0)</f>
        <v>0</v>
      </c>
      <c r="CD476" s="2">
        <f ca="1">IF(Table1[[#This Row],[Area]]="Feni",Table1[[#This Row],[Income]],0)</f>
        <v>0</v>
      </c>
      <c r="CE476" s="2">
        <f ca="1">IF(Table1[[#This Row],[Area]]="Chattogram mohonogori",Table1[[#This Row],[Income]],0)</f>
        <v>0</v>
      </c>
      <c r="CF476" s="2">
        <f ca="1">IF(Table1[[#This Row],[Area]]="Potia",Table1[[#This Row],[Income]],0)</f>
        <v>85666</v>
      </c>
      <c r="CG476" s="3">
        <f ca="1">IF(Table1[[#This Row],[Area]]="Kaptai",Table1[[#This Row],[Income]],0)</f>
        <v>0</v>
      </c>
      <c r="CH476" s="1">
        <f ca="1">IF(Table1[[#This Row],[Field of work]]="Health",Table1[[#This Row],[Income]],0)</f>
        <v>85666</v>
      </c>
      <c r="CI476" s="2">
        <f ca="1">IF(Table1[[#This Row],[Field of work]]="Teaching",Table1[[#This Row],[Income]],0)</f>
        <v>0</v>
      </c>
      <c r="CJ476" s="2">
        <f ca="1">IF(Table1[[#This Row],[Field of work]]="Construction",Table1[[#This Row],[Income]],0)</f>
        <v>0</v>
      </c>
      <c r="CK476" s="2">
        <f ca="1">IF(Table1[[#This Row],[Field of work]]="IT",Table1[[#This Row],[Income]],0)</f>
        <v>0</v>
      </c>
      <c r="CL476" s="2">
        <f ca="1">IF(Table1[[#This Row],[Field of work]]="General work",Table1[[#This Row],[Income]],0)</f>
        <v>0</v>
      </c>
      <c r="CM476" s="3">
        <f ca="1">IF(Table1[[#This Row],[Field of work]]="Agriculture",Table1[[#This Row],[Income]],0)</f>
        <v>0</v>
      </c>
      <c r="CN476" s="1">
        <f t="shared" ca="1" si="242"/>
        <v>1</v>
      </c>
      <c r="CO476" s="3"/>
      <c r="CP476" s="1">
        <f t="shared" ca="1" si="256"/>
        <v>30</v>
      </c>
      <c r="CQ476" s="3"/>
    </row>
    <row r="477" spans="2:95" x14ac:dyDescent="0.25">
      <c r="B477">
        <f t="shared" ca="1" si="257"/>
        <v>1</v>
      </c>
      <c r="C477" t="str">
        <f t="shared" ca="1" si="243"/>
        <v>Men</v>
      </c>
      <c r="D477">
        <f t="shared" ca="1" si="258"/>
        <v>30</v>
      </c>
      <c r="E477">
        <f t="shared" ca="1" si="259"/>
        <v>2</v>
      </c>
      <c r="F477" t="str">
        <f t="shared" ca="1" si="244"/>
        <v>Construction</v>
      </c>
      <c r="G477">
        <f t="shared" ca="1" si="260"/>
        <v>5</v>
      </c>
      <c r="H477" t="str">
        <f t="shared" ca="1" si="245"/>
        <v>Other</v>
      </c>
      <c r="I477">
        <f t="shared" ca="1" si="261"/>
        <v>4</v>
      </c>
      <c r="J477">
        <f t="shared" ca="1" si="262"/>
        <v>2</v>
      </c>
      <c r="K477">
        <f t="shared" ca="1" si="263"/>
        <v>64367</v>
      </c>
      <c r="L477">
        <f t="shared" ca="1" si="264"/>
        <v>12</v>
      </c>
      <c r="M477" t="str">
        <f t="shared" ca="1" si="246"/>
        <v>Kaptai</v>
      </c>
      <c r="N477">
        <f t="shared" ca="1" si="268"/>
        <v>257468</v>
      </c>
      <c r="O477">
        <f t="shared" ca="1" si="265"/>
        <v>21417.825711725203</v>
      </c>
      <c r="P477">
        <f t="shared" ca="1" si="269"/>
        <v>108536.01441805781</v>
      </c>
      <c r="Q477">
        <f t="shared" ca="1" si="266"/>
        <v>42431</v>
      </c>
      <c r="R477">
        <f t="shared" ca="1" si="270"/>
        <v>46030.001859884076</v>
      </c>
      <c r="S477">
        <f t="shared" ca="1" si="271"/>
        <v>70658.206706182114</v>
      </c>
      <c r="T477">
        <f t="shared" ca="1" si="272"/>
        <v>436662.22112423991</v>
      </c>
      <c r="U477">
        <f t="shared" ca="1" si="273"/>
        <v>109878.82757160929</v>
      </c>
      <c r="V477">
        <f t="shared" ca="1" si="274"/>
        <v>326783.39355263062</v>
      </c>
      <c r="AR477" s="1">
        <f ca="1">IF(Table1[[#This Row],[Gender]]="men",1,0)</f>
        <v>1</v>
      </c>
      <c r="AS477" s="2">
        <f ca="1">IF(Table1[[#This Row],[Gender]]="Women",1,0)</f>
        <v>0</v>
      </c>
      <c r="AT477" s="2"/>
      <c r="AU477" s="2"/>
      <c r="AV477" s="3"/>
      <c r="AX477" s="1">
        <f t="shared" ca="1" si="247"/>
        <v>0</v>
      </c>
      <c r="AY477" s="2">
        <f t="shared" ca="1" si="248"/>
        <v>0</v>
      </c>
      <c r="AZ477" s="2">
        <f t="shared" ca="1" si="249"/>
        <v>0</v>
      </c>
      <c r="BA477" s="2">
        <f t="shared" ca="1" si="250"/>
        <v>0</v>
      </c>
      <c r="BB477" s="2">
        <f t="shared" ca="1" si="251"/>
        <v>1</v>
      </c>
      <c r="BC477" s="2">
        <f t="shared" ca="1" si="252"/>
        <v>0</v>
      </c>
      <c r="BD477" s="2"/>
      <c r="BE477" s="2"/>
      <c r="BF477" s="2"/>
      <c r="BG477" s="2"/>
      <c r="BH477" s="2"/>
      <c r="BI477" s="2"/>
      <c r="BJ477" s="3"/>
      <c r="BL477" s="1">
        <f t="shared" ca="1" si="267"/>
        <v>63130.311361189335</v>
      </c>
      <c r="BM477" s="3"/>
      <c r="BN477" s="1">
        <f t="shared" ca="1" si="253"/>
        <v>0</v>
      </c>
      <c r="BO477" s="2"/>
      <c r="BP477" s="2"/>
      <c r="BQ477" s="3"/>
      <c r="BR477" s="15">
        <f t="shared" ca="1" si="254"/>
        <v>0.41942127413348068</v>
      </c>
      <c r="BS477" s="16">
        <f t="shared" ca="1" si="255"/>
        <v>0</v>
      </c>
      <c r="BT477" s="2"/>
      <c r="BU477" s="2"/>
      <c r="BV477" s="1">
        <f ca="1">IF(Table1[[#This Row],[Area]]="Raozan",Table1[[#This Row],[Income]],0)</f>
        <v>0</v>
      </c>
      <c r="BW477" s="2">
        <f ca="1">IF(Table1[[#This Row],[Area]]="Rangunia",Table1[[#This Row],[Income]],0)</f>
        <v>0</v>
      </c>
      <c r="BX477" s="2">
        <f ca="1">IF(Table1[[#This Row],[Area]]="Hathazari",Table1[[#This Row],[Income]],0)</f>
        <v>0</v>
      </c>
      <c r="BY477" s="2">
        <f ca="1">IF(Table1[[#This Row],[Area]]="Nazirhat",Table1[[#This Row],[Income]],0)</f>
        <v>0</v>
      </c>
      <c r="BZ477" s="2">
        <f ca="1">IF(Table1[[#This Row],[Area]]="Rangamati",Table1[[#This Row],[Income]],0)</f>
        <v>0</v>
      </c>
      <c r="CA477" s="2">
        <f ca="1">IF(Table1[[#This Row],[Area]]="Kumilla",Table1[[#This Row],[Income]],0)</f>
        <v>0</v>
      </c>
      <c r="CB477" s="2">
        <f ca="1">IF(Table1[[#This Row],[Area]]="Notun para",Table1[[#This Row],[Income]],0)</f>
        <v>0</v>
      </c>
      <c r="CC477" s="2">
        <f ca="1">IF(Table1[[#This Row],[Area]]="Fotikchori",Table1[[#This Row],[Income]],0)</f>
        <v>0</v>
      </c>
      <c r="CD477" s="2">
        <f ca="1">IF(Table1[[#This Row],[Area]]="Feni",Table1[[#This Row],[Income]],0)</f>
        <v>0</v>
      </c>
      <c r="CE477" s="2">
        <f ca="1">IF(Table1[[#This Row],[Area]]="Chattogram mohonogori",Table1[[#This Row],[Income]],0)</f>
        <v>0</v>
      </c>
      <c r="CF477" s="2">
        <f ca="1">IF(Table1[[#This Row],[Area]]="Potia",Table1[[#This Row],[Income]],0)</f>
        <v>0</v>
      </c>
      <c r="CG477" s="3">
        <f ca="1">IF(Table1[[#This Row],[Area]]="Kaptai",Table1[[#This Row],[Income]],0)</f>
        <v>64367</v>
      </c>
      <c r="CH477" s="1">
        <f ca="1">IF(Table1[[#This Row],[Field of work]]="Health",Table1[[#This Row],[Income]],0)</f>
        <v>0</v>
      </c>
      <c r="CI477" s="2">
        <f ca="1">IF(Table1[[#This Row],[Field of work]]="Teaching",Table1[[#This Row],[Income]],0)</f>
        <v>0</v>
      </c>
      <c r="CJ477" s="2">
        <f ca="1">IF(Table1[[#This Row],[Field of work]]="Construction",Table1[[#This Row],[Income]],0)</f>
        <v>64367</v>
      </c>
      <c r="CK477" s="2">
        <f ca="1">IF(Table1[[#This Row],[Field of work]]="IT",Table1[[#This Row],[Income]],0)</f>
        <v>0</v>
      </c>
      <c r="CL477" s="2">
        <f ca="1">IF(Table1[[#This Row],[Field of work]]="General work",Table1[[#This Row],[Income]],0)</f>
        <v>0</v>
      </c>
      <c r="CM477" s="3">
        <f ca="1">IF(Table1[[#This Row],[Field of work]]="Agriculture",Table1[[#This Row],[Income]],0)</f>
        <v>0</v>
      </c>
      <c r="CN477" s="1">
        <f t="shared" ca="1" si="242"/>
        <v>1</v>
      </c>
      <c r="CO477" s="3"/>
      <c r="CP477" s="1">
        <f t="shared" ca="1" si="256"/>
        <v>28</v>
      </c>
      <c r="CQ477" s="3"/>
    </row>
    <row r="478" spans="2:95" x14ac:dyDescent="0.25">
      <c r="B478">
        <f t="shared" ca="1" si="257"/>
        <v>1</v>
      </c>
      <c r="C478" t="str">
        <f t="shared" ca="1" si="243"/>
        <v>Men</v>
      </c>
      <c r="D478">
        <f t="shared" ca="1" si="258"/>
        <v>28</v>
      </c>
      <c r="E478">
        <f t="shared" ca="1" si="259"/>
        <v>5</v>
      </c>
      <c r="F478" t="str">
        <f t="shared" ca="1" si="244"/>
        <v>General work</v>
      </c>
      <c r="G478">
        <f t="shared" ca="1" si="260"/>
        <v>4</v>
      </c>
      <c r="H478" t="str">
        <f t="shared" ca="1" si="245"/>
        <v>Technical</v>
      </c>
      <c r="I478">
        <f t="shared" ca="1" si="261"/>
        <v>2</v>
      </c>
      <c r="J478">
        <f t="shared" ca="1" si="262"/>
        <v>1</v>
      </c>
      <c r="K478">
        <f t="shared" ca="1" si="263"/>
        <v>55587</v>
      </c>
      <c r="L478">
        <f t="shared" ca="1" si="264"/>
        <v>1</v>
      </c>
      <c r="M478" t="str">
        <f t="shared" ca="1" si="246"/>
        <v>Raozan</v>
      </c>
      <c r="N478">
        <f t="shared" ca="1" si="268"/>
        <v>166761</v>
      </c>
      <c r="O478">
        <f t="shared" ca="1" si="265"/>
        <v>69943.111095773376</v>
      </c>
      <c r="P478">
        <f t="shared" ca="1" si="269"/>
        <v>49939.486993639533</v>
      </c>
      <c r="Q478">
        <f t="shared" ca="1" si="266"/>
        <v>5551</v>
      </c>
      <c r="R478">
        <f t="shared" ca="1" si="270"/>
        <v>54916.126017235314</v>
      </c>
      <c r="S478">
        <f t="shared" ca="1" si="271"/>
        <v>40594.411443131998</v>
      </c>
      <c r="T478">
        <f t="shared" ca="1" si="272"/>
        <v>257294.89843677153</v>
      </c>
      <c r="U478">
        <f t="shared" ca="1" si="273"/>
        <v>130410.23711300868</v>
      </c>
      <c r="V478">
        <f t="shared" ca="1" si="274"/>
        <v>126884.66132376285</v>
      </c>
      <c r="AR478" s="1">
        <f ca="1">IF(Table1[[#This Row],[Gender]]="men",1,0)</f>
        <v>1</v>
      </c>
      <c r="AS478" s="2">
        <f ca="1">IF(Table1[[#This Row],[Gender]]="Women",1,0)</f>
        <v>0</v>
      </c>
      <c r="AT478" s="2"/>
      <c r="AU478" s="2"/>
      <c r="AV478" s="3"/>
      <c r="AX478" s="1">
        <f t="shared" ca="1" si="247"/>
        <v>1</v>
      </c>
      <c r="AY478" s="2">
        <f t="shared" ca="1" si="248"/>
        <v>0</v>
      </c>
      <c r="AZ478" s="2">
        <f t="shared" ca="1" si="249"/>
        <v>0</v>
      </c>
      <c r="BA478" s="2">
        <f t="shared" ca="1" si="250"/>
        <v>0</v>
      </c>
      <c r="BB478" s="2">
        <f t="shared" ca="1" si="251"/>
        <v>0</v>
      </c>
      <c r="BC478" s="2">
        <f t="shared" ca="1" si="252"/>
        <v>0</v>
      </c>
      <c r="BD478" s="2"/>
      <c r="BE478" s="2"/>
      <c r="BF478" s="2"/>
      <c r="BG478" s="2"/>
      <c r="BH478" s="2"/>
      <c r="BI478" s="2"/>
      <c r="BJ478" s="3"/>
      <c r="BL478" s="1">
        <f t="shared" ca="1" si="267"/>
        <v>79437.581337931682</v>
      </c>
      <c r="BM478" s="3"/>
      <c r="BN478" s="1">
        <f t="shared" ca="1" si="253"/>
        <v>1</v>
      </c>
      <c r="BO478" s="2"/>
      <c r="BP478" s="2"/>
      <c r="BQ478" s="3"/>
      <c r="BR478" s="15">
        <f t="shared" ca="1" si="254"/>
        <v>0.73359460032404811</v>
      </c>
      <c r="BS478" s="16">
        <f t="shared" ca="1" si="255"/>
        <v>0</v>
      </c>
      <c r="BT478" s="2"/>
      <c r="BU478" s="2"/>
      <c r="BV478" s="1">
        <f ca="1">IF(Table1[[#This Row],[Area]]="Raozan",Table1[[#This Row],[Income]],0)</f>
        <v>55587</v>
      </c>
      <c r="BW478" s="2">
        <f ca="1">IF(Table1[[#This Row],[Area]]="Rangunia",Table1[[#This Row],[Income]],0)</f>
        <v>0</v>
      </c>
      <c r="BX478" s="2">
        <f ca="1">IF(Table1[[#This Row],[Area]]="Hathazari",Table1[[#This Row],[Income]],0)</f>
        <v>0</v>
      </c>
      <c r="BY478" s="2">
        <f ca="1">IF(Table1[[#This Row],[Area]]="Nazirhat",Table1[[#This Row],[Income]],0)</f>
        <v>0</v>
      </c>
      <c r="BZ478" s="2">
        <f ca="1">IF(Table1[[#This Row],[Area]]="Rangamati",Table1[[#This Row],[Income]],0)</f>
        <v>0</v>
      </c>
      <c r="CA478" s="2">
        <f ca="1">IF(Table1[[#This Row],[Area]]="Kumilla",Table1[[#This Row],[Income]],0)</f>
        <v>0</v>
      </c>
      <c r="CB478" s="2">
        <f ca="1">IF(Table1[[#This Row],[Area]]="Notun para",Table1[[#This Row],[Income]],0)</f>
        <v>0</v>
      </c>
      <c r="CC478" s="2">
        <f ca="1">IF(Table1[[#This Row],[Area]]="Fotikchori",Table1[[#This Row],[Income]],0)</f>
        <v>0</v>
      </c>
      <c r="CD478" s="2">
        <f ca="1">IF(Table1[[#This Row],[Area]]="Feni",Table1[[#This Row],[Income]],0)</f>
        <v>0</v>
      </c>
      <c r="CE478" s="2">
        <f ca="1">IF(Table1[[#This Row],[Area]]="Chattogram mohonogori",Table1[[#This Row],[Income]],0)</f>
        <v>0</v>
      </c>
      <c r="CF478" s="2">
        <f ca="1">IF(Table1[[#This Row],[Area]]="Potia",Table1[[#This Row],[Income]],0)</f>
        <v>0</v>
      </c>
      <c r="CG478" s="3">
        <f ca="1">IF(Table1[[#This Row],[Area]]="Kaptai",Table1[[#This Row],[Income]],0)</f>
        <v>0</v>
      </c>
      <c r="CH478" s="1">
        <f ca="1">IF(Table1[[#This Row],[Field of work]]="Health",Table1[[#This Row],[Income]],0)</f>
        <v>0</v>
      </c>
      <c r="CI478" s="2">
        <f ca="1">IF(Table1[[#This Row],[Field of work]]="Teaching",Table1[[#This Row],[Income]],0)</f>
        <v>0</v>
      </c>
      <c r="CJ478" s="2">
        <f ca="1">IF(Table1[[#This Row],[Field of work]]="Construction",Table1[[#This Row],[Income]],0)</f>
        <v>0</v>
      </c>
      <c r="CK478" s="2">
        <f ca="1">IF(Table1[[#This Row],[Field of work]]="IT",Table1[[#This Row],[Income]],0)</f>
        <v>0</v>
      </c>
      <c r="CL478" s="2">
        <f ca="1">IF(Table1[[#This Row],[Field of work]]="General work",Table1[[#This Row],[Income]],0)</f>
        <v>55587</v>
      </c>
      <c r="CM478" s="3">
        <f ca="1">IF(Table1[[#This Row],[Field of work]]="Agriculture",Table1[[#This Row],[Income]],0)</f>
        <v>0</v>
      </c>
      <c r="CN478" s="1">
        <f t="shared" ca="1" si="242"/>
        <v>1</v>
      </c>
      <c r="CO478" s="3"/>
      <c r="CP478" s="1">
        <f t="shared" ca="1" si="256"/>
        <v>25</v>
      </c>
      <c r="CQ478" s="3"/>
    </row>
    <row r="479" spans="2:95" x14ac:dyDescent="0.25">
      <c r="B479">
        <f t="shared" ca="1" si="257"/>
        <v>2</v>
      </c>
      <c r="C479" t="str">
        <f t="shared" ca="1" si="243"/>
        <v>Women</v>
      </c>
      <c r="D479">
        <f t="shared" ca="1" si="258"/>
        <v>25</v>
      </c>
      <c r="E479">
        <f t="shared" ca="1" si="259"/>
        <v>1</v>
      </c>
      <c r="F479" t="str">
        <f t="shared" ca="1" si="244"/>
        <v>Health</v>
      </c>
      <c r="G479">
        <f t="shared" ca="1" si="260"/>
        <v>1</v>
      </c>
      <c r="H479" t="str">
        <f t="shared" ca="1" si="245"/>
        <v>High school</v>
      </c>
      <c r="I479">
        <f t="shared" ca="1" si="261"/>
        <v>1</v>
      </c>
      <c r="J479">
        <f t="shared" ca="1" si="262"/>
        <v>2</v>
      </c>
      <c r="K479">
        <f t="shared" ca="1" si="263"/>
        <v>68808</v>
      </c>
      <c r="L479">
        <f t="shared" ca="1" si="264"/>
        <v>4</v>
      </c>
      <c r="M479" t="str">
        <f t="shared" ca="1" si="246"/>
        <v>Rangamati</v>
      </c>
      <c r="N479">
        <f t="shared" ca="1" si="268"/>
        <v>344040</v>
      </c>
      <c r="O479">
        <f t="shared" ca="1" si="265"/>
        <v>252385.88629548551</v>
      </c>
      <c r="P479">
        <f t="shared" ca="1" si="269"/>
        <v>126260.62272237867</v>
      </c>
      <c r="Q479">
        <f t="shared" ca="1" si="266"/>
        <v>88058</v>
      </c>
      <c r="R479">
        <f t="shared" ca="1" si="270"/>
        <v>96897.497786086125</v>
      </c>
      <c r="S479">
        <f t="shared" ca="1" si="271"/>
        <v>50582.329728989716</v>
      </c>
      <c r="T479">
        <f t="shared" ca="1" si="272"/>
        <v>520882.95245136844</v>
      </c>
      <c r="U479">
        <f t="shared" ca="1" si="273"/>
        <v>437341.38408157165</v>
      </c>
      <c r="V479">
        <f t="shared" ca="1" si="274"/>
        <v>83541.568369796791</v>
      </c>
      <c r="AR479" s="1">
        <f ca="1">IF(Table1[[#This Row],[Gender]]="men",1,0)</f>
        <v>0</v>
      </c>
      <c r="AS479" s="2">
        <f ca="1">IF(Table1[[#This Row],[Gender]]="Women",1,0)</f>
        <v>1</v>
      </c>
      <c r="AT479" s="2"/>
      <c r="AU479" s="2"/>
      <c r="AV479" s="3"/>
      <c r="AX479" s="1">
        <f t="shared" ca="1" si="247"/>
        <v>1</v>
      </c>
      <c r="AY479" s="2">
        <f t="shared" ca="1" si="248"/>
        <v>0</v>
      </c>
      <c r="AZ479" s="2">
        <f t="shared" ca="1" si="249"/>
        <v>0</v>
      </c>
      <c r="BA479" s="2">
        <f t="shared" ca="1" si="250"/>
        <v>0</v>
      </c>
      <c r="BB479" s="2">
        <f t="shared" ca="1" si="251"/>
        <v>0</v>
      </c>
      <c r="BC479" s="2">
        <f t="shared" ca="1" si="252"/>
        <v>0</v>
      </c>
      <c r="BD479" s="2"/>
      <c r="BE479" s="2"/>
      <c r="BF479" s="2"/>
      <c r="BG479" s="2"/>
      <c r="BH479" s="2"/>
      <c r="BI479" s="2"/>
      <c r="BJ479" s="3"/>
      <c r="BL479" s="1">
        <f t="shared" ca="1" si="267"/>
        <v>43823.796630118326</v>
      </c>
      <c r="BM479" s="3"/>
      <c r="BN479" s="1">
        <f t="shared" ca="1" si="253"/>
        <v>1</v>
      </c>
      <c r="BO479" s="2"/>
      <c r="BP479" s="2"/>
      <c r="BQ479" s="3"/>
      <c r="BR479" s="15">
        <f t="shared" ca="1" si="254"/>
        <v>0.66066225771154541</v>
      </c>
      <c r="BS479" s="16">
        <f t="shared" ca="1" si="255"/>
        <v>0</v>
      </c>
      <c r="BT479" s="2"/>
      <c r="BU479" s="2"/>
      <c r="BV479" s="1">
        <f ca="1">IF(Table1[[#This Row],[Area]]="Raozan",Table1[[#This Row],[Income]],0)</f>
        <v>0</v>
      </c>
      <c r="BW479" s="2">
        <f ca="1">IF(Table1[[#This Row],[Area]]="Rangunia",Table1[[#This Row],[Income]],0)</f>
        <v>0</v>
      </c>
      <c r="BX479" s="2">
        <f ca="1">IF(Table1[[#This Row],[Area]]="Hathazari",Table1[[#This Row],[Income]],0)</f>
        <v>0</v>
      </c>
      <c r="BY479" s="2">
        <f ca="1">IF(Table1[[#This Row],[Area]]="Nazirhat",Table1[[#This Row],[Income]],0)</f>
        <v>0</v>
      </c>
      <c r="BZ479" s="2">
        <f ca="1">IF(Table1[[#This Row],[Area]]="Rangamati",Table1[[#This Row],[Income]],0)</f>
        <v>68808</v>
      </c>
      <c r="CA479" s="2">
        <f ca="1">IF(Table1[[#This Row],[Area]]="Kumilla",Table1[[#This Row],[Income]],0)</f>
        <v>0</v>
      </c>
      <c r="CB479" s="2">
        <f ca="1">IF(Table1[[#This Row],[Area]]="Notun para",Table1[[#This Row],[Income]],0)</f>
        <v>0</v>
      </c>
      <c r="CC479" s="2">
        <f ca="1">IF(Table1[[#This Row],[Area]]="Fotikchori",Table1[[#This Row],[Income]],0)</f>
        <v>0</v>
      </c>
      <c r="CD479" s="2">
        <f ca="1">IF(Table1[[#This Row],[Area]]="Feni",Table1[[#This Row],[Income]],0)</f>
        <v>0</v>
      </c>
      <c r="CE479" s="2">
        <f ca="1">IF(Table1[[#This Row],[Area]]="Chattogram mohonogori",Table1[[#This Row],[Income]],0)</f>
        <v>0</v>
      </c>
      <c r="CF479" s="2">
        <f ca="1">IF(Table1[[#This Row],[Area]]="Potia",Table1[[#This Row],[Income]],0)</f>
        <v>0</v>
      </c>
      <c r="CG479" s="3">
        <f ca="1">IF(Table1[[#This Row],[Area]]="Kaptai",Table1[[#This Row],[Income]],0)</f>
        <v>0</v>
      </c>
      <c r="CH479" s="1">
        <f ca="1">IF(Table1[[#This Row],[Field of work]]="Health",Table1[[#This Row],[Income]],0)</f>
        <v>68808</v>
      </c>
      <c r="CI479" s="2">
        <f ca="1">IF(Table1[[#This Row],[Field of work]]="Teaching",Table1[[#This Row],[Income]],0)</f>
        <v>0</v>
      </c>
      <c r="CJ479" s="2">
        <f ca="1">IF(Table1[[#This Row],[Field of work]]="Construction",Table1[[#This Row],[Income]],0)</f>
        <v>0</v>
      </c>
      <c r="CK479" s="2">
        <f ca="1">IF(Table1[[#This Row],[Field of work]]="IT",Table1[[#This Row],[Income]],0)</f>
        <v>0</v>
      </c>
      <c r="CL479" s="2">
        <f ca="1">IF(Table1[[#This Row],[Field of work]]="General work",Table1[[#This Row],[Income]],0)</f>
        <v>0</v>
      </c>
      <c r="CM479" s="3">
        <f ca="1">IF(Table1[[#This Row],[Field of work]]="Agriculture",Table1[[#This Row],[Income]],0)</f>
        <v>0</v>
      </c>
      <c r="CN479" s="1">
        <f t="shared" ca="1" si="242"/>
        <v>1</v>
      </c>
      <c r="CO479" s="3"/>
      <c r="CP479" s="1">
        <f t="shared" ca="1" si="256"/>
        <v>38</v>
      </c>
      <c r="CQ479" s="3"/>
    </row>
    <row r="480" spans="2:95" x14ac:dyDescent="0.25">
      <c r="B480">
        <f t="shared" ca="1" si="257"/>
        <v>2</v>
      </c>
      <c r="C480" t="str">
        <f t="shared" ca="1" si="243"/>
        <v>Women</v>
      </c>
      <c r="D480">
        <f t="shared" ca="1" si="258"/>
        <v>38</v>
      </c>
      <c r="E480">
        <f t="shared" ca="1" si="259"/>
        <v>1</v>
      </c>
      <c r="F480" t="str">
        <f t="shared" ca="1" si="244"/>
        <v>Health</v>
      </c>
      <c r="G480">
        <f t="shared" ca="1" si="260"/>
        <v>1</v>
      </c>
      <c r="H480" t="str">
        <f t="shared" ca="1" si="245"/>
        <v>High school</v>
      </c>
      <c r="I480">
        <f t="shared" ca="1" si="261"/>
        <v>2</v>
      </c>
      <c r="J480">
        <f t="shared" ca="1" si="262"/>
        <v>1</v>
      </c>
      <c r="K480">
        <f t="shared" ca="1" si="263"/>
        <v>84207</v>
      </c>
      <c r="L480">
        <f t="shared" ca="1" si="264"/>
        <v>3</v>
      </c>
      <c r="M480" t="str">
        <f t="shared" ca="1" si="246"/>
        <v>Fotikchori</v>
      </c>
      <c r="N480">
        <f t="shared" ca="1" si="268"/>
        <v>421035</v>
      </c>
      <c r="O480">
        <f t="shared" ca="1" si="265"/>
        <v>278161.93367558054</v>
      </c>
      <c r="P480">
        <f t="shared" ca="1" si="269"/>
        <v>79437.581337931682</v>
      </c>
      <c r="Q480">
        <f t="shared" ca="1" si="266"/>
        <v>24768</v>
      </c>
      <c r="R480">
        <f t="shared" ca="1" si="270"/>
        <v>59394.242528437404</v>
      </c>
      <c r="S480">
        <f t="shared" ca="1" si="271"/>
        <v>116851.34136261095</v>
      </c>
      <c r="T480">
        <f t="shared" ca="1" si="272"/>
        <v>617323.92270054261</v>
      </c>
      <c r="U480">
        <f t="shared" ca="1" si="273"/>
        <v>362324.17620401795</v>
      </c>
      <c r="V480">
        <f t="shared" ca="1" si="274"/>
        <v>254999.74649652466</v>
      </c>
      <c r="AR480" s="1">
        <f ca="1">IF(Table1[[#This Row],[Gender]]="men",1,0)</f>
        <v>0</v>
      </c>
      <c r="AS480" s="2">
        <f ca="1">IF(Table1[[#This Row],[Gender]]="Women",1,0)</f>
        <v>1</v>
      </c>
      <c r="AT480" s="2"/>
      <c r="AU480" s="2"/>
      <c r="AV480" s="3"/>
      <c r="AX480" s="1">
        <f t="shared" ca="1" si="247"/>
        <v>0</v>
      </c>
      <c r="AY480" s="2">
        <f t="shared" ca="1" si="248"/>
        <v>0</v>
      </c>
      <c r="AZ480" s="2">
        <f t="shared" ca="1" si="249"/>
        <v>0</v>
      </c>
      <c r="BA480" s="2">
        <f t="shared" ca="1" si="250"/>
        <v>1</v>
      </c>
      <c r="BB480" s="2">
        <f t="shared" ca="1" si="251"/>
        <v>0</v>
      </c>
      <c r="BC480" s="2">
        <f t="shared" ca="1" si="252"/>
        <v>0</v>
      </c>
      <c r="BD480" s="2"/>
      <c r="BE480" s="2"/>
      <c r="BF480" s="2"/>
      <c r="BG480" s="2"/>
      <c r="BH480" s="2"/>
      <c r="BI480" s="2"/>
      <c r="BJ480" s="3"/>
      <c r="BL480" s="1">
        <f t="shared" ca="1" si="267"/>
        <v>33830.530707716032</v>
      </c>
      <c r="BM480" s="3"/>
      <c r="BN480" s="1">
        <f t="shared" ca="1" si="253"/>
        <v>0</v>
      </c>
      <c r="BO480" s="2"/>
      <c r="BP480" s="2"/>
      <c r="BQ480" s="3"/>
      <c r="BR480" s="15">
        <f t="shared" ca="1" si="254"/>
        <v>8.3264935158222531E-2</v>
      </c>
      <c r="BS480" s="16">
        <f t="shared" ca="1" si="255"/>
        <v>1</v>
      </c>
      <c r="BT480" s="2"/>
      <c r="BU480" s="2"/>
      <c r="BV480" s="1">
        <f ca="1">IF(Table1[[#This Row],[Area]]="Raozan",Table1[[#This Row],[Income]],0)</f>
        <v>0</v>
      </c>
      <c r="BW480" s="2">
        <f ca="1">IF(Table1[[#This Row],[Area]]="Rangunia",Table1[[#This Row],[Income]],0)</f>
        <v>0</v>
      </c>
      <c r="BX480" s="2">
        <f ca="1">IF(Table1[[#This Row],[Area]]="Hathazari",Table1[[#This Row],[Income]],0)</f>
        <v>0</v>
      </c>
      <c r="BY480" s="2">
        <f ca="1">IF(Table1[[#This Row],[Area]]="Nazirhat",Table1[[#This Row],[Income]],0)</f>
        <v>0</v>
      </c>
      <c r="BZ480" s="2">
        <f ca="1">IF(Table1[[#This Row],[Area]]="Rangamati",Table1[[#This Row],[Income]],0)</f>
        <v>0</v>
      </c>
      <c r="CA480" s="2">
        <f ca="1">IF(Table1[[#This Row],[Area]]="Kumilla",Table1[[#This Row],[Income]],0)</f>
        <v>0</v>
      </c>
      <c r="CB480" s="2">
        <f ca="1">IF(Table1[[#This Row],[Area]]="Notun para",Table1[[#This Row],[Income]],0)</f>
        <v>0</v>
      </c>
      <c r="CC480" s="2">
        <f ca="1">IF(Table1[[#This Row],[Area]]="Fotikchori",Table1[[#This Row],[Income]],0)</f>
        <v>84207</v>
      </c>
      <c r="CD480" s="2">
        <f ca="1">IF(Table1[[#This Row],[Area]]="Feni",Table1[[#This Row],[Income]],0)</f>
        <v>0</v>
      </c>
      <c r="CE480" s="2">
        <f ca="1">IF(Table1[[#This Row],[Area]]="Chattogram mohonogori",Table1[[#This Row],[Income]],0)</f>
        <v>0</v>
      </c>
      <c r="CF480" s="2">
        <f ca="1">IF(Table1[[#This Row],[Area]]="Potia",Table1[[#This Row],[Income]],0)</f>
        <v>0</v>
      </c>
      <c r="CG480" s="3">
        <f ca="1">IF(Table1[[#This Row],[Area]]="Kaptai",Table1[[#This Row],[Income]],0)</f>
        <v>0</v>
      </c>
      <c r="CH480" s="1">
        <f ca="1">IF(Table1[[#This Row],[Field of work]]="Health",Table1[[#This Row],[Income]],0)</f>
        <v>84207</v>
      </c>
      <c r="CI480" s="2">
        <f ca="1">IF(Table1[[#This Row],[Field of work]]="Teaching",Table1[[#This Row],[Income]],0)</f>
        <v>0</v>
      </c>
      <c r="CJ480" s="2">
        <f ca="1">IF(Table1[[#This Row],[Field of work]]="Construction",Table1[[#This Row],[Income]],0)</f>
        <v>0</v>
      </c>
      <c r="CK480" s="2">
        <f ca="1">IF(Table1[[#This Row],[Field of work]]="IT",Table1[[#This Row],[Income]],0)</f>
        <v>0</v>
      </c>
      <c r="CL480" s="2">
        <f ca="1">IF(Table1[[#This Row],[Field of work]]="General work",Table1[[#This Row],[Income]],0)</f>
        <v>0</v>
      </c>
      <c r="CM480" s="3">
        <f ca="1">IF(Table1[[#This Row],[Field of work]]="Agriculture",Table1[[#This Row],[Income]],0)</f>
        <v>0</v>
      </c>
      <c r="CN480" s="1">
        <f t="shared" ca="1" si="242"/>
        <v>1</v>
      </c>
      <c r="CO480" s="3"/>
      <c r="CP480" s="1">
        <f t="shared" ca="1" si="256"/>
        <v>41</v>
      </c>
      <c r="CQ480" s="3"/>
    </row>
    <row r="481" spans="2:95" x14ac:dyDescent="0.25">
      <c r="B481">
        <f t="shared" ca="1" si="257"/>
        <v>2</v>
      </c>
      <c r="C481" t="str">
        <f t="shared" ca="1" si="243"/>
        <v>Women</v>
      </c>
      <c r="D481">
        <f t="shared" ca="1" si="258"/>
        <v>41</v>
      </c>
      <c r="E481">
        <f t="shared" ca="1" si="259"/>
        <v>4</v>
      </c>
      <c r="F481" t="str">
        <f t="shared" ca="1" si="244"/>
        <v>IT</v>
      </c>
      <c r="G481">
        <f t="shared" ca="1" si="260"/>
        <v>1</v>
      </c>
      <c r="H481" t="str">
        <f t="shared" ca="1" si="245"/>
        <v>High school</v>
      </c>
      <c r="I481">
        <f t="shared" ca="1" si="261"/>
        <v>3</v>
      </c>
      <c r="J481">
        <f t="shared" ca="1" si="262"/>
        <v>2</v>
      </c>
      <c r="K481">
        <f t="shared" ca="1" si="263"/>
        <v>89628</v>
      </c>
      <c r="L481">
        <f t="shared" ca="1" si="264"/>
        <v>5</v>
      </c>
      <c r="M481" t="str">
        <f t="shared" ca="1" si="246"/>
        <v>Chattogram mohonogori</v>
      </c>
      <c r="N481">
        <f t="shared" ca="1" si="268"/>
        <v>537768</v>
      </c>
      <c r="O481">
        <f t="shared" ca="1" si="265"/>
        <v>44777.217650167011</v>
      </c>
      <c r="P481">
        <f t="shared" ca="1" si="269"/>
        <v>87647.593260236652</v>
      </c>
      <c r="Q481">
        <f t="shared" ca="1" si="266"/>
        <v>51188</v>
      </c>
      <c r="R481">
        <f t="shared" ca="1" si="270"/>
        <v>41304.442953310601</v>
      </c>
      <c r="S481">
        <f t="shared" ca="1" si="271"/>
        <v>102738.04317857532</v>
      </c>
      <c r="T481">
        <f t="shared" ca="1" si="272"/>
        <v>728153.63643881201</v>
      </c>
      <c r="U481">
        <f t="shared" ca="1" si="273"/>
        <v>137269.66060347762</v>
      </c>
      <c r="V481">
        <f t="shared" ca="1" si="274"/>
        <v>590883.97583533439</v>
      </c>
      <c r="AR481" s="1">
        <f ca="1">IF(Table1[[#This Row],[Gender]]="men",1,0)</f>
        <v>0</v>
      </c>
      <c r="AS481" s="2">
        <f ca="1">IF(Table1[[#This Row],[Gender]]="Women",1,0)</f>
        <v>1</v>
      </c>
      <c r="AT481" s="2"/>
      <c r="AU481" s="2"/>
      <c r="AV481" s="3"/>
      <c r="AX481" s="1">
        <f t="shared" ca="1" si="247"/>
        <v>1</v>
      </c>
      <c r="AY481" s="2">
        <f t="shared" ca="1" si="248"/>
        <v>0</v>
      </c>
      <c r="AZ481" s="2">
        <f t="shared" ca="1" si="249"/>
        <v>0</v>
      </c>
      <c r="BA481" s="2">
        <f t="shared" ca="1" si="250"/>
        <v>0</v>
      </c>
      <c r="BB481" s="2">
        <f t="shared" ca="1" si="251"/>
        <v>0</v>
      </c>
      <c r="BC481" s="2">
        <f t="shared" ca="1" si="252"/>
        <v>0</v>
      </c>
      <c r="BD481" s="2"/>
      <c r="BE481" s="2"/>
      <c r="BF481" s="2"/>
      <c r="BG481" s="2"/>
      <c r="BH481" s="2"/>
      <c r="BI481" s="2"/>
      <c r="BJ481" s="3"/>
      <c r="BL481" s="1">
        <f t="shared" ca="1" si="267"/>
        <v>31229.723084166126</v>
      </c>
      <c r="BM481" s="3"/>
      <c r="BN481" s="1">
        <f t="shared" ca="1" si="253"/>
        <v>1</v>
      </c>
      <c r="BO481" s="2"/>
      <c r="BP481" s="2"/>
      <c r="BQ481" s="3"/>
      <c r="BR481" s="15">
        <f t="shared" ca="1" si="254"/>
        <v>0.63917340023086389</v>
      </c>
      <c r="BS481" s="16">
        <f t="shared" ca="1" si="255"/>
        <v>0</v>
      </c>
      <c r="BT481" s="2"/>
      <c r="BU481" s="2"/>
      <c r="BV481" s="1">
        <f ca="1">IF(Table1[[#This Row],[Area]]="Raozan",Table1[[#This Row],[Income]],0)</f>
        <v>0</v>
      </c>
      <c r="BW481" s="2">
        <f ca="1">IF(Table1[[#This Row],[Area]]="Rangunia",Table1[[#This Row],[Income]],0)</f>
        <v>0</v>
      </c>
      <c r="BX481" s="2">
        <f ca="1">IF(Table1[[#This Row],[Area]]="Hathazari",Table1[[#This Row],[Income]],0)</f>
        <v>0</v>
      </c>
      <c r="BY481" s="2">
        <f ca="1">IF(Table1[[#This Row],[Area]]="Nazirhat",Table1[[#This Row],[Income]],0)</f>
        <v>0</v>
      </c>
      <c r="BZ481" s="2">
        <f ca="1">IF(Table1[[#This Row],[Area]]="Rangamati",Table1[[#This Row],[Income]],0)</f>
        <v>0</v>
      </c>
      <c r="CA481" s="2">
        <f ca="1">IF(Table1[[#This Row],[Area]]="Kumilla",Table1[[#This Row],[Income]],0)</f>
        <v>0</v>
      </c>
      <c r="CB481" s="2">
        <f ca="1">IF(Table1[[#This Row],[Area]]="Notun para",Table1[[#This Row],[Income]],0)</f>
        <v>0</v>
      </c>
      <c r="CC481" s="2">
        <f ca="1">IF(Table1[[#This Row],[Area]]="Fotikchori",Table1[[#This Row],[Income]],0)</f>
        <v>0</v>
      </c>
      <c r="CD481" s="2">
        <f ca="1">IF(Table1[[#This Row],[Area]]="Feni",Table1[[#This Row],[Income]],0)</f>
        <v>0</v>
      </c>
      <c r="CE481" s="2">
        <f ca="1">IF(Table1[[#This Row],[Area]]="Chattogram mohonogori",Table1[[#This Row],[Income]],0)</f>
        <v>89628</v>
      </c>
      <c r="CF481" s="2">
        <f ca="1">IF(Table1[[#This Row],[Area]]="Potia",Table1[[#This Row],[Income]],0)</f>
        <v>0</v>
      </c>
      <c r="CG481" s="3">
        <f ca="1">IF(Table1[[#This Row],[Area]]="Kaptai",Table1[[#This Row],[Income]],0)</f>
        <v>0</v>
      </c>
      <c r="CH481" s="1">
        <f ca="1">IF(Table1[[#This Row],[Field of work]]="Health",Table1[[#This Row],[Income]],0)</f>
        <v>0</v>
      </c>
      <c r="CI481" s="2">
        <f ca="1">IF(Table1[[#This Row],[Field of work]]="Teaching",Table1[[#This Row],[Income]],0)</f>
        <v>0</v>
      </c>
      <c r="CJ481" s="2">
        <f ca="1">IF(Table1[[#This Row],[Field of work]]="Construction",Table1[[#This Row],[Income]],0)</f>
        <v>0</v>
      </c>
      <c r="CK481" s="2">
        <f ca="1">IF(Table1[[#This Row],[Field of work]]="IT",Table1[[#This Row],[Income]],0)</f>
        <v>89628</v>
      </c>
      <c r="CL481" s="2">
        <f ca="1">IF(Table1[[#This Row],[Field of work]]="General work",Table1[[#This Row],[Income]],0)</f>
        <v>0</v>
      </c>
      <c r="CM481" s="3">
        <f ca="1">IF(Table1[[#This Row],[Field of work]]="Agriculture",Table1[[#This Row],[Income]],0)</f>
        <v>0</v>
      </c>
      <c r="CN481" s="1">
        <f t="shared" ca="1" si="242"/>
        <v>1</v>
      </c>
      <c r="CO481" s="3"/>
      <c r="CP481" s="1">
        <f t="shared" ca="1" si="256"/>
        <v>35</v>
      </c>
      <c r="CQ481" s="3"/>
    </row>
    <row r="482" spans="2:95" x14ac:dyDescent="0.25">
      <c r="B482">
        <f t="shared" ca="1" si="257"/>
        <v>2</v>
      </c>
      <c r="C482" t="str">
        <f t="shared" ca="1" si="243"/>
        <v>Women</v>
      </c>
      <c r="D482">
        <f t="shared" ca="1" si="258"/>
        <v>35</v>
      </c>
      <c r="E482">
        <f t="shared" ca="1" si="259"/>
        <v>1</v>
      </c>
      <c r="F482" t="str">
        <f t="shared" ca="1" si="244"/>
        <v>Health</v>
      </c>
      <c r="G482">
        <f t="shared" ca="1" si="260"/>
        <v>5</v>
      </c>
      <c r="H482" t="str">
        <f t="shared" ca="1" si="245"/>
        <v>Other</v>
      </c>
      <c r="I482">
        <f t="shared" ca="1" si="261"/>
        <v>3</v>
      </c>
      <c r="J482">
        <f t="shared" ca="1" si="262"/>
        <v>3</v>
      </c>
      <c r="K482">
        <f t="shared" ca="1" si="263"/>
        <v>70621</v>
      </c>
      <c r="L482">
        <f t="shared" ca="1" si="264"/>
        <v>10</v>
      </c>
      <c r="M482" t="str">
        <f t="shared" ca="1" si="246"/>
        <v>Notun para</v>
      </c>
      <c r="N482">
        <f t="shared" ca="1" si="268"/>
        <v>353105</v>
      </c>
      <c r="O482">
        <f t="shared" ca="1" si="265"/>
        <v>225695.32348851921</v>
      </c>
      <c r="P482">
        <f t="shared" ca="1" si="269"/>
        <v>101491.59212314809</v>
      </c>
      <c r="Q482">
        <f t="shared" ca="1" si="266"/>
        <v>61486</v>
      </c>
      <c r="R482">
        <f t="shared" ca="1" si="270"/>
        <v>108208.17886396457</v>
      </c>
      <c r="S482">
        <f t="shared" ca="1" si="271"/>
        <v>24934.818594230019</v>
      </c>
      <c r="T482">
        <f t="shared" ca="1" si="272"/>
        <v>479531.41071737814</v>
      </c>
      <c r="U482">
        <f t="shared" ca="1" si="273"/>
        <v>395389.50235248375</v>
      </c>
      <c r="V482">
        <f t="shared" ca="1" si="274"/>
        <v>84141.908364894392</v>
      </c>
      <c r="AR482" s="1">
        <f ca="1">IF(Table1[[#This Row],[Gender]]="men",1,0)</f>
        <v>0</v>
      </c>
      <c r="AS482" s="2">
        <f ca="1">IF(Table1[[#This Row],[Gender]]="Women",1,0)</f>
        <v>1</v>
      </c>
      <c r="AT482" s="2"/>
      <c r="AU482" s="2"/>
      <c r="AV482" s="3"/>
      <c r="AX482" s="1">
        <f t="shared" ca="1" si="247"/>
        <v>0</v>
      </c>
      <c r="AY482" s="2">
        <f t="shared" ca="1" si="248"/>
        <v>0</v>
      </c>
      <c r="AZ482" s="2">
        <f t="shared" ca="1" si="249"/>
        <v>0</v>
      </c>
      <c r="BA482" s="2">
        <f t="shared" ca="1" si="250"/>
        <v>1</v>
      </c>
      <c r="BB482" s="2">
        <f t="shared" ca="1" si="251"/>
        <v>0</v>
      </c>
      <c r="BC482" s="2">
        <f t="shared" ca="1" si="252"/>
        <v>0</v>
      </c>
      <c r="BD482" s="2"/>
      <c r="BE482" s="2"/>
      <c r="BF482" s="2"/>
      <c r="BG482" s="2"/>
      <c r="BH482" s="2"/>
      <c r="BI482" s="2"/>
      <c r="BJ482" s="3"/>
      <c r="BL482" s="1">
        <f t="shared" ca="1" si="267"/>
        <v>37943.126337937036</v>
      </c>
      <c r="BM482" s="3"/>
      <c r="BN482" s="1">
        <f t="shared" ca="1" si="253"/>
        <v>1</v>
      </c>
      <c r="BO482" s="2"/>
      <c r="BP482" s="2"/>
      <c r="BQ482" s="3"/>
      <c r="BR482" s="15">
        <f t="shared" ca="1" si="254"/>
        <v>0.55627050110590426</v>
      </c>
      <c r="BS482" s="16">
        <f t="shared" ca="1" si="255"/>
        <v>0</v>
      </c>
      <c r="BT482" s="2"/>
      <c r="BU482" s="2"/>
      <c r="BV482" s="1">
        <f ca="1">IF(Table1[[#This Row],[Area]]="Raozan",Table1[[#This Row],[Income]],0)</f>
        <v>0</v>
      </c>
      <c r="BW482" s="2">
        <f ca="1">IF(Table1[[#This Row],[Area]]="Rangunia",Table1[[#This Row],[Income]],0)</f>
        <v>0</v>
      </c>
      <c r="BX482" s="2">
        <f ca="1">IF(Table1[[#This Row],[Area]]="Hathazari",Table1[[#This Row],[Income]],0)</f>
        <v>0</v>
      </c>
      <c r="BY482" s="2">
        <f ca="1">IF(Table1[[#This Row],[Area]]="Nazirhat",Table1[[#This Row],[Income]],0)</f>
        <v>0</v>
      </c>
      <c r="BZ482" s="2">
        <f ca="1">IF(Table1[[#This Row],[Area]]="Rangamati",Table1[[#This Row],[Income]],0)</f>
        <v>0</v>
      </c>
      <c r="CA482" s="2">
        <f ca="1">IF(Table1[[#This Row],[Area]]="Kumilla",Table1[[#This Row],[Income]],0)</f>
        <v>0</v>
      </c>
      <c r="CB482" s="2">
        <f ca="1">IF(Table1[[#This Row],[Area]]="Notun para",Table1[[#This Row],[Income]],0)</f>
        <v>70621</v>
      </c>
      <c r="CC482" s="2">
        <f ca="1">IF(Table1[[#This Row],[Area]]="Fotikchori",Table1[[#This Row],[Income]],0)</f>
        <v>0</v>
      </c>
      <c r="CD482" s="2">
        <f ca="1">IF(Table1[[#This Row],[Area]]="Feni",Table1[[#This Row],[Income]],0)</f>
        <v>0</v>
      </c>
      <c r="CE482" s="2">
        <f ca="1">IF(Table1[[#This Row],[Area]]="Chattogram mohonogori",Table1[[#This Row],[Income]],0)</f>
        <v>0</v>
      </c>
      <c r="CF482" s="2">
        <f ca="1">IF(Table1[[#This Row],[Area]]="Potia",Table1[[#This Row],[Income]],0)</f>
        <v>0</v>
      </c>
      <c r="CG482" s="3">
        <f ca="1">IF(Table1[[#This Row],[Area]]="Kaptai",Table1[[#This Row],[Income]],0)</f>
        <v>0</v>
      </c>
      <c r="CH482" s="1">
        <f ca="1">IF(Table1[[#This Row],[Field of work]]="Health",Table1[[#This Row],[Income]],0)</f>
        <v>70621</v>
      </c>
      <c r="CI482" s="2">
        <f ca="1">IF(Table1[[#This Row],[Field of work]]="Teaching",Table1[[#This Row],[Income]],0)</f>
        <v>0</v>
      </c>
      <c r="CJ482" s="2">
        <f ca="1">IF(Table1[[#This Row],[Field of work]]="Construction",Table1[[#This Row],[Income]],0)</f>
        <v>0</v>
      </c>
      <c r="CK482" s="2">
        <f ca="1">IF(Table1[[#This Row],[Field of work]]="IT",Table1[[#This Row],[Income]],0)</f>
        <v>0</v>
      </c>
      <c r="CL482" s="2">
        <f ca="1">IF(Table1[[#This Row],[Field of work]]="General work",Table1[[#This Row],[Income]],0)</f>
        <v>0</v>
      </c>
      <c r="CM482" s="3">
        <f ca="1">IF(Table1[[#This Row],[Field of work]]="Agriculture",Table1[[#This Row],[Income]],0)</f>
        <v>0</v>
      </c>
      <c r="CN482" s="1">
        <f t="shared" ca="1" si="242"/>
        <v>1</v>
      </c>
      <c r="CO482" s="3"/>
      <c r="CP482" s="1">
        <f t="shared" ca="1" si="256"/>
        <v>29</v>
      </c>
      <c r="CQ482" s="3"/>
    </row>
    <row r="483" spans="2:95" x14ac:dyDescent="0.25">
      <c r="B483">
        <f t="shared" ca="1" si="257"/>
        <v>1</v>
      </c>
      <c r="C483" t="str">
        <f t="shared" ca="1" si="243"/>
        <v>Men</v>
      </c>
      <c r="D483">
        <f t="shared" ca="1" si="258"/>
        <v>29</v>
      </c>
      <c r="E483">
        <f t="shared" ca="1" si="259"/>
        <v>4</v>
      </c>
      <c r="F483" t="str">
        <f t="shared" ca="1" si="244"/>
        <v>IT</v>
      </c>
      <c r="G483">
        <f t="shared" ca="1" si="260"/>
        <v>2</v>
      </c>
      <c r="H483" t="str">
        <f t="shared" ca="1" si="245"/>
        <v>College</v>
      </c>
      <c r="I483">
        <f t="shared" ca="1" si="261"/>
        <v>4</v>
      </c>
      <c r="J483">
        <f t="shared" ca="1" si="262"/>
        <v>3</v>
      </c>
      <c r="K483">
        <f t="shared" ca="1" si="263"/>
        <v>72246</v>
      </c>
      <c r="L483">
        <f t="shared" ca="1" si="264"/>
        <v>12</v>
      </c>
      <c r="M483" t="str">
        <f t="shared" ca="1" si="246"/>
        <v>Kaptai</v>
      </c>
      <c r="N483">
        <f t="shared" ca="1" si="268"/>
        <v>288984</v>
      </c>
      <c r="O483">
        <f t="shared" ca="1" si="265"/>
        <v>160753.27449158864</v>
      </c>
      <c r="P483">
        <f t="shared" ca="1" si="269"/>
        <v>93689.169252498381</v>
      </c>
      <c r="Q483">
        <f t="shared" ca="1" si="266"/>
        <v>45801</v>
      </c>
      <c r="R483">
        <f t="shared" ca="1" si="270"/>
        <v>61070.677068371457</v>
      </c>
      <c r="S483">
        <f t="shared" ca="1" si="271"/>
        <v>96434.140334948752</v>
      </c>
      <c r="T483">
        <f t="shared" ca="1" si="272"/>
        <v>479107.30958744709</v>
      </c>
      <c r="U483">
        <f t="shared" ca="1" si="273"/>
        <v>267624.95155996009</v>
      </c>
      <c r="V483">
        <f t="shared" ca="1" si="274"/>
        <v>211482.358027487</v>
      </c>
      <c r="AR483" s="1">
        <f ca="1">IF(Table1[[#This Row],[Gender]]="men",1,0)</f>
        <v>1</v>
      </c>
      <c r="AS483" s="2">
        <f ca="1">IF(Table1[[#This Row],[Gender]]="Women",1,0)</f>
        <v>0</v>
      </c>
      <c r="AT483" s="2"/>
      <c r="AU483" s="2"/>
      <c r="AV483" s="3"/>
      <c r="AX483" s="1">
        <f t="shared" ca="1" si="247"/>
        <v>0</v>
      </c>
      <c r="AY483" s="2">
        <f t="shared" ca="1" si="248"/>
        <v>1</v>
      </c>
      <c r="AZ483" s="2">
        <f t="shared" ca="1" si="249"/>
        <v>0</v>
      </c>
      <c r="BA483" s="2">
        <f t="shared" ca="1" si="250"/>
        <v>0</v>
      </c>
      <c r="BB483" s="2">
        <f t="shared" ca="1" si="251"/>
        <v>0</v>
      </c>
      <c r="BC483" s="2">
        <f t="shared" ca="1" si="252"/>
        <v>0</v>
      </c>
      <c r="BD483" s="2"/>
      <c r="BE483" s="2"/>
      <c r="BF483" s="2"/>
      <c r="BG483" s="2"/>
      <c r="BH483" s="2"/>
      <c r="BI483" s="2"/>
      <c r="BJ483" s="3"/>
      <c r="BL483" s="1">
        <f t="shared" ca="1" si="267"/>
        <v>61648.406527409621</v>
      </c>
      <c r="BM483" s="3"/>
      <c r="BN483" s="1">
        <f t="shared" ca="1" si="253"/>
        <v>1</v>
      </c>
      <c r="BO483" s="2"/>
      <c r="BP483" s="2"/>
      <c r="BQ483" s="3"/>
      <c r="BR483" s="15">
        <f t="shared" ca="1" si="254"/>
        <v>0.58717094674523274</v>
      </c>
      <c r="BS483" s="16">
        <f t="shared" ca="1" si="255"/>
        <v>0</v>
      </c>
      <c r="BT483" s="2"/>
      <c r="BU483" s="2"/>
      <c r="BV483" s="1">
        <f ca="1">IF(Table1[[#This Row],[Area]]="Raozan",Table1[[#This Row],[Income]],0)</f>
        <v>0</v>
      </c>
      <c r="BW483" s="2">
        <f ca="1">IF(Table1[[#This Row],[Area]]="Rangunia",Table1[[#This Row],[Income]],0)</f>
        <v>0</v>
      </c>
      <c r="BX483" s="2">
        <f ca="1">IF(Table1[[#This Row],[Area]]="Hathazari",Table1[[#This Row],[Income]],0)</f>
        <v>0</v>
      </c>
      <c r="BY483" s="2">
        <f ca="1">IF(Table1[[#This Row],[Area]]="Nazirhat",Table1[[#This Row],[Income]],0)</f>
        <v>0</v>
      </c>
      <c r="BZ483" s="2">
        <f ca="1">IF(Table1[[#This Row],[Area]]="Rangamati",Table1[[#This Row],[Income]],0)</f>
        <v>0</v>
      </c>
      <c r="CA483" s="2">
        <f ca="1">IF(Table1[[#This Row],[Area]]="Kumilla",Table1[[#This Row],[Income]],0)</f>
        <v>0</v>
      </c>
      <c r="CB483" s="2">
        <f ca="1">IF(Table1[[#This Row],[Area]]="Notun para",Table1[[#This Row],[Income]],0)</f>
        <v>0</v>
      </c>
      <c r="CC483" s="2">
        <f ca="1">IF(Table1[[#This Row],[Area]]="Fotikchori",Table1[[#This Row],[Income]],0)</f>
        <v>0</v>
      </c>
      <c r="CD483" s="2">
        <f ca="1">IF(Table1[[#This Row],[Area]]="Feni",Table1[[#This Row],[Income]],0)</f>
        <v>0</v>
      </c>
      <c r="CE483" s="2">
        <f ca="1">IF(Table1[[#This Row],[Area]]="Chattogram mohonogori",Table1[[#This Row],[Income]],0)</f>
        <v>0</v>
      </c>
      <c r="CF483" s="2">
        <f ca="1">IF(Table1[[#This Row],[Area]]="Potia",Table1[[#This Row],[Income]],0)</f>
        <v>0</v>
      </c>
      <c r="CG483" s="3">
        <f ca="1">IF(Table1[[#This Row],[Area]]="Kaptai",Table1[[#This Row],[Income]],0)</f>
        <v>72246</v>
      </c>
      <c r="CH483" s="1">
        <f ca="1">IF(Table1[[#This Row],[Field of work]]="Health",Table1[[#This Row],[Income]],0)</f>
        <v>0</v>
      </c>
      <c r="CI483" s="2">
        <f ca="1">IF(Table1[[#This Row],[Field of work]]="Teaching",Table1[[#This Row],[Income]],0)</f>
        <v>0</v>
      </c>
      <c r="CJ483" s="2">
        <f ca="1">IF(Table1[[#This Row],[Field of work]]="Construction",Table1[[#This Row],[Income]],0)</f>
        <v>0</v>
      </c>
      <c r="CK483" s="2">
        <f ca="1">IF(Table1[[#This Row],[Field of work]]="IT",Table1[[#This Row],[Income]],0)</f>
        <v>72246</v>
      </c>
      <c r="CL483" s="2">
        <f ca="1">IF(Table1[[#This Row],[Field of work]]="General work",Table1[[#This Row],[Income]],0)</f>
        <v>0</v>
      </c>
      <c r="CM483" s="3">
        <f ca="1">IF(Table1[[#This Row],[Field of work]]="Agriculture",Table1[[#This Row],[Income]],0)</f>
        <v>0</v>
      </c>
      <c r="CN483" s="1">
        <f t="shared" ca="1" si="242"/>
        <v>1</v>
      </c>
      <c r="CO483" s="3"/>
      <c r="CP483" s="1">
        <f t="shared" ca="1" si="256"/>
        <v>44</v>
      </c>
      <c r="CQ483" s="3"/>
    </row>
    <row r="484" spans="2:95" x14ac:dyDescent="0.25">
      <c r="B484">
        <f t="shared" ca="1" si="257"/>
        <v>1</v>
      </c>
      <c r="C484" t="str">
        <f t="shared" ca="1" si="243"/>
        <v>Men</v>
      </c>
      <c r="D484">
        <f t="shared" ca="1" si="258"/>
        <v>44</v>
      </c>
      <c r="E484">
        <f t="shared" ca="1" si="259"/>
        <v>3</v>
      </c>
      <c r="F484" t="str">
        <f t="shared" ca="1" si="244"/>
        <v>Teaching</v>
      </c>
      <c r="G484">
        <f t="shared" ca="1" si="260"/>
        <v>4</v>
      </c>
      <c r="H484" t="str">
        <f t="shared" ca="1" si="245"/>
        <v>Technical</v>
      </c>
      <c r="I484">
        <f t="shared" ca="1" si="261"/>
        <v>0</v>
      </c>
      <c r="J484">
        <f t="shared" ca="1" si="262"/>
        <v>2</v>
      </c>
      <c r="K484">
        <f t="shared" ca="1" si="263"/>
        <v>72475</v>
      </c>
      <c r="L484">
        <f t="shared" ca="1" si="264"/>
        <v>10</v>
      </c>
      <c r="M484" t="str">
        <f t="shared" ca="1" si="246"/>
        <v>Notun para</v>
      </c>
      <c r="N484">
        <f t="shared" ca="1" si="268"/>
        <v>362375</v>
      </c>
      <c r="O484">
        <f t="shared" ca="1" si="265"/>
        <v>212776.0718268037</v>
      </c>
      <c r="P484">
        <f t="shared" ca="1" si="269"/>
        <v>75886.252675874071</v>
      </c>
      <c r="Q484">
        <f t="shared" ca="1" si="266"/>
        <v>70730</v>
      </c>
      <c r="R484">
        <f t="shared" ca="1" si="270"/>
        <v>47261.11921201025</v>
      </c>
      <c r="S484">
        <f t="shared" ca="1" si="271"/>
        <v>25992.694186851611</v>
      </c>
      <c r="T484">
        <f t="shared" ca="1" si="272"/>
        <v>464253.94686272566</v>
      </c>
      <c r="U484">
        <f t="shared" ca="1" si="273"/>
        <v>330767.19103881397</v>
      </c>
      <c r="V484">
        <f t="shared" ca="1" si="274"/>
        <v>133486.75582391169</v>
      </c>
      <c r="AR484" s="1">
        <f ca="1">IF(Table1[[#This Row],[Gender]]="men",1,0)</f>
        <v>1</v>
      </c>
      <c r="AS484" s="2">
        <f ca="1">IF(Table1[[#This Row],[Gender]]="Women",1,0)</f>
        <v>0</v>
      </c>
      <c r="AT484" s="2"/>
      <c r="AU484" s="2"/>
      <c r="AV484" s="3"/>
      <c r="AX484" s="1">
        <f t="shared" ca="1" si="247"/>
        <v>0</v>
      </c>
      <c r="AY484" s="2">
        <f t="shared" ca="1" si="248"/>
        <v>0</v>
      </c>
      <c r="AZ484" s="2">
        <f t="shared" ca="1" si="249"/>
        <v>1</v>
      </c>
      <c r="BA484" s="2">
        <f t="shared" ca="1" si="250"/>
        <v>0</v>
      </c>
      <c r="BB484" s="2">
        <f t="shared" ca="1" si="251"/>
        <v>0</v>
      </c>
      <c r="BC484" s="2">
        <f t="shared" ca="1" si="252"/>
        <v>0</v>
      </c>
      <c r="BD484" s="2"/>
      <c r="BE484" s="2"/>
      <c r="BF484" s="2"/>
      <c r="BG484" s="2"/>
      <c r="BH484" s="2"/>
      <c r="BI484" s="2"/>
      <c r="BJ484" s="3"/>
      <c r="BL484" s="1">
        <f t="shared" ca="1" si="267"/>
        <v>5088.7223700760269</v>
      </c>
      <c r="BM484" s="3"/>
      <c r="BN484" s="1">
        <f t="shared" ca="1" si="253"/>
        <v>0</v>
      </c>
      <c r="BO484" s="2"/>
      <c r="BP484" s="2"/>
      <c r="BQ484" s="3"/>
      <c r="BR484" s="15">
        <f t="shared" ca="1" si="254"/>
        <v>0.4991700582036957</v>
      </c>
      <c r="BS484" s="16">
        <f t="shared" ca="1" si="255"/>
        <v>0</v>
      </c>
      <c r="BT484" s="2"/>
      <c r="BU484" s="2"/>
      <c r="BV484" s="1">
        <f ca="1">IF(Table1[[#This Row],[Area]]="Raozan",Table1[[#This Row],[Income]],0)</f>
        <v>0</v>
      </c>
      <c r="BW484" s="2">
        <f ca="1">IF(Table1[[#This Row],[Area]]="Rangunia",Table1[[#This Row],[Income]],0)</f>
        <v>0</v>
      </c>
      <c r="BX484" s="2">
        <f ca="1">IF(Table1[[#This Row],[Area]]="Hathazari",Table1[[#This Row],[Income]],0)</f>
        <v>0</v>
      </c>
      <c r="BY484" s="2">
        <f ca="1">IF(Table1[[#This Row],[Area]]="Nazirhat",Table1[[#This Row],[Income]],0)</f>
        <v>0</v>
      </c>
      <c r="BZ484" s="2">
        <f ca="1">IF(Table1[[#This Row],[Area]]="Rangamati",Table1[[#This Row],[Income]],0)</f>
        <v>0</v>
      </c>
      <c r="CA484" s="2">
        <f ca="1">IF(Table1[[#This Row],[Area]]="Kumilla",Table1[[#This Row],[Income]],0)</f>
        <v>0</v>
      </c>
      <c r="CB484" s="2">
        <f ca="1">IF(Table1[[#This Row],[Area]]="Notun para",Table1[[#This Row],[Income]],0)</f>
        <v>72475</v>
      </c>
      <c r="CC484" s="2">
        <f ca="1">IF(Table1[[#This Row],[Area]]="Fotikchori",Table1[[#This Row],[Income]],0)</f>
        <v>0</v>
      </c>
      <c r="CD484" s="2">
        <f ca="1">IF(Table1[[#This Row],[Area]]="Feni",Table1[[#This Row],[Income]],0)</f>
        <v>0</v>
      </c>
      <c r="CE484" s="2">
        <f ca="1">IF(Table1[[#This Row],[Area]]="Chattogram mohonogori",Table1[[#This Row],[Income]],0)</f>
        <v>0</v>
      </c>
      <c r="CF484" s="2">
        <f ca="1">IF(Table1[[#This Row],[Area]]="Potia",Table1[[#This Row],[Income]],0)</f>
        <v>0</v>
      </c>
      <c r="CG484" s="3">
        <f ca="1">IF(Table1[[#This Row],[Area]]="Kaptai",Table1[[#This Row],[Income]],0)</f>
        <v>0</v>
      </c>
      <c r="CH484" s="1">
        <f ca="1">IF(Table1[[#This Row],[Field of work]]="Health",Table1[[#This Row],[Income]],0)</f>
        <v>0</v>
      </c>
      <c r="CI484" s="2">
        <f ca="1">IF(Table1[[#This Row],[Field of work]]="Teaching",Table1[[#This Row],[Income]],0)</f>
        <v>72475</v>
      </c>
      <c r="CJ484" s="2">
        <f ca="1">IF(Table1[[#This Row],[Field of work]]="Construction",Table1[[#This Row],[Income]],0)</f>
        <v>0</v>
      </c>
      <c r="CK484" s="2">
        <f ca="1">IF(Table1[[#This Row],[Field of work]]="IT",Table1[[#This Row],[Income]],0)</f>
        <v>0</v>
      </c>
      <c r="CL484" s="2">
        <f ca="1">IF(Table1[[#This Row],[Field of work]]="General work",Table1[[#This Row],[Income]],0)</f>
        <v>0</v>
      </c>
      <c r="CM484" s="3">
        <f ca="1">IF(Table1[[#This Row],[Field of work]]="Agriculture",Table1[[#This Row],[Income]],0)</f>
        <v>0</v>
      </c>
      <c r="CN484" s="1">
        <f t="shared" ca="1" si="242"/>
        <v>1</v>
      </c>
      <c r="CO484" s="3"/>
      <c r="CP484" s="1">
        <f t="shared" ca="1" si="256"/>
        <v>26</v>
      </c>
      <c r="CQ484" s="3"/>
    </row>
    <row r="485" spans="2:95" x14ac:dyDescent="0.25">
      <c r="B485">
        <f t="shared" ca="1" si="257"/>
        <v>1</v>
      </c>
      <c r="C485" t="str">
        <f t="shared" ca="1" si="243"/>
        <v>Men</v>
      </c>
      <c r="D485">
        <f t="shared" ca="1" si="258"/>
        <v>26</v>
      </c>
      <c r="E485">
        <f t="shared" ca="1" si="259"/>
        <v>2</v>
      </c>
      <c r="F485" t="str">
        <f t="shared" ca="1" si="244"/>
        <v>Construction</v>
      </c>
      <c r="G485">
        <f t="shared" ca="1" si="260"/>
        <v>1</v>
      </c>
      <c r="H485" t="str">
        <f t="shared" ca="1" si="245"/>
        <v>High school</v>
      </c>
      <c r="I485">
        <f t="shared" ca="1" si="261"/>
        <v>2</v>
      </c>
      <c r="J485">
        <f t="shared" ca="1" si="262"/>
        <v>3</v>
      </c>
      <c r="K485">
        <f t="shared" ca="1" si="263"/>
        <v>73954</v>
      </c>
      <c r="L485">
        <f t="shared" ca="1" si="264"/>
        <v>8</v>
      </c>
      <c r="M485" t="str">
        <f t="shared" ca="1" si="246"/>
        <v>Potia</v>
      </c>
      <c r="N485">
        <f t="shared" ca="1" si="268"/>
        <v>221862</v>
      </c>
      <c r="O485">
        <f t="shared" ca="1" si="265"/>
        <v>110746.86745318833</v>
      </c>
      <c r="P485">
        <f t="shared" ca="1" si="269"/>
        <v>184945.21958222886</v>
      </c>
      <c r="Q485">
        <f t="shared" ca="1" si="266"/>
        <v>15262</v>
      </c>
      <c r="R485">
        <f t="shared" ca="1" si="270"/>
        <v>47571.629787767131</v>
      </c>
      <c r="S485">
        <f t="shared" ca="1" si="271"/>
        <v>107100.94969479402</v>
      </c>
      <c r="T485">
        <f t="shared" ca="1" si="272"/>
        <v>513908.16927702288</v>
      </c>
      <c r="U485">
        <f t="shared" ca="1" si="273"/>
        <v>173580.49724095548</v>
      </c>
      <c r="V485">
        <f t="shared" ca="1" si="274"/>
        <v>340327.67203606741</v>
      </c>
      <c r="AR485" s="1">
        <f ca="1">IF(Table1[[#This Row],[Gender]]="men",1,0)</f>
        <v>1</v>
      </c>
      <c r="AS485" s="2">
        <f ca="1">IF(Table1[[#This Row],[Gender]]="Women",1,0)</f>
        <v>0</v>
      </c>
      <c r="AT485" s="2"/>
      <c r="AU485" s="2"/>
      <c r="AV485" s="3"/>
      <c r="AX485" s="1">
        <f t="shared" ca="1" si="247"/>
        <v>1</v>
      </c>
      <c r="AY485" s="2">
        <f t="shared" ca="1" si="248"/>
        <v>0</v>
      </c>
      <c r="AZ485" s="2">
        <f t="shared" ca="1" si="249"/>
        <v>0</v>
      </c>
      <c r="BA485" s="2">
        <f t="shared" ca="1" si="250"/>
        <v>0</v>
      </c>
      <c r="BB485" s="2">
        <f t="shared" ca="1" si="251"/>
        <v>0</v>
      </c>
      <c r="BC485" s="2">
        <f t="shared" ca="1" si="252"/>
        <v>0</v>
      </c>
      <c r="BD485" s="2"/>
      <c r="BE485" s="2"/>
      <c r="BF485" s="2"/>
      <c r="BG485" s="2"/>
      <c r="BH485" s="2"/>
      <c r="BI485" s="2"/>
      <c r="BJ485" s="3"/>
      <c r="BL485" s="1">
        <f t="shared" ca="1" si="267"/>
        <v>66933.583280406761</v>
      </c>
      <c r="BM485" s="3"/>
      <c r="BN485" s="1">
        <f t="shared" ca="1" si="253"/>
        <v>1</v>
      </c>
      <c r="BO485" s="2"/>
      <c r="BP485" s="2"/>
      <c r="BQ485" s="3"/>
      <c r="BR485" s="15">
        <f t="shared" ca="1" si="254"/>
        <v>0.96324224775756806</v>
      </c>
      <c r="BS485" s="16">
        <f t="shared" ca="1" si="255"/>
        <v>0</v>
      </c>
      <c r="BT485" s="2"/>
      <c r="BU485" s="2"/>
      <c r="BV485" s="1">
        <f ca="1">IF(Table1[[#This Row],[Area]]="Raozan",Table1[[#This Row],[Income]],0)</f>
        <v>0</v>
      </c>
      <c r="BW485" s="2">
        <f ca="1">IF(Table1[[#This Row],[Area]]="Rangunia",Table1[[#This Row],[Income]],0)</f>
        <v>0</v>
      </c>
      <c r="BX485" s="2">
        <f ca="1">IF(Table1[[#This Row],[Area]]="Hathazari",Table1[[#This Row],[Income]],0)</f>
        <v>0</v>
      </c>
      <c r="BY485" s="2">
        <f ca="1">IF(Table1[[#This Row],[Area]]="Nazirhat",Table1[[#This Row],[Income]],0)</f>
        <v>0</v>
      </c>
      <c r="BZ485" s="2">
        <f ca="1">IF(Table1[[#This Row],[Area]]="Rangamati",Table1[[#This Row],[Income]],0)</f>
        <v>0</v>
      </c>
      <c r="CA485" s="2">
        <f ca="1">IF(Table1[[#This Row],[Area]]="Kumilla",Table1[[#This Row],[Income]],0)</f>
        <v>0</v>
      </c>
      <c r="CB485" s="2">
        <f ca="1">IF(Table1[[#This Row],[Area]]="Notun para",Table1[[#This Row],[Income]],0)</f>
        <v>0</v>
      </c>
      <c r="CC485" s="2">
        <f ca="1">IF(Table1[[#This Row],[Area]]="Fotikchori",Table1[[#This Row],[Income]],0)</f>
        <v>0</v>
      </c>
      <c r="CD485" s="2">
        <f ca="1">IF(Table1[[#This Row],[Area]]="Feni",Table1[[#This Row],[Income]],0)</f>
        <v>0</v>
      </c>
      <c r="CE485" s="2">
        <f ca="1">IF(Table1[[#This Row],[Area]]="Chattogram mohonogori",Table1[[#This Row],[Income]],0)</f>
        <v>0</v>
      </c>
      <c r="CF485" s="2">
        <f ca="1">IF(Table1[[#This Row],[Area]]="Potia",Table1[[#This Row],[Income]],0)</f>
        <v>73954</v>
      </c>
      <c r="CG485" s="3">
        <f ca="1">IF(Table1[[#This Row],[Area]]="Kaptai",Table1[[#This Row],[Income]],0)</f>
        <v>0</v>
      </c>
      <c r="CH485" s="1">
        <f ca="1">IF(Table1[[#This Row],[Field of work]]="Health",Table1[[#This Row],[Income]],0)</f>
        <v>0</v>
      </c>
      <c r="CI485" s="2">
        <f ca="1">IF(Table1[[#This Row],[Field of work]]="Teaching",Table1[[#This Row],[Income]],0)</f>
        <v>0</v>
      </c>
      <c r="CJ485" s="2">
        <f ca="1">IF(Table1[[#This Row],[Field of work]]="Construction",Table1[[#This Row],[Income]],0)</f>
        <v>73954</v>
      </c>
      <c r="CK485" s="2">
        <f ca="1">IF(Table1[[#This Row],[Field of work]]="IT",Table1[[#This Row],[Income]],0)</f>
        <v>0</v>
      </c>
      <c r="CL485" s="2">
        <f ca="1">IF(Table1[[#This Row],[Field of work]]="General work",Table1[[#This Row],[Income]],0)</f>
        <v>0</v>
      </c>
      <c r="CM485" s="3">
        <f ca="1">IF(Table1[[#This Row],[Field of work]]="Agriculture",Table1[[#This Row],[Income]],0)</f>
        <v>0</v>
      </c>
      <c r="CN485" s="1">
        <f t="shared" ca="1" si="242"/>
        <v>1</v>
      </c>
      <c r="CO485" s="3"/>
      <c r="CP485" s="1">
        <f t="shared" ca="1" si="256"/>
        <v>0</v>
      </c>
      <c r="CQ485" s="3"/>
    </row>
    <row r="486" spans="2:95" x14ac:dyDescent="0.25">
      <c r="B486">
        <f t="shared" ca="1" si="257"/>
        <v>2</v>
      </c>
      <c r="C486" t="str">
        <f t="shared" ca="1" si="243"/>
        <v>Women</v>
      </c>
      <c r="D486">
        <f t="shared" ca="1" si="258"/>
        <v>44</v>
      </c>
      <c r="E486">
        <f t="shared" ca="1" si="259"/>
        <v>1</v>
      </c>
      <c r="F486" t="str">
        <f t="shared" ca="1" si="244"/>
        <v>Health</v>
      </c>
      <c r="G486">
        <f t="shared" ca="1" si="260"/>
        <v>3</v>
      </c>
      <c r="H486" t="str">
        <f t="shared" ca="1" si="245"/>
        <v>University</v>
      </c>
      <c r="I486">
        <f t="shared" ca="1" si="261"/>
        <v>2</v>
      </c>
      <c r="J486">
        <f t="shared" ca="1" si="262"/>
        <v>2</v>
      </c>
      <c r="K486">
        <f t="shared" ca="1" si="263"/>
        <v>54148</v>
      </c>
      <c r="L486">
        <f t="shared" ca="1" si="264"/>
        <v>2</v>
      </c>
      <c r="M486" t="str">
        <f t="shared" ca="1" si="246"/>
        <v>Hathazari</v>
      </c>
      <c r="N486">
        <f t="shared" ca="1" si="268"/>
        <v>162444</v>
      </c>
      <c r="O486">
        <f t="shared" ca="1" si="265"/>
        <v>156472.92369473039</v>
      </c>
      <c r="P486">
        <f t="shared" ca="1" si="269"/>
        <v>10177.444740152054</v>
      </c>
      <c r="Q486">
        <f t="shared" ca="1" si="266"/>
        <v>8176</v>
      </c>
      <c r="R486">
        <f t="shared" ca="1" si="270"/>
        <v>48976.368029677578</v>
      </c>
      <c r="S486">
        <f t="shared" ca="1" si="271"/>
        <v>24623.829743218303</v>
      </c>
      <c r="T486">
        <f t="shared" ca="1" si="272"/>
        <v>197245.27448337036</v>
      </c>
      <c r="U486">
        <f t="shared" ca="1" si="273"/>
        <v>213625.29172440796</v>
      </c>
      <c r="V486">
        <f t="shared" ca="1" si="274"/>
        <v>-16380.017241037596</v>
      </c>
      <c r="AR486" s="1">
        <f ca="1">IF(Table1[[#This Row],[Gender]]="men",1,0)</f>
        <v>0</v>
      </c>
      <c r="AS486" s="2">
        <f ca="1">IF(Table1[[#This Row],[Gender]]="Women",1,0)</f>
        <v>1</v>
      </c>
      <c r="AT486" s="2"/>
      <c r="AU486" s="2"/>
      <c r="AV486" s="3"/>
      <c r="AX486" s="1">
        <f t="shared" ca="1" si="247"/>
        <v>0</v>
      </c>
      <c r="AY486" s="2">
        <f t="shared" ca="1" si="248"/>
        <v>1</v>
      </c>
      <c r="AZ486" s="2">
        <f t="shared" ca="1" si="249"/>
        <v>0</v>
      </c>
      <c r="BA486" s="2">
        <f t="shared" ca="1" si="250"/>
        <v>0</v>
      </c>
      <c r="BB486" s="2">
        <f t="shared" ca="1" si="251"/>
        <v>0</v>
      </c>
      <c r="BC486" s="2">
        <f t="shared" ca="1" si="252"/>
        <v>0</v>
      </c>
      <c r="BD486" s="2"/>
      <c r="BE486" s="2"/>
      <c r="BF486" s="2"/>
      <c r="BG486" s="2"/>
      <c r="BH486" s="2"/>
      <c r="BI486" s="2"/>
      <c r="BJ486" s="3"/>
      <c r="BL486" s="1">
        <f t="shared" ca="1" si="267"/>
        <v>54673.041603543999</v>
      </c>
      <c r="BM486" s="3"/>
      <c r="BN486" s="1">
        <f t="shared" ca="1" si="253"/>
        <v>1</v>
      </c>
      <c r="BO486" s="2"/>
      <c r="BP486" s="2"/>
      <c r="BQ486" s="3"/>
      <c r="BR486" s="15">
        <f t="shared" ca="1" si="254"/>
        <v>0.59514785639313017</v>
      </c>
      <c r="BS486" s="16">
        <f t="shared" ca="1" si="255"/>
        <v>0</v>
      </c>
      <c r="BT486" s="2"/>
      <c r="BU486" s="2"/>
      <c r="BV486" s="1">
        <f ca="1">IF(Table1[[#This Row],[Area]]="Raozan",Table1[[#This Row],[Income]],0)</f>
        <v>0</v>
      </c>
      <c r="BW486" s="2">
        <f ca="1">IF(Table1[[#This Row],[Area]]="Rangunia",Table1[[#This Row],[Income]],0)</f>
        <v>0</v>
      </c>
      <c r="BX486" s="2">
        <f ca="1">IF(Table1[[#This Row],[Area]]="Hathazari",Table1[[#This Row],[Income]],0)</f>
        <v>54148</v>
      </c>
      <c r="BY486" s="2">
        <f ca="1">IF(Table1[[#This Row],[Area]]="Nazirhat",Table1[[#This Row],[Income]],0)</f>
        <v>0</v>
      </c>
      <c r="BZ486" s="2">
        <f ca="1">IF(Table1[[#This Row],[Area]]="Rangamati",Table1[[#This Row],[Income]],0)</f>
        <v>0</v>
      </c>
      <c r="CA486" s="2">
        <f ca="1">IF(Table1[[#This Row],[Area]]="Kumilla",Table1[[#This Row],[Income]],0)</f>
        <v>0</v>
      </c>
      <c r="CB486" s="2">
        <f ca="1">IF(Table1[[#This Row],[Area]]="Notun para",Table1[[#This Row],[Income]],0)</f>
        <v>0</v>
      </c>
      <c r="CC486" s="2">
        <f ca="1">IF(Table1[[#This Row],[Area]]="Fotikchori",Table1[[#This Row],[Income]],0)</f>
        <v>0</v>
      </c>
      <c r="CD486" s="2">
        <f ca="1">IF(Table1[[#This Row],[Area]]="Feni",Table1[[#This Row],[Income]],0)</f>
        <v>0</v>
      </c>
      <c r="CE486" s="2">
        <f ca="1">IF(Table1[[#This Row],[Area]]="Chattogram mohonogori",Table1[[#This Row],[Income]],0)</f>
        <v>0</v>
      </c>
      <c r="CF486" s="2">
        <f ca="1">IF(Table1[[#This Row],[Area]]="Potia",Table1[[#This Row],[Income]],0)</f>
        <v>0</v>
      </c>
      <c r="CG486" s="3">
        <f ca="1">IF(Table1[[#This Row],[Area]]="Kaptai",Table1[[#This Row],[Income]],0)</f>
        <v>0</v>
      </c>
      <c r="CH486" s="1">
        <f ca="1">IF(Table1[[#This Row],[Field of work]]="Health",Table1[[#This Row],[Income]],0)</f>
        <v>54148</v>
      </c>
      <c r="CI486" s="2">
        <f ca="1">IF(Table1[[#This Row],[Field of work]]="Teaching",Table1[[#This Row],[Income]],0)</f>
        <v>0</v>
      </c>
      <c r="CJ486" s="2">
        <f ca="1">IF(Table1[[#This Row],[Field of work]]="Construction",Table1[[#This Row],[Income]],0)</f>
        <v>0</v>
      </c>
      <c r="CK486" s="2">
        <f ca="1">IF(Table1[[#This Row],[Field of work]]="IT",Table1[[#This Row],[Income]],0)</f>
        <v>0</v>
      </c>
      <c r="CL486" s="2">
        <f ca="1">IF(Table1[[#This Row],[Field of work]]="General work",Table1[[#This Row],[Income]],0)</f>
        <v>0</v>
      </c>
      <c r="CM486" s="3">
        <f ca="1">IF(Table1[[#This Row],[Field of work]]="Agriculture",Table1[[#This Row],[Income]],0)</f>
        <v>0</v>
      </c>
      <c r="CN486" s="1">
        <f t="shared" ca="1" si="242"/>
        <v>1</v>
      </c>
      <c r="CO486" s="3"/>
      <c r="CP486" s="1">
        <f t="shared" ca="1" si="256"/>
        <v>28</v>
      </c>
      <c r="CQ486" s="3"/>
    </row>
    <row r="487" spans="2:95" x14ac:dyDescent="0.25">
      <c r="B487">
        <f t="shared" ca="1" si="257"/>
        <v>1</v>
      </c>
      <c r="C487" t="str">
        <f t="shared" ca="1" si="243"/>
        <v>Men</v>
      </c>
      <c r="D487">
        <f t="shared" ca="1" si="258"/>
        <v>28</v>
      </c>
      <c r="E487">
        <f t="shared" ca="1" si="259"/>
        <v>3</v>
      </c>
      <c r="F487" t="str">
        <f t="shared" ca="1" si="244"/>
        <v>Teaching</v>
      </c>
      <c r="G487">
        <f t="shared" ca="1" si="260"/>
        <v>2</v>
      </c>
      <c r="H487" t="str">
        <f t="shared" ca="1" si="245"/>
        <v>College</v>
      </c>
      <c r="I487">
        <f t="shared" ca="1" si="261"/>
        <v>4</v>
      </c>
      <c r="J487">
        <f t="shared" ca="1" si="262"/>
        <v>3</v>
      </c>
      <c r="K487">
        <f t="shared" ca="1" si="263"/>
        <v>81300</v>
      </c>
      <c r="L487">
        <f t="shared" ca="1" si="264"/>
        <v>9</v>
      </c>
      <c r="M487" t="str">
        <f t="shared" ca="1" si="246"/>
        <v>Rangunia</v>
      </c>
      <c r="N487">
        <f t="shared" ca="1" si="268"/>
        <v>487800</v>
      </c>
      <c r="O487">
        <f t="shared" ca="1" si="265"/>
        <v>290313.1243485689</v>
      </c>
      <c r="P487">
        <f t="shared" ca="1" si="269"/>
        <v>200800.7498412203</v>
      </c>
      <c r="Q487">
        <f t="shared" ca="1" si="266"/>
        <v>40675</v>
      </c>
      <c r="R487">
        <f t="shared" ca="1" si="270"/>
        <v>77152.820195623732</v>
      </c>
      <c r="S487">
        <f t="shared" ca="1" si="271"/>
        <v>12823.691894871497</v>
      </c>
      <c r="T487">
        <f t="shared" ca="1" si="272"/>
        <v>701424.44173609186</v>
      </c>
      <c r="U487">
        <f t="shared" ca="1" si="273"/>
        <v>408140.94454419264</v>
      </c>
      <c r="V487">
        <f t="shared" ca="1" si="274"/>
        <v>293283.49719189922</v>
      </c>
      <c r="AR487" s="1">
        <f ca="1">IF(Table1[[#This Row],[Gender]]="men",1,0)</f>
        <v>1</v>
      </c>
      <c r="AS487" s="2">
        <f ca="1">IF(Table1[[#This Row],[Gender]]="Women",1,0)</f>
        <v>0</v>
      </c>
      <c r="AT487" s="2"/>
      <c r="AU487" s="2"/>
      <c r="AV487" s="3"/>
      <c r="AX487" s="1">
        <f t="shared" ca="1" si="247"/>
        <v>0</v>
      </c>
      <c r="AY487" s="2">
        <f t="shared" ca="1" si="248"/>
        <v>0</v>
      </c>
      <c r="AZ487" s="2">
        <f t="shared" ca="1" si="249"/>
        <v>0</v>
      </c>
      <c r="BA487" s="2">
        <f t="shared" ca="1" si="250"/>
        <v>0</v>
      </c>
      <c r="BB487" s="2">
        <f t="shared" ca="1" si="251"/>
        <v>1</v>
      </c>
      <c r="BC487" s="2">
        <f t="shared" ca="1" si="252"/>
        <v>0</v>
      </c>
      <c r="BD487" s="2"/>
      <c r="BE487" s="2"/>
      <c r="BF487" s="2"/>
      <c r="BG487" s="2"/>
      <c r="BH487" s="2"/>
      <c r="BI487" s="2"/>
      <c r="BJ487" s="3"/>
      <c r="BL487" s="1">
        <f t="shared" ca="1" si="267"/>
        <v>56176.629119529498</v>
      </c>
      <c r="BM487" s="3"/>
      <c r="BN487" s="1">
        <f t="shared" ca="1" si="253"/>
        <v>0</v>
      </c>
      <c r="BO487" s="2"/>
      <c r="BP487" s="2"/>
      <c r="BQ487" s="3"/>
      <c r="BR487" s="15">
        <f t="shared" ca="1" si="254"/>
        <v>0.2030329934900561</v>
      </c>
      <c r="BS487" s="16">
        <f t="shared" ca="1" si="255"/>
        <v>0</v>
      </c>
      <c r="BT487" s="2"/>
      <c r="BU487" s="2"/>
      <c r="BV487" s="1">
        <f ca="1">IF(Table1[[#This Row],[Area]]="Raozan",Table1[[#This Row],[Income]],0)</f>
        <v>0</v>
      </c>
      <c r="BW487" s="2">
        <f ca="1">IF(Table1[[#This Row],[Area]]="Rangunia",Table1[[#This Row],[Income]],0)</f>
        <v>81300</v>
      </c>
      <c r="BX487" s="2">
        <f ca="1">IF(Table1[[#This Row],[Area]]="Hathazari",Table1[[#This Row],[Income]],0)</f>
        <v>0</v>
      </c>
      <c r="BY487" s="2">
        <f ca="1">IF(Table1[[#This Row],[Area]]="Nazirhat",Table1[[#This Row],[Income]],0)</f>
        <v>0</v>
      </c>
      <c r="BZ487" s="2">
        <f ca="1">IF(Table1[[#This Row],[Area]]="Rangamati",Table1[[#This Row],[Income]],0)</f>
        <v>0</v>
      </c>
      <c r="CA487" s="2">
        <f ca="1">IF(Table1[[#This Row],[Area]]="Kumilla",Table1[[#This Row],[Income]],0)</f>
        <v>0</v>
      </c>
      <c r="CB487" s="2">
        <f ca="1">IF(Table1[[#This Row],[Area]]="Notun para",Table1[[#This Row],[Income]],0)</f>
        <v>0</v>
      </c>
      <c r="CC487" s="2">
        <f ca="1">IF(Table1[[#This Row],[Area]]="Fotikchori",Table1[[#This Row],[Income]],0)</f>
        <v>0</v>
      </c>
      <c r="CD487" s="2">
        <f ca="1">IF(Table1[[#This Row],[Area]]="Feni",Table1[[#This Row],[Income]],0)</f>
        <v>0</v>
      </c>
      <c r="CE487" s="2">
        <f ca="1">IF(Table1[[#This Row],[Area]]="Chattogram mohonogori",Table1[[#This Row],[Income]],0)</f>
        <v>0</v>
      </c>
      <c r="CF487" s="2">
        <f ca="1">IF(Table1[[#This Row],[Area]]="Potia",Table1[[#This Row],[Income]],0)</f>
        <v>0</v>
      </c>
      <c r="CG487" s="3">
        <f ca="1">IF(Table1[[#This Row],[Area]]="Kaptai",Table1[[#This Row],[Income]],0)</f>
        <v>0</v>
      </c>
      <c r="CH487" s="1">
        <f ca="1">IF(Table1[[#This Row],[Field of work]]="Health",Table1[[#This Row],[Income]],0)</f>
        <v>0</v>
      </c>
      <c r="CI487" s="2">
        <f ca="1">IF(Table1[[#This Row],[Field of work]]="Teaching",Table1[[#This Row],[Income]],0)</f>
        <v>81300</v>
      </c>
      <c r="CJ487" s="2">
        <f ca="1">IF(Table1[[#This Row],[Field of work]]="Construction",Table1[[#This Row],[Income]],0)</f>
        <v>0</v>
      </c>
      <c r="CK487" s="2">
        <f ca="1">IF(Table1[[#This Row],[Field of work]]="IT",Table1[[#This Row],[Income]],0)</f>
        <v>0</v>
      </c>
      <c r="CL487" s="2">
        <f ca="1">IF(Table1[[#This Row],[Field of work]]="General work",Table1[[#This Row],[Income]],0)</f>
        <v>0</v>
      </c>
      <c r="CM487" s="3">
        <f ca="1">IF(Table1[[#This Row],[Field of work]]="Agriculture",Table1[[#This Row],[Income]],0)</f>
        <v>0</v>
      </c>
      <c r="CN487" s="1">
        <f t="shared" ca="1" si="242"/>
        <v>1</v>
      </c>
      <c r="CO487" s="3"/>
      <c r="CP487" s="1">
        <f t="shared" ca="1" si="256"/>
        <v>41</v>
      </c>
      <c r="CQ487" s="3"/>
    </row>
    <row r="488" spans="2:95" x14ac:dyDescent="0.25">
      <c r="B488">
        <f t="shared" ca="1" si="257"/>
        <v>2</v>
      </c>
      <c r="C488" t="str">
        <f t="shared" ca="1" si="243"/>
        <v>Women</v>
      </c>
      <c r="D488">
        <f t="shared" ca="1" si="258"/>
        <v>41</v>
      </c>
      <c r="E488">
        <f t="shared" ca="1" si="259"/>
        <v>5</v>
      </c>
      <c r="F488" t="str">
        <f t="shared" ca="1" si="244"/>
        <v>General work</v>
      </c>
      <c r="G488">
        <f t="shared" ca="1" si="260"/>
        <v>5</v>
      </c>
      <c r="H488" t="str">
        <f t="shared" ca="1" si="245"/>
        <v>Other</v>
      </c>
      <c r="I488">
        <f t="shared" ca="1" si="261"/>
        <v>1</v>
      </c>
      <c r="J488">
        <f t="shared" ca="1" si="262"/>
        <v>1</v>
      </c>
      <c r="K488">
        <f t="shared" ca="1" si="263"/>
        <v>71075</v>
      </c>
      <c r="L488">
        <f t="shared" ca="1" si="264"/>
        <v>12</v>
      </c>
      <c r="M488" t="str">
        <f t="shared" ca="1" si="246"/>
        <v>Kaptai</v>
      </c>
      <c r="N488">
        <f t="shared" ca="1" si="268"/>
        <v>426450</v>
      </c>
      <c r="O488">
        <f t="shared" ca="1" si="265"/>
        <v>86583.420073834423</v>
      </c>
      <c r="P488">
        <f t="shared" ca="1" si="269"/>
        <v>54673.041603543999</v>
      </c>
      <c r="Q488">
        <f t="shared" ca="1" si="266"/>
        <v>37337</v>
      </c>
      <c r="R488">
        <f t="shared" ca="1" si="270"/>
        <v>49024.859505417779</v>
      </c>
      <c r="S488">
        <f t="shared" ca="1" si="271"/>
        <v>50340.400867028307</v>
      </c>
      <c r="T488">
        <f t="shared" ca="1" si="272"/>
        <v>531463.44247057231</v>
      </c>
      <c r="U488">
        <f t="shared" ca="1" si="273"/>
        <v>172945.27957925221</v>
      </c>
      <c r="V488">
        <f t="shared" ca="1" si="274"/>
        <v>358518.16289132007</v>
      </c>
      <c r="AR488" s="1">
        <f ca="1">IF(Table1[[#This Row],[Gender]]="men",1,0)</f>
        <v>0</v>
      </c>
      <c r="AS488" s="2">
        <f ca="1">IF(Table1[[#This Row],[Gender]]="Women",1,0)</f>
        <v>1</v>
      </c>
      <c r="AT488" s="2"/>
      <c r="AU488" s="2"/>
      <c r="AV488" s="3"/>
      <c r="AX488" s="1">
        <f t="shared" ca="1" si="247"/>
        <v>0</v>
      </c>
      <c r="AY488" s="2">
        <f t="shared" ca="1" si="248"/>
        <v>0</v>
      </c>
      <c r="AZ488" s="2">
        <f t="shared" ca="1" si="249"/>
        <v>0</v>
      </c>
      <c r="BA488" s="2">
        <f t="shared" ca="1" si="250"/>
        <v>0</v>
      </c>
      <c r="BB488" s="2">
        <f t="shared" ca="1" si="251"/>
        <v>0</v>
      </c>
      <c r="BC488" s="2">
        <f t="shared" ca="1" si="252"/>
        <v>1</v>
      </c>
      <c r="BD488" s="2"/>
      <c r="BE488" s="2"/>
      <c r="BF488" s="2"/>
      <c r="BG488" s="2"/>
      <c r="BH488" s="2"/>
      <c r="BI488" s="2"/>
      <c r="BJ488" s="3"/>
      <c r="BL488" s="1">
        <f t="shared" ca="1" si="267"/>
        <v>21687.605116687861</v>
      </c>
      <c r="BM488" s="3"/>
      <c r="BN488" s="1">
        <f t="shared" ca="1" si="253"/>
        <v>0</v>
      </c>
      <c r="BO488" s="2"/>
      <c r="BP488" s="2"/>
      <c r="BQ488" s="3"/>
      <c r="BR488" s="15">
        <f t="shared" ca="1" si="254"/>
        <v>1.8070345153804679E-2</v>
      </c>
      <c r="BS488" s="16">
        <f t="shared" ca="1" si="255"/>
        <v>1</v>
      </c>
      <c r="BT488" s="2"/>
      <c r="BU488" s="2"/>
      <c r="BV488" s="1">
        <f ca="1">IF(Table1[[#This Row],[Area]]="Raozan",Table1[[#This Row],[Income]],0)</f>
        <v>0</v>
      </c>
      <c r="BW488" s="2">
        <f ca="1">IF(Table1[[#This Row],[Area]]="Rangunia",Table1[[#This Row],[Income]],0)</f>
        <v>0</v>
      </c>
      <c r="BX488" s="2">
        <f ca="1">IF(Table1[[#This Row],[Area]]="Hathazari",Table1[[#This Row],[Income]],0)</f>
        <v>0</v>
      </c>
      <c r="BY488" s="2">
        <f ca="1">IF(Table1[[#This Row],[Area]]="Nazirhat",Table1[[#This Row],[Income]],0)</f>
        <v>0</v>
      </c>
      <c r="BZ488" s="2">
        <f ca="1">IF(Table1[[#This Row],[Area]]="Rangamati",Table1[[#This Row],[Income]],0)</f>
        <v>0</v>
      </c>
      <c r="CA488" s="2">
        <f ca="1">IF(Table1[[#This Row],[Area]]="Kumilla",Table1[[#This Row],[Income]],0)</f>
        <v>0</v>
      </c>
      <c r="CB488" s="2">
        <f ca="1">IF(Table1[[#This Row],[Area]]="Notun para",Table1[[#This Row],[Income]],0)</f>
        <v>0</v>
      </c>
      <c r="CC488" s="2">
        <f ca="1">IF(Table1[[#This Row],[Area]]="Fotikchori",Table1[[#This Row],[Income]],0)</f>
        <v>0</v>
      </c>
      <c r="CD488" s="2">
        <f ca="1">IF(Table1[[#This Row],[Area]]="Feni",Table1[[#This Row],[Income]],0)</f>
        <v>0</v>
      </c>
      <c r="CE488" s="2">
        <f ca="1">IF(Table1[[#This Row],[Area]]="Chattogram mohonogori",Table1[[#This Row],[Income]],0)</f>
        <v>0</v>
      </c>
      <c r="CF488" s="2">
        <f ca="1">IF(Table1[[#This Row],[Area]]="Potia",Table1[[#This Row],[Income]],0)</f>
        <v>0</v>
      </c>
      <c r="CG488" s="3">
        <f ca="1">IF(Table1[[#This Row],[Area]]="Kaptai",Table1[[#This Row],[Income]],0)</f>
        <v>71075</v>
      </c>
      <c r="CH488" s="1">
        <f ca="1">IF(Table1[[#This Row],[Field of work]]="Health",Table1[[#This Row],[Income]],0)</f>
        <v>0</v>
      </c>
      <c r="CI488" s="2">
        <f ca="1">IF(Table1[[#This Row],[Field of work]]="Teaching",Table1[[#This Row],[Income]],0)</f>
        <v>0</v>
      </c>
      <c r="CJ488" s="2">
        <f ca="1">IF(Table1[[#This Row],[Field of work]]="Construction",Table1[[#This Row],[Income]],0)</f>
        <v>0</v>
      </c>
      <c r="CK488" s="2">
        <f ca="1">IF(Table1[[#This Row],[Field of work]]="IT",Table1[[#This Row],[Income]],0)</f>
        <v>0</v>
      </c>
      <c r="CL488" s="2">
        <f ca="1">IF(Table1[[#This Row],[Field of work]]="General work",Table1[[#This Row],[Income]],0)</f>
        <v>71075</v>
      </c>
      <c r="CM488" s="3">
        <f ca="1">IF(Table1[[#This Row],[Field of work]]="Agriculture",Table1[[#This Row],[Income]],0)</f>
        <v>0</v>
      </c>
      <c r="CN488" s="1">
        <f t="shared" ca="1" si="242"/>
        <v>1</v>
      </c>
      <c r="CO488" s="3"/>
      <c r="CP488" s="1">
        <f t="shared" ca="1" si="256"/>
        <v>43</v>
      </c>
      <c r="CQ488" s="3"/>
    </row>
    <row r="489" spans="2:95" x14ac:dyDescent="0.25">
      <c r="B489">
        <f t="shared" ca="1" si="257"/>
        <v>1</v>
      </c>
      <c r="C489" t="str">
        <f t="shared" ca="1" si="243"/>
        <v>Men</v>
      </c>
      <c r="D489">
        <f t="shared" ca="1" si="258"/>
        <v>43</v>
      </c>
      <c r="E489">
        <f t="shared" ca="1" si="259"/>
        <v>6</v>
      </c>
      <c r="F489" t="str">
        <f t="shared" ca="1" si="244"/>
        <v>Agriculture</v>
      </c>
      <c r="G489">
        <f t="shared" ca="1" si="260"/>
        <v>2</v>
      </c>
      <c r="H489" t="str">
        <f t="shared" ca="1" si="245"/>
        <v>College</v>
      </c>
      <c r="I489">
        <f t="shared" ca="1" si="261"/>
        <v>1</v>
      </c>
      <c r="J489">
        <f t="shared" ca="1" si="262"/>
        <v>3</v>
      </c>
      <c r="K489">
        <f t="shared" ca="1" si="263"/>
        <v>86620</v>
      </c>
      <c r="L489">
        <f t="shared" ca="1" si="264"/>
        <v>10</v>
      </c>
      <c r="M489" t="str">
        <f t="shared" ca="1" si="246"/>
        <v>Notun para</v>
      </c>
      <c r="N489">
        <f t="shared" ca="1" si="268"/>
        <v>346480</v>
      </c>
      <c r="O489">
        <f t="shared" ca="1" si="265"/>
        <v>6261.0131888902451</v>
      </c>
      <c r="P489">
        <f t="shared" ca="1" si="269"/>
        <v>168529.88735858849</v>
      </c>
      <c r="Q489">
        <f t="shared" ca="1" si="266"/>
        <v>51747</v>
      </c>
      <c r="R489">
        <f t="shared" ca="1" si="270"/>
        <v>36069.358604298242</v>
      </c>
      <c r="S489">
        <f t="shared" ca="1" si="271"/>
        <v>15766.476733211592</v>
      </c>
      <c r="T489">
        <f t="shared" ca="1" si="272"/>
        <v>530776.36409180006</v>
      </c>
      <c r="U489">
        <f t="shared" ca="1" si="273"/>
        <v>94077.371793188489</v>
      </c>
      <c r="V489">
        <f t="shared" ca="1" si="274"/>
        <v>436698.99229861156</v>
      </c>
      <c r="AR489" s="1">
        <f ca="1">IF(Table1[[#This Row],[Gender]]="men",1,0)</f>
        <v>1</v>
      </c>
      <c r="AS489" s="2">
        <f ca="1">IF(Table1[[#This Row],[Gender]]="Women",1,0)</f>
        <v>0</v>
      </c>
      <c r="AT489" s="2"/>
      <c r="AU489" s="2"/>
      <c r="AV489" s="3"/>
      <c r="AX489" s="1">
        <f t="shared" ca="1" si="247"/>
        <v>0</v>
      </c>
      <c r="AY489" s="2">
        <f t="shared" ca="1" si="248"/>
        <v>0</v>
      </c>
      <c r="AZ489" s="2">
        <f t="shared" ca="1" si="249"/>
        <v>0</v>
      </c>
      <c r="BA489" s="2">
        <f t="shared" ca="1" si="250"/>
        <v>0</v>
      </c>
      <c r="BB489" s="2">
        <f t="shared" ca="1" si="251"/>
        <v>1</v>
      </c>
      <c r="BC489" s="2">
        <f t="shared" ca="1" si="252"/>
        <v>0</v>
      </c>
      <c r="BD489" s="2"/>
      <c r="BE489" s="2"/>
      <c r="BF489" s="2"/>
      <c r="BG489" s="2"/>
      <c r="BH489" s="2"/>
      <c r="BI489" s="2"/>
      <c r="BJ489" s="3"/>
      <c r="BL489" s="1">
        <f t="shared" ca="1" si="267"/>
        <v>32006.351292638985</v>
      </c>
      <c r="BM489" s="3"/>
      <c r="BN489" s="1">
        <f t="shared" ca="1" si="253"/>
        <v>1</v>
      </c>
      <c r="BO489" s="2"/>
      <c r="BP489" s="2"/>
      <c r="BQ489" s="3"/>
      <c r="BR489" s="15">
        <f t="shared" ca="1" si="254"/>
        <v>0.83818590425609707</v>
      </c>
      <c r="BS489" s="16">
        <f t="shared" ca="1" si="255"/>
        <v>0</v>
      </c>
      <c r="BT489" s="2"/>
      <c r="BU489" s="2"/>
      <c r="BV489" s="1">
        <f ca="1">IF(Table1[[#This Row],[Area]]="Raozan",Table1[[#This Row],[Income]],0)</f>
        <v>0</v>
      </c>
      <c r="BW489" s="2">
        <f ca="1">IF(Table1[[#This Row],[Area]]="Rangunia",Table1[[#This Row],[Income]],0)</f>
        <v>0</v>
      </c>
      <c r="BX489" s="2">
        <f ca="1">IF(Table1[[#This Row],[Area]]="Hathazari",Table1[[#This Row],[Income]],0)</f>
        <v>0</v>
      </c>
      <c r="BY489" s="2">
        <f ca="1">IF(Table1[[#This Row],[Area]]="Nazirhat",Table1[[#This Row],[Income]],0)</f>
        <v>0</v>
      </c>
      <c r="BZ489" s="2">
        <f ca="1">IF(Table1[[#This Row],[Area]]="Rangamati",Table1[[#This Row],[Income]],0)</f>
        <v>0</v>
      </c>
      <c r="CA489" s="2">
        <f ca="1">IF(Table1[[#This Row],[Area]]="Kumilla",Table1[[#This Row],[Income]],0)</f>
        <v>0</v>
      </c>
      <c r="CB489" s="2">
        <f ca="1">IF(Table1[[#This Row],[Area]]="Notun para",Table1[[#This Row],[Income]],0)</f>
        <v>86620</v>
      </c>
      <c r="CC489" s="2">
        <f ca="1">IF(Table1[[#This Row],[Area]]="Fotikchori",Table1[[#This Row],[Income]],0)</f>
        <v>0</v>
      </c>
      <c r="CD489" s="2">
        <f ca="1">IF(Table1[[#This Row],[Area]]="Feni",Table1[[#This Row],[Income]],0)</f>
        <v>0</v>
      </c>
      <c r="CE489" s="2">
        <f ca="1">IF(Table1[[#This Row],[Area]]="Chattogram mohonogori",Table1[[#This Row],[Income]],0)</f>
        <v>0</v>
      </c>
      <c r="CF489" s="2">
        <f ca="1">IF(Table1[[#This Row],[Area]]="Potia",Table1[[#This Row],[Income]],0)</f>
        <v>0</v>
      </c>
      <c r="CG489" s="3">
        <f ca="1">IF(Table1[[#This Row],[Area]]="Kaptai",Table1[[#This Row],[Income]],0)</f>
        <v>0</v>
      </c>
      <c r="CH489" s="1">
        <f ca="1">IF(Table1[[#This Row],[Field of work]]="Health",Table1[[#This Row],[Income]],0)</f>
        <v>0</v>
      </c>
      <c r="CI489" s="2">
        <f ca="1">IF(Table1[[#This Row],[Field of work]]="Teaching",Table1[[#This Row],[Income]],0)</f>
        <v>0</v>
      </c>
      <c r="CJ489" s="2">
        <f ca="1">IF(Table1[[#This Row],[Field of work]]="Construction",Table1[[#This Row],[Income]],0)</f>
        <v>0</v>
      </c>
      <c r="CK489" s="2">
        <f ca="1">IF(Table1[[#This Row],[Field of work]]="IT",Table1[[#This Row],[Income]],0)</f>
        <v>0</v>
      </c>
      <c r="CL489" s="2">
        <f ca="1">IF(Table1[[#This Row],[Field of work]]="General work",Table1[[#This Row],[Income]],0)</f>
        <v>0</v>
      </c>
      <c r="CM489" s="3">
        <f ca="1">IF(Table1[[#This Row],[Field of work]]="Agriculture",Table1[[#This Row],[Income]],0)</f>
        <v>86620</v>
      </c>
      <c r="CN489" s="1">
        <f t="shared" ca="1" si="242"/>
        <v>1</v>
      </c>
      <c r="CO489" s="3"/>
      <c r="CP489" s="1">
        <f t="shared" ca="1" si="256"/>
        <v>35</v>
      </c>
      <c r="CQ489" s="3"/>
    </row>
    <row r="490" spans="2:95" x14ac:dyDescent="0.25">
      <c r="B490">
        <f t="shared" ca="1" si="257"/>
        <v>1</v>
      </c>
      <c r="C490" t="str">
        <f t="shared" ca="1" si="243"/>
        <v>Men</v>
      </c>
      <c r="D490">
        <f t="shared" ca="1" si="258"/>
        <v>35</v>
      </c>
      <c r="E490">
        <f t="shared" ca="1" si="259"/>
        <v>5</v>
      </c>
      <c r="F490" t="str">
        <f t="shared" ca="1" si="244"/>
        <v>General work</v>
      </c>
      <c r="G490">
        <f t="shared" ca="1" si="260"/>
        <v>3</v>
      </c>
      <c r="H490" t="str">
        <f t="shared" ca="1" si="245"/>
        <v>University</v>
      </c>
      <c r="I490">
        <f t="shared" ca="1" si="261"/>
        <v>3</v>
      </c>
      <c r="J490">
        <f t="shared" ca="1" si="262"/>
        <v>3</v>
      </c>
      <c r="K490">
        <f t="shared" ca="1" si="263"/>
        <v>87673</v>
      </c>
      <c r="L490">
        <f t="shared" ca="1" si="264"/>
        <v>1</v>
      </c>
      <c r="M490" t="str">
        <f t="shared" ca="1" si="246"/>
        <v>Raozan</v>
      </c>
      <c r="N490">
        <f t="shared" ca="1" si="268"/>
        <v>526038</v>
      </c>
      <c r="O490">
        <f t="shared" ca="1" si="265"/>
        <v>440917.6367030688</v>
      </c>
      <c r="P490">
        <f t="shared" ca="1" si="269"/>
        <v>65062.815350063582</v>
      </c>
      <c r="Q490">
        <f t="shared" ca="1" si="266"/>
        <v>37644</v>
      </c>
      <c r="R490">
        <f t="shared" ca="1" si="270"/>
        <v>144258.82808768324</v>
      </c>
      <c r="S490">
        <f t="shared" ca="1" si="271"/>
        <v>42959.570906581146</v>
      </c>
      <c r="T490">
        <f t="shared" ca="1" si="272"/>
        <v>634060.38625664474</v>
      </c>
      <c r="U490">
        <f t="shared" ca="1" si="273"/>
        <v>622820.46479075204</v>
      </c>
      <c r="V490">
        <f t="shared" ca="1" si="274"/>
        <v>11239.921465892694</v>
      </c>
      <c r="AR490" s="1">
        <f ca="1">IF(Table1[[#This Row],[Gender]]="men",1,0)</f>
        <v>1</v>
      </c>
      <c r="AS490" s="2">
        <f ca="1">IF(Table1[[#This Row],[Gender]]="Women",1,0)</f>
        <v>0</v>
      </c>
      <c r="AT490" s="2"/>
      <c r="AU490" s="2"/>
      <c r="AV490" s="3"/>
      <c r="AX490" s="1">
        <f t="shared" ca="1" si="247"/>
        <v>0</v>
      </c>
      <c r="AY490" s="2">
        <f t="shared" ca="1" si="248"/>
        <v>0</v>
      </c>
      <c r="AZ490" s="2">
        <f t="shared" ca="1" si="249"/>
        <v>0</v>
      </c>
      <c r="BA490" s="2">
        <f t="shared" ca="1" si="250"/>
        <v>0</v>
      </c>
      <c r="BB490" s="2">
        <f t="shared" ca="1" si="251"/>
        <v>1</v>
      </c>
      <c r="BC490" s="2">
        <f t="shared" ca="1" si="252"/>
        <v>0</v>
      </c>
      <c r="BD490" s="2"/>
      <c r="BE490" s="2"/>
      <c r="BF490" s="2"/>
      <c r="BG490" s="2"/>
      <c r="BH490" s="2"/>
      <c r="BI490" s="2"/>
      <c r="BJ490" s="3"/>
      <c r="BL490" s="1">
        <f t="shared" ca="1" si="267"/>
        <v>36005.817289354876</v>
      </c>
      <c r="BM490" s="3"/>
      <c r="BN490" s="1">
        <f t="shared" ca="1" si="253"/>
        <v>1</v>
      </c>
      <c r="BO490" s="2"/>
      <c r="BP490" s="2"/>
      <c r="BQ490" s="3"/>
      <c r="BR490" s="15">
        <f t="shared" ca="1" si="254"/>
        <v>0.92338151814382297</v>
      </c>
      <c r="BS490" s="16">
        <f t="shared" ca="1" si="255"/>
        <v>0</v>
      </c>
      <c r="BT490" s="2"/>
      <c r="BU490" s="2"/>
      <c r="BV490" s="1">
        <f ca="1">IF(Table1[[#This Row],[Area]]="Raozan",Table1[[#This Row],[Income]],0)</f>
        <v>87673</v>
      </c>
      <c r="BW490" s="2">
        <f ca="1">IF(Table1[[#This Row],[Area]]="Rangunia",Table1[[#This Row],[Income]],0)</f>
        <v>0</v>
      </c>
      <c r="BX490" s="2">
        <f ca="1">IF(Table1[[#This Row],[Area]]="Hathazari",Table1[[#This Row],[Income]],0)</f>
        <v>0</v>
      </c>
      <c r="BY490" s="2">
        <f ca="1">IF(Table1[[#This Row],[Area]]="Nazirhat",Table1[[#This Row],[Income]],0)</f>
        <v>0</v>
      </c>
      <c r="BZ490" s="2">
        <f ca="1">IF(Table1[[#This Row],[Area]]="Rangamati",Table1[[#This Row],[Income]],0)</f>
        <v>0</v>
      </c>
      <c r="CA490" s="2">
        <f ca="1">IF(Table1[[#This Row],[Area]]="Kumilla",Table1[[#This Row],[Income]],0)</f>
        <v>0</v>
      </c>
      <c r="CB490" s="2">
        <f ca="1">IF(Table1[[#This Row],[Area]]="Notun para",Table1[[#This Row],[Income]],0)</f>
        <v>0</v>
      </c>
      <c r="CC490" s="2">
        <f ca="1">IF(Table1[[#This Row],[Area]]="Fotikchori",Table1[[#This Row],[Income]],0)</f>
        <v>0</v>
      </c>
      <c r="CD490" s="2">
        <f ca="1">IF(Table1[[#This Row],[Area]]="Feni",Table1[[#This Row],[Income]],0)</f>
        <v>0</v>
      </c>
      <c r="CE490" s="2">
        <f ca="1">IF(Table1[[#This Row],[Area]]="Chattogram mohonogori",Table1[[#This Row],[Income]],0)</f>
        <v>0</v>
      </c>
      <c r="CF490" s="2">
        <f ca="1">IF(Table1[[#This Row],[Area]]="Potia",Table1[[#This Row],[Income]],0)</f>
        <v>0</v>
      </c>
      <c r="CG490" s="3">
        <f ca="1">IF(Table1[[#This Row],[Area]]="Kaptai",Table1[[#This Row],[Income]],0)</f>
        <v>0</v>
      </c>
      <c r="CH490" s="1">
        <f ca="1">IF(Table1[[#This Row],[Field of work]]="Health",Table1[[#This Row],[Income]],0)</f>
        <v>0</v>
      </c>
      <c r="CI490" s="2">
        <f ca="1">IF(Table1[[#This Row],[Field of work]]="Teaching",Table1[[#This Row],[Income]],0)</f>
        <v>0</v>
      </c>
      <c r="CJ490" s="2">
        <f ca="1">IF(Table1[[#This Row],[Field of work]]="Construction",Table1[[#This Row],[Income]],0)</f>
        <v>0</v>
      </c>
      <c r="CK490" s="2">
        <f ca="1">IF(Table1[[#This Row],[Field of work]]="IT",Table1[[#This Row],[Income]],0)</f>
        <v>0</v>
      </c>
      <c r="CL490" s="2">
        <f ca="1">IF(Table1[[#This Row],[Field of work]]="General work",Table1[[#This Row],[Income]],0)</f>
        <v>87673</v>
      </c>
      <c r="CM490" s="3">
        <f ca="1">IF(Table1[[#This Row],[Field of work]]="Agriculture",Table1[[#This Row],[Income]],0)</f>
        <v>0</v>
      </c>
      <c r="CN490" s="1">
        <f t="shared" ca="1" si="242"/>
        <v>1</v>
      </c>
      <c r="CO490" s="3"/>
      <c r="CP490" s="1">
        <f t="shared" ca="1" si="256"/>
        <v>0</v>
      </c>
      <c r="CQ490" s="3"/>
    </row>
    <row r="491" spans="2:95" x14ac:dyDescent="0.25">
      <c r="B491">
        <f t="shared" ca="1" si="257"/>
        <v>1</v>
      </c>
      <c r="C491" t="str">
        <f t="shared" ca="1" si="243"/>
        <v>Men</v>
      </c>
      <c r="D491">
        <f t="shared" ca="1" si="258"/>
        <v>39</v>
      </c>
      <c r="E491">
        <f t="shared" ca="1" si="259"/>
        <v>5</v>
      </c>
      <c r="F491" t="str">
        <f t="shared" ca="1" si="244"/>
        <v>General work</v>
      </c>
      <c r="G491">
        <f t="shared" ca="1" si="260"/>
        <v>2</v>
      </c>
      <c r="H491" t="str">
        <f t="shared" ca="1" si="245"/>
        <v>College</v>
      </c>
      <c r="I491">
        <f t="shared" ca="1" si="261"/>
        <v>1</v>
      </c>
      <c r="J491">
        <f t="shared" ca="1" si="262"/>
        <v>2</v>
      </c>
      <c r="K491">
        <f t="shared" ca="1" si="263"/>
        <v>80431</v>
      </c>
      <c r="L491">
        <f t="shared" ca="1" si="264"/>
        <v>9</v>
      </c>
      <c r="M491" t="str">
        <f t="shared" ca="1" si="246"/>
        <v>Rangunia</v>
      </c>
      <c r="N491">
        <f t="shared" ca="1" si="268"/>
        <v>321724</v>
      </c>
      <c r="O491">
        <f t="shared" ca="1" si="265"/>
        <v>297073.99554330332</v>
      </c>
      <c r="P491">
        <f t="shared" ca="1" si="269"/>
        <v>64012.70258527797</v>
      </c>
      <c r="Q491">
        <f t="shared" ca="1" si="266"/>
        <v>46653</v>
      </c>
      <c r="R491">
        <f t="shared" ca="1" si="270"/>
        <v>115186.50879896196</v>
      </c>
      <c r="S491">
        <f t="shared" ca="1" si="271"/>
        <v>8321.2888043476541</v>
      </c>
      <c r="T491">
        <f t="shared" ca="1" si="272"/>
        <v>394057.99138962559</v>
      </c>
      <c r="U491">
        <f t="shared" ca="1" si="273"/>
        <v>458913.50434226531</v>
      </c>
      <c r="V491">
        <f t="shared" ca="1" si="274"/>
        <v>-64855.512952639721</v>
      </c>
      <c r="AR491" s="1">
        <f ca="1">IF(Table1[[#This Row],[Gender]]="men",1,0)</f>
        <v>1</v>
      </c>
      <c r="AS491" s="2">
        <f ca="1">IF(Table1[[#This Row],[Gender]]="Women",1,0)</f>
        <v>0</v>
      </c>
      <c r="AT491" s="2"/>
      <c r="AU491" s="2"/>
      <c r="AV491" s="3"/>
      <c r="AX491" s="1">
        <f t="shared" ca="1" si="247"/>
        <v>1</v>
      </c>
      <c r="AY491" s="2">
        <f t="shared" ca="1" si="248"/>
        <v>0</v>
      </c>
      <c r="AZ491" s="2">
        <f t="shared" ca="1" si="249"/>
        <v>0</v>
      </c>
      <c r="BA491" s="2">
        <f t="shared" ca="1" si="250"/>
        <v>0</v>
      </c>
      <c r="BB491" s="2">
        <f t="shared" ca="1" si="251"/>
        <v>0</v>
      </c>
      <c r="BC491" s="2">
        <f t="shared" ca="1" si="252"/>
        <v>0</v>
      </c>
      <c r="BD491" s="2"/>
      <c r="BE491" s="2"/>
      <c r="BF491" s="2"/>
      <c r="BG491" s="2"/>
      <c r="BH491" s="2"/>
      <c r="BI491" s="2"/>
      <c r="BJ491" s="3"/>
      <c r="BL491" s="1">
        <f t="shared" ca="1" si="267"/>
        <v>2879.0753132845111</v>
      </c>
      <c r="BM491" s="3"/>
      <c r="BN491" s="1">
        <f t="shared" ca="1" si="253"/>
        <v>0</v>
      </c>
      <c r="BO491" s="2"/>
      <c r="BP491" s="2"/>
      <c r="BQ491" s="3"/>
      <c r="BR491" s="15">
        <f t="shared" ca="1" si="254"/>
        <v>0.14175015375698719</v>
      </c>
      <c r="BS491" s="16">
        <f t="shared" ca="1" si="255"/>
        <v>1</v>
      </c>
      <c r="BT491" s="2"/>
      <c r="BU491" s="2"/>
      <c r="BV491" s="1">
        <f ca="1">IF(Table1[[#This Row],[Area]]="Raozan",Table1[[#This Row],[Income]],0)</f>
        <v>0</v>
      </c>
      <c r="BW491" s="2">
        <f ca="1">IF(Table1[[#This Row],[Area]]="Rangunia",Table1[[#This Row],[Income]],0)</f>
        <v>80431</v>
      </c>
      <c r="BX491" s="2">
        <f ca="1">IF(Table1[[#This Row],[Area]]="Hathazari",Table1[[#This Row],[Income]],0)</f>
        <v>0</v>
      </c>
      <c r="BY491" s="2">
        <f ca="1">IF(Table1[[#This Row],[Area]]="Nazirhat",Table1[[#This Row],[Income]],0)</f>
        <v>0</v>
      </c>
      <c r="BZ491" s="2">
        <f ca="1">IF(Table1[[#This Row],[Area]]="Rangamati",Table1[[#This Row],[Income]],0)</f>
        <v>0</v>
      </c>
      <c r="CA491" s="2">
        <f ca="1">IF(Table1[[#This Row],[Area]]="Kumilla",Table1[[#This Row],[Income]],0)</f>
        <v>0</v>
      </c>
      <c r="CB491" s="2">
        <f ca="1">IF(Table1[[#This Row],[Area]]="Notun para",Table1[[#This Row],[Income]],0)</f>
        <v>0</v>
      </c>
      <c r="CC491" s="2">
        <f ca="1">IF(Table1[[#This Row],[Area]]="Fotikchori",Table1[[#This Row],[Income]],0)</f>
        <v>0</v>
      </c>
      <c r="CD491" s="2">
        <f ca="1">IF(Table1[[#This Row],[Area]]="Feni",Table1[[#This Row],[Income]],0)</f>
        <v>0</v>
      </c>
      <c r="CE491" s="2">
        <f ca="1">IF(Table1[[#This Row],[Area]]="Chattogram mohonogori",Table1[[#This Row],[Income]],0)</f>
        <v>0</v>
      </c>
      <c r="CF491" s="2">
        <f ca="1">IF(Table1[[#This Row],[Area]]="Potia",Table1[[#This Row],[Income]],0)</f>
        <v>0</v>
      </c>
      <c r="CG491" s="3">
        <f ca="1">IF(Table1[[#This Row],[Area]]="Kaptai",Table1[[#This Row],[Income]],0)</f>
        <v>0</v>
      </c>
      <c r="CH491" s="1">
        <f ca="1">IF(Table1[[#This Row],[Field of work]]="Health",Table1[[#This Row],[Income]],0)</f>
        <v>0</v>
      </c>
      <c r="CI491" s="2">
        <f ca="1">IF(Table1[[#This Row],[Field of work]]="Teaching",Table1[[#This Row],[Income]],0)</f>
        <v>0</v>
      </c>
      <c r="CJ491" s="2">
        <f ca="1">IF(Table1[[#This Row],[Field of work]]="Construction",Table1[[#This Row],[Income]],0)</f>
        <v>0</v>
      </c>
      <c r="CK491" s="2">
        <f ca="1">IF(Table1[[#This Row],[Field of work]]="IT",Table1[[#This Row],[Income]],0)</f>
        <v>0</v>
      </c>
      <c r="CL491" s="2">
        <f ca="1">IF(Table1[[#This Row],[Field of work]]="General work",Table1[[#This Row],[Income]],0)</f>
        <v>80431</v>
      </c>
      <c r="CM491" s="3">
        <f ca="1">IF(Table1[[#This Row],[Field of work]]="Agriculture",Table1[[#This Row],[Income]],0)</f>
        <v>0</v>
      </c>
      <c r="CN491" s="1">
        <f t="shared" ca="1" si="242"/>
        <v>1</v>
      </c>
      <c r="CO491" s="3"/>
      <c r="CP491" s="1">
        <f t="shared" ca="1" si="256"/>
        <v>25</v>
      </c>
      <c r="CQ491" s="3"/>
    </row>
    <row r="492" spans="2:95" x14ac:dyDescent="0.25">
      <c r="B492">
        <f t="shared" ca="1" si="257"/>
        <v>1</v>
      </c>
      <c r="C492" t="str">
        <f t="shared" ca="1" si="243"/>
        <v>Men</v>
      </c>
      <c r="D492">
        <f t="shared" ca="1" si="258"/>
        <v>25</v>
      </c>
      <c r="E492">
        <f t="shared" ca="1" si="259"/>
        <v>1</v>
      </c>
      <c r="F492" t="str">
        <f t="shared" ca="1" si="244"/>
        <v>Health</v>
      </c>
      <c r="G492">
        <f t="shared" ca="1" si="260"/>
        <v>4</v>
      </c>
      <c r="H492" t="str">
        <f t="shared" ca="1" si="245"/>
        <v>Technical</v>
      </c>
      <c r="I492">
        <f t="shared" ca="1" si="261"/>
        <v>3</v>
      </c>
      <c r="J492">
        <f t="shared" ca="1" si="262"/>
        <v>2</v>
      </c>
      <c r="K492">
        <f t="shared" ca="1" si="263"/>
        <v>56065</v>
      </c>
      <c r="L492">
        <f t="shared" ca="1" si="264"/>
        <v>11</v>
      </c>
      <c r="M492" t="str">
        <f t="shared" ca="1" si="246"/>
        <v>Nazirhat</v>
      </c>
      <c r="N492">
        <f t="shared" ca="1" si="268"/>
        <v>224260</v>
      </c>
      <c r="O492">
        <f t="shared" ca="1" si="265"/>
        <v>31788.889481541944</v>
      </c>
      <c r="P492">
        <f t="shared" ca="1" si="269"/>
        <v>72011.634578709753</v>
      </c>
      <c r="Q492">
        <f t="shared" ca="1" si="266"/>
        <v>38447</v>
      </c>
      <c r="R492">
        <f t="shared" ca="1" si="270"/>
        <v>75412.91094712232</v>
      </c>
      <c r="S492">
        <f t="shared" ca="1" si="271"/>
        <v>3361.5674029640595</v>
      </c>
      <c r="T492">
        <f t="shared" ca="1" si="272"/>
        <v>299633.20198167377</v>
      </c>
      <c r="U492">
        <f t="shared" ca="1" si="273"/>
        <v>145648.80042866425</v>
      </c>
      <c r="V492">
        <f t="shared" ca="1" si="274"/>
        <v>153984.40155300952</v>
      </c>
      <c r="AR492" s="1">
        <f ca="1">IF(Table1[[#This Row],[Gender]]="men",1,0)</f>
        <v>1</v>
      </c>
      <c r="AS492" s="2">
        <f ca="1">IF(Table1[[#This Row],[Gender]]="Women",1,0)</f>
        <v>0</v>
      </c>
      <c r="AT492" s="2"/>
      <c r="AU492" s="2"/>
      <c r="AV492" s="3"/>
      <c r="AX492" s="1">
        <f t="shared" ca="1" si="247"/>
        <v>0</v>
      </c>
      <c r="AY492" s="2">
        <f t="shared" ca="1" si="248"/>
        <v>0</v>
      </c>
      <c r="AZ492" s="2">
        <f t="shared" ca="1" si="249"/>
        <v>0</v>
      </c>
      <c r="BA492" s="2">
        <f t="shared" ca="1" si="250"/>
        <v>0</v>
      </c>
      <c r="BB492" s="2">
        <f t="shared" ca="1" si="251"/>
        <v>1</v>
      </c>
      <c r="BC492" s="2">
        <f t="shared" ca="1" si="252"/>
        <v>0</v>
      </c>
      <c r="BD492" s="2"/>
      <c r="BE492" s="2"/>
      <c r="BF492" s="2"/>
      <c r="BG492" s="2"/>
      <c r="BH492" s="2"/>
      <c r="BI492" s="2"/>
      <c r="BJ492" s="3"/>
      <c r="BL492" s="1">
        <f t="shared" ca="1" si="267"/>
        <v>22163.819964524457</v>
      </c>
      <c r="BM492" s="3"/>
      <c r="BN492" s="1">
        <f t="shared" ca="1" si="253"/>
        <v>1</v>
      </c>
      <c r="BO492" s="2"/>
      <c r="BP492" s="2"/>
      <c r="BQ492" s="3"/>
      <c r="BR492" s="15">
        <f t="shared" ca="1" si="254"/>
        <v>0.41077273776605294</v>
      </c>
      <c r="BS492" s="16">
        <f t="shared" ca="1" si="255"/>
        <v>0</v>
      </c>
      <c r="BT492" s="2"/>
      <c r="BU492" s="2"/>
      <c r="BV492" s="1">
        <f ca="1">IF(Table1[[#This Row],[Area]]="Raozan",Table1[[#This Row],[Income]],0)</f>
        <v>0</v>
      </c>
      <c r="BW492" s="2">
        <f ca="1">IF(Table1[[#This Row],[Area]]="Rangunia",Table1[[#This Row],[Income]],0)</f>
        <v>0</v>
      </c>
      <c r="BX492" s="2">
        <f ca="1">IF(Table1[[#This Row],[Area]]="Hathazari",Table1[[#This Row],[Income]],0)</f>
        <v>0</v>
      </c>
      <c r="BY492" s="2">
        <f ca="1">IF(Table1[[#This Row],[Area]]="Nazirhat",Table1[[#This Row],[Income]],0)</f>
        <v>56065</v>
      </c>
      <c r="BZ492" s="2">
        <f ca="1">IF(Table1[[#This Row],[Area]]="Rangamati",Table1[[#This Row],[Income]],0)</f>
        <v>0</v>
      </c>
      <c r="CA492" s="2">
        <f ca="1">IF(Table1[[#This Row],[Area]]="Kumilla",Table1[[#This Row],[Income]],0)</f>
        <v>0</v>
      </c>
      <c r="CB492" s="2">
        <f ca="1">IF(Table1[[#This Row],[Area]]="Notun para",Table1[[#This Row],[Income]],0)</f>
        <v>0</v>
      </c>
      <c r="CC492" s="2">
        <f ca="1">IF(Table1[[#This Row],[Area]]="Fotikchori",Table1[[#This Row],[Income]],0)</f>
        <v>0</v>
      </c>
      <c r="CD492" s="2">
        <f ca="1">IF(Table1[[#This Row],[Area]]="Feni",Table1[[#This Row],[Income]],0)</f>
        <v>0</v>
      </c>
      <c r="CE492" s="2">
        <f ca="1">IF(Table1[[#This Row],[Area]]="Chattogram mohonogori",Table1[[#This Row],[Income]],0)</f>
        <v>0</v>
      </c>
      <c r="CF492" s="2">
        <f ca="1">IF(Table1[[#This Row],[Area]]="Potia",Table1[[#This Row],[Income]],0)</f>
        <v>0</v>
      </c>
      <c r="CG492" s="3">
        <f ca="1">IF(Table1[[#This Row],[Area]]="Kaptai",Table1[[#This Row],[Income]],0)</f>
        <v>0</v>
      </c>
      <c r="CH492" s="1">
        <f ca="1">IF(Table1[[#This Row],[Field of work]]="Health",Table1[[#This Row],[Income]],0)</f>
        <v>56065</v>
      </c>
      <c r="CI492" s="2">
        <f ca="1">IF(Table1[[#This Row],[Field of work]]="Teaching",Table1[[#This Row],[Income]],0)</f>
        <v>0</v>
      </c>
      <c r="CJ492" s="2">
        <f ca="1">IF(Table1[[#This Row],[Field of work]]="Construction",Table1[[#This Row],[Income]],0)</f>
        <v>0</v>
      </c>
      <c r="CK492" s="2">
        <f ca="1">IF(Table1[[#This Row],[Field of work]]="IT",Table1[[#This Row],[Income]],0)</f>
        <v>0</v>
      </c>
      <c r="CL492" s="2">
        <f ca="1">IF(Table1[[#This Row],[Field of work]]="General work",Table1[[#This Row],[Income]],0)</f>
        <v>0</v>
      </c>
      <c r="CM492" s="3">
        <f ca="1">IF(Table1[[#This Row],[Field of work]]="Agriculture",Table1[[#This Row],[Income]],0)</f>
        <v>0</v>
      </c>
      <c r="CN492" s="1">
        <f t="shared" ca="1" si="242"/>
        <v>1</v>
      </c>
      <c r="CO492" s="3"/>
      <c r="CP492" s="1">
        <f t="shared" ca="1" si="256"/>
        <v>40</v>
      </c>
      <c r="CQ492" s="3"/>
    </row>
    <row r="493" spans="2:95" x14ac:dyDescent="0.25">
      <c r="B493">
        <f t="shared" ca="1" si="257"/>
        <v>2</v>
      </c>
      <c r="C493" t="str">
        <f t="shared" ca="1" si="243"/>
        <v>Women</v>
      </c>
      <c r="D493">
        <f t="shared" ca="1" si="258"/>
        <v>40</v>
      </c>
      <c r="E493">
        <f t="shared" ca="1" si="259"/>
        <v>5</v>
      </c>
      <c r="F493" t="str">
        <f t="shared" ca="1" si="244"/>
        <v>General work</v>
      </c>
      <c r="G493">
        <f t="shared" ca="1" si="260"/>
        <v>5</v>
      </c>
      <c r="H493" t="str">
        <f t="shared" ca="1" si="245"/>
        <v>Other</v>
      </c>
      <c r="I493">
        <f t="shared" ca="1" si="261"/>
        <v>3</v>
      </c>
      <c r="J493">
        <f t="shared" ca="1" si="262"/>
        <v>3</v>
      </c>
      <c r="K493">
        <f t="shared" ca="1" si="263"/>
        <v>86992</v>
      </c>
      <c r="L493">
        <f t="shared" ca="1" si="264"/>
        <v>3</v>
      </c>
      <c r="M493" t="str">
        <f t="shared" ca="1" si="246"/>
        <v>Fotikchori</v>
      </c>
      <c r="N493">
        <f t="shared" ca="1" si="268"/>
        <v>521952</v>
      </c>
      <c r="O493">
        <f t="shared" ca="1" si="265"/>
        <v>214403.65202246688</v>
      </c>
      <c r="P493">
        <f t="shared" ca="1" si="269"/>
        <v>8637.2259398535334</v>
      </c>
      <c r="Q493">
        <f t="shared" ca="1" si="266"/>
        <v>969</v>
      </c>
      <c r="R493">
        <f t="shared" ca="1" si="270"/>
        <v>21966.170997630135</v>
      </c>
      <c r="S493">
        <f t="shared" ca="1" si="271"/>
        <v>19332.376814765521</v>
      </c>
      <c r="T493">
        <f t="shared" ca="1" si="272"/>
        <v>549921.60275461909</v>
      </c>
      <c r="U493">
        <f t="shared" ca="1" si="273"/>
        <v>237338.82302009701</v>
      </c>
      <c r="V493">
        <f t="shared" ca="1" si="274"/>
        <v>312582.7797345221</v>
      </c>
      <c r="AR493" s="1">
        <f ca="1">IF(Table1[[#This Row],[Gender]]="men",1,0)</f>
        <v>0</v>
      </c>
      <c r="AS493" s="2">
        <f ca="1">IF(Table1[[#This Row],[Gender]]="Women",1,0)</f>
        <v>1</v>
      </c>
      <c r="AT493" s="2"/>
      <c r="AU493" s="2"/>
      <c r="AV493" s="3"/>
      <c r="AX493" s="1">
        <f t="shared" ca="1" si="247"/>
        <v>0</v>
      </c>
      <c r="AY493" s="2">
        <f t="shared" ca="1" si="248"/>
        <v>0</v>
      </c>
      <c r="AZ493" s="2">
        <f t="shared" ca="1" si="249"/>
        <v>0</v>
      </c>
      <c r="BA493" s="2">
        <f t="shared" ca="1" si="250"/>
        <v>1</v>
      </c>
      <c r="BB493" s="2">
        <f t="shared" ca="1" si="251"/>
        <v>0</v>
      </c>
      <c r="BC493" s="2">
        <f t="shared" ca="1" si="252"/>
        <v>0</v>
      </c>
      <c r="BD493" s="2"/>
      <c r="BE493" s="2"/>
      <c r="BF493" s="2"/>
      <c r="BG493" s="2"/>
      <c r="BH493" s="2"/>
      <c r="BI493" s="2"/>
      <c r="BJ493" s="3"/>
      <c r="BL493" s="1">
        <f t="shared" ca="1" si="267"/>
        <v>7838.3751275138502</v>
      </c>
      <c r="BM493" s="3"/>
      <c r="BN493" s="1">
        <f t="shared" ca="1" si="253"/>
        <v>1</v>
      </c>
      <c r="BO493" s="2"/>
      <c r="BP493" s="2"/>
      <c r="BQ493" s="3"/>
      <c r="BR493" s="15">
        <f t="shared" ca="1" si="254"/>
        <v>0.36364701365818963</v>
      </c>
      <c r="BS493" s="16">
        <f t="shared" ca="1" si="255"/>
        <v>0</v>
      </c>
      <c r="BT493" s="2"/>
      <c r="BU493" s="2"/>
      <c r="BV493" s="1">
        <f ca="1">IF(Table1[[#This Row],[Area]]="Raozan",Table1[[#This Row],[Income]],0)</f>
        <v>0</v>
      </c>
      <c r="BW493" s="2">
        <f ca="1">IF(Table1[[#This Row],[Area]]="Rangunia",Table1[[#This Row],[Income]],0)</f>
        <v>0</v>
      </c>
      <c r="BX493" s="2">
        <f ca="1">IF(Table1[[#This Row],[Area]]="Hathazari",Table1[[#This Row],[Income]],0)</f>
        <v>0</v>
      </c>
      <c r="BY493" s="2">
        <f ca="1">IF(Table1[[#This Row],[Area]]="Nazirhat",Table1[[#This Row],[Income]],0)</f>
        <v>0</v>
      </c>
      <c r="BZ493" s="2">
        <f ca="1">IF(Table1[[#This Row],[Area]]="Rangamati",Table1[[#This Row],[Income]],0)</f>
        <v>0</v>
      </c>
      <c r="CA493" s="2">
        <f ca="1">IF(Table1[[#This Row],[Area]]="Kumilla",Table1[[#This Row],[Income]],0)</f>
        <v>0</v>
      </c>
      <c r="CB493" s="2">
        <f ca="1">IF(Table1[[#This Row],[Area]]="Notun para",Table1[[#This Row],[Income]],0)</f>
        <v>0</v>
      </c>
      <c r="CC493" s="2">
        <f ca="1">IF(Table1[[#This Row],[Area]]="Fotikchori",Table1[[#This Row],[Income]],0)</f>
        <v>86992</v>
      </c>
      <c r="CD493" s="2">
        <f ca="1">IF(Table1[[#This Row],[Area]]="Feni",Table1[[#This Row],[Income]],0)</f>
        <v>0</v>
      </c>
      <c r="CE493" s="2">
        <f ca="1">IF(Table1[[#This Row],[Area]]="Chattogram mohonogori",Table1[[#This Row],[Income]],0)</f>
        <v>0</v>
      </c>
      <c r="CF493" s="2">
        <f ca="1">IF(Table1[[#This Row],[Area]]="Potia",Table1[[#This Row],[Income]],0)</f>
        <v>0</v>
      </c>
      <c r="CG493" s="3">
        <f ca="1">IF(Table1[[#This Row],[Area]]="Kaptai",Table1[[#This Row],[Income]],0)</f>
        <v>0</v>
      </c>
      <c r="CH493" s="1">
        <f ca="1">IF(Table1[[#This Row],[Field of work]]="Health",Table1[[#This Row],[Income]],0)</f>
        <v>0</v>
      </c>
      <c r="CI493" s="2">
        <f ca="1">IF(Table1[[#This Row],[Field of work]]="Teaching",Table1[[#This Row],[Income]],0)</f>
        <v>0</v>
      </c>
      <c r="CJ493" s="2">
        <f ca="1">IF(Table1[[#This Row],[Field of work]]="Construction",Table1[[#This Row],[Income]],0)</f>
        <v>0</v>
      </c>
      <c r="CK493" s="2">
        <f ca="1">IF(Table1[[#This Row],[Field of work]]="IT",Table1[[#This Row],[Income]],0)</f>
        <v>0</v>
      </c>
      <c r="CL493" s="2">
        <f ca="1">IF(Table1[[#This Row],[Field of work]]="General work",Table1[[#This Row],[Income]],0)</f>
        <v>86992</v>
      </c>
      <c r="CM493" s="3">
        <f ca="1">IF(Table1[[#This Row],[Field of work]]="Agriculture",Table1[[#This Row],[Income]],0)</f>
        <v>0</v>
      </c>
      <c r="CN493" s="1">
        <f t="shared" ca="1" si="242"/>
        <v>1</v>
      </c>
      <c r="CO493" s="3"/>
      <c r="CP493" s="1">
        <f t="shared" ca="1" si="256"/>
        <v>25</v>
      </c>
      <c r="CQ493" s="3"/>
    </row>
    <row r="494" spans="2:95" x14ac:dyDescent="0.25">
      <c r="B494">
        <f t="shared" ca="1" si="257"/>
        <v>1</v>
      </c>
      <c r="C494" t="str">
        <f t="shared" ca="1" si="243"/>
        <v>Men</v>
      </c>
      <c r="D494">
        <f t="shared" ca="1" si="258"/>
        <v>25</v>
      </c>
      <c r="E494">
        <f t="shared" ca="1" si="259"/>
        <v>4</v>
      </c>
      <c r="F494" t="str">
        <f t="shared" ca="1" si="244"/>
        <v>IT</v>
      </c>
      <c r="G494">
        <f t="shared" ca="1" si="260"/>
        <v>2</v>
      </c>
      <c r="H494" t="str">
        <f t="shared" ca="1" si="245"/>
        <v>College</v>
      </c>
      <c r="I494">
        <f t="shared" ca="1" si="261"/>
        <v>0</v>
      </c>
      <c r="J494">
        <f t="shared" ca="1" si="262"/>
        <v>2</v>
      </c>
      <c r="K494">
        <f t="shared" ca="1" si="263"/>
        <v>80550</v>
      </c>
      <c r="L494">
        <f t="shared" ca="1" si="264"/>
        <v>8</v>
      </c>
      <c r="M494" t="str">
        <f t="shared" ca="1" si="246"/>
        <v>Potia</v>
      </c>
      <c r="N494">
        <f t="shared" ca="1" si="268"/>
        <v>402750</v>
      </c>
      <c r="O494">
        <f t="shared" ca="1" si="265"/>
        <v>146458.83475083587</v>
      </c>
      <c r="P494">
        <f t="shared" ca="1" si="269"/>
        <v>44327.639929048913</v>
      </c>
      <c r="Q494">
        <f t="shared" ca="1" si="266"/>
        <v>3022</v>
      </c>
      <c r="R494">
        <f t="shared" ca="1" si="270"/>
        <v>134088.21755171297</v>
      </c>
      <c r="S494">
        <f t="shared" ca="1" si="271"/>
        <v>63927.14009148434</v>
      </c>
      <c r="T494">
        <f t="shared" ca="1" si="272"/>
        <v>511004.78002053325</v>
      </c>
      <c r="U494">
        <f t="shared" ca="1" si="273"/>
        <v>283569.05230254884</v>
      </c>
      <c r="V494">
        <f t="shared" ca="1" si="274"/>
        <v>227435.72771798441</v>
      </c>
      <c r="AR494" s="1">
        <f ca="1">IF(Table1[[#This Row],[Gender]]="men",1,0)</f>
        <v>1</v>
      </c>
      <c r="AS494" s="2">
        <f ca="1">IF(Table1[[#This Row],[Gender]]="Women",1,0)</f>
        <v>0</v>
      </c>
      <c r="AT494" s="2"/>
      <c r="AU494" s="2"/>
      <c r="AV494" s="3"/>
      <c r="AX494" s="1">
        <f t="shared" ca="1" si="247"/>
        <v>0</v>
      </c>
      <c r="AY494" s="2">
        <f t="shared" ca="1" si="248"/>
        <v>0</v>
      </c>
      <c r="AZ494" s="2">
        <f t="shared" ca="1" si="249"/>
        <v>0</v>
      </c>
      <c r="BA494" s="2">
        <f t="shared" ca="1" si="250"/>
        <v>1</v>
      </c>
      <c r="BB494" s="2">
        <f t="shared" ca="1" si="251"/>
        <v>0</v>
      </c>
      <c r="BC494" s="2">
        <f t="shared" ca="1" si="252"/>
        <v>0</v>
      </c>
      <c r="BD494" s="2"/>
      <c r="BE494" s="2"/>
      <c r="BF494" s="2"/>
      <c r="BG494" s="2"/>
      <c r="BH494" s="2"/>
      <c r="BI494" s="2"/>
      <c r="BJ494" s="3"/>
      <c r="BL494" s="1">
        <f t="shared" ca="1" si="267"/>
        <v>34161.45867901724</v>
      </c>
      <c r="BM494" s="3"/>
      <c r="BN494" s="1">
        <f t="shared" ca="1" si="253"/>
        <v>1</v>
      </c>
      <c r="BO494" s="2"/>
      <c r="BP494" s="2"/>
      <c r="BQ494" s="3"/>
      <c r="BR494" s="15">
        <f t="shared" ca="1" si="254"/>
        <v>0.63737706506946235</v>
      </c>
      <c r="BS494" s="16">
        <f t="shared" ca="1" si="255"/>
        <v>0</v>
      </c>
      <c r="BT494" s="2"/>
      <c r="BU494" s="2"/>
      <c r="BV494" s="1">
        <f ca="1">IF(Table1[[#This Row],[Area]]="Raozan",Table1[[#This Row],[Income]],0)</f>
        <v>0</v>
      </c>
      <c r="BW494" s="2">
        <f ca="1">IF(Table1[[#This Row],[Area]]="Rangunia",Table1[[#This Row],[Income]],0)</f>
        <v>0</v>
      </c>
      <c r="BX494" s="2">
        <f ca="1">IF(Table1[[#This Row],[Area]]="Hathazari",Table1[[#This Row],[Income]],0)</f>
        <v>0</v>
      </c>
      <c r="BY494" s="2">
        <f ca="1">IF(Table1[[#This Row],[Area]]="Nazirhat",Table1[[#This Row],[Income]],0)</f>
        <v>0</v>
      </c>
      <c r="BZ494" s="2">
        <f ca="1">IF(Table1[[#This Row],[Area]]="Rangamati",Table1[[#This Row],[Income]],0)</f>
        <v>0</v>
      </c>
      <c r="CA494" s="2">
        <f ca="1">IF(Table1[[#This Row],[Area]]="Kumilla",Table1[[#This Row],[Income]],0)</f>
        <v>0</v>
      </c>
      <c r="CB494" s="2">
        <f ca="1">IF(Table1[[#This Row],[Area]]="Notun para",Table1[[#This Row],[Income]],0)</f>
        <v>0</v>
      </c>
      <c r="CC494" s="2">
        <f ca="1">IF(Table1[[#This Row],[Area]]="Fotikchori",Table1[[#This Row],[Income]],0)</f>
        <v>0</v>
      </c>
      <c r="CD494" s="2">
        <f ca="1">IF(Table1[[#This Row],[Area]]="Feni",Table1[[#This Row],[Income]],0)</f>
        <v>0</v>
      </c>
      <c r="CE494" s="2">
        <f ca="1">IF(Table1[[#This Row],[Area]]="Chattogram mohonogori",Table1[[#This Row],[Income]],0)</f>
        <v>0</v>
      </c>
      <c r="CF494" s="2">
        <f ca="1">IF(Table1[[#This Row],[Area]]="Potia",Table1[[#This Row],[Income]],0)</f>
        <v>80550</v>
      </c>
      <c r="CG494" s="3">
        <f ca="1">IF(Table1[[#This Row],[Area]]="Kaptai",Table1[[#This Row],[Income]],0)</f>
        <v>0</v>
      </c>
      <c r="CH494" s="1">
        <f ca="1">IF(Table1[[#This Row],[Field of work]]="Health",Table1[[#This Row],[Income]],0)</f>
        <v>0</v>
      </c>
      <c r="CI494" s="2">
        <f ca="1">IF(Table1[[#This Row],[Field of work]]="Teaching",Table1[[#This Row],[Income]],0)</f>
        <v>0</v>
      </c>
      <c r="CJ494" s="2">
        <f ca="1">IF(Table1[[#This Row],[Field of work]]="Construction",Table1[[#This Row],[Income]],0)</f>
        <v>0</v>
      </c>
      <c r="CK494" s="2">
        <f ca="1">IF(Table1[[#This Row],[Field of work]]="IT",Table1[[#This Row],[Income]],0)</f>
        <v>80550</v>
      </c>
      <c r="CL494" s="2">
        <f ca="1">IF(Table1[[#This Row],[Field of work]]="General work",Table1[[#This Row],[Income]],0)</f>
        <v>0</v>
      </c>
      <c r="CM494" s="3">
        <f ca="1">IF(Table1[[#This Row],[Field of work]]="Agriculture",Table1[[#This Row],[Income]],0)</f>
        <v>0</v>
      </c>
      <c r="CN494" s="1">
        <f t="shared" ca="1" si="242"/>
        <v>1</v>
      </c>
      <c r="CO494" s="3"/>
      <c r="CP494" s="1">
        <f t="shared" ca="1" si="256"/>
        <v>33</v>
      </c>
      <c r="CQ494" s="3"/>
    </row>
    <row r="495" spans="2:95" x14ac:dyDescent="0.25">
      <c r="B495">
        <f t="shared" ca="1" si="257"/>
        <v>2</v>
      </c>
      <c r="C495" t="str">
        <f t="shared" ca="1" si="243"/>
        <v>Women</v>
      </c>
      <c r="D495">
        <f t="shared" ca="1" si="258"/>
        <v>33</v>
      </c>
      <c r="E495">
        <f t="shared" ca="1" si="259"/>
        <v>4</v>
      </c>
      <c r="F495" t="str">
        <f t="shared" ca="1" si="244"/>
        <v>IT</v>
      </c>
      <c r="G495">
        <f t="shared" ca="1" si="260"/>
        <v>2</v>
      </c>
      <c r="H495" t="str">
        <f t="shared" ca="1" si="245"/>
        <v>College</v>
      </c>
      <c r="I495">
        <f t="shared" ca="1" si="261"/>
        <v>3</v>
      </c>
      <c r="J495">
        <f t="shared" ca="1" si="262"/>
        <v>2</v>
      </c>
      <c r="K495">
        <f t="shared" ca="1" si="263"/>
        <v>83809</v>
      </c>
      <c r="L495">
        <f t="shared" ca="1" si="264"/>
        <v>8</v>
      </c>
      <c r="M495" t="str">
        <f t="shared" ca="1" si="246"/>
        <v>Potia</v>
      </c>
      <c r="N495">
        <f t="shared" ca="1" si="268"/>
        <v>502854</v>
      </c>
      <c r="O495">
        <f t="shared" ca="1" si="265"/>
        <v>320507.60667843942</v>
      </c>
      <c r="P495">
        <f t="shared" ca="1" si="269"/>
        <v>15676.7502550277</v>
      </c>
      <c r="Q495">
        <f t="shared" ca="1" si="266"/>
        <v>12349</v>
      </c>
      <c r="R495">
        <f t="shared" ca="1" si="270"/>
        <v>91491.059999050529</v>
      </c>
      <c r="S495">
        <f t="shared" ca="1" si="271"/>
        <v>99772.823567744228</v>
      </c>
      <c r="T495">
        <f t="shared" ca="1" si="272"/>
        <v>618303.5738227719</v>
      </c>
      <c r="U495">
        <f t="shared" ca="1" si="273"/>
        <v>424347.66667748993</v>
      </c>
      <c r="V495">
        <f t="shared" ca="1" si="274"/>
        <v>193955.90714528196</v>
      </c>
      <c r="AR495" s="1">
        <f ca="1">IF(Table1[[#This Row],[Gender]]="men",1,0)</f>
        <v>0</v>
      </c>
      <c r="AS495" s="2">
        <f ca="1">IF(Table1[[#This Row],[Gender]]="Women",1,0)</f>
        <v>1</v>
      </c>
      <c r="AT495" s="2"/>
      <c r="AU495" s="2"/>
      <c r="AV495" s="3"/>
      <c r="AX495" s="1">
        <f t="shared" ca="1" si="247"/>
        <v>0</v>
      </c>
      <c r="AY495" s="2">
        <f t="shared" ca="1" si="248"/>
        <v>0</v>
      </c>
      <c r="AZ495" s="2">
        <f t="shared" ca="1" si="249"/>
        <v>0</v>
      </c>
      <c r="BA495" s="2">
        <f t="shared" ca="1" si="250"/>
        <v>0</v>
      </c>
      <c r="BB495" s="2">
        <f t="shared" ca="1" si="251"/>
        <v>1</v>
      </c>
      <c r="BC495" s="2">
        <f t="shared" ca="1" si="252"/>
        <v>0</v>
      </c>
      <c r="BD495" s="2"/>
      <c r="BE495" s="2"/>
      <c r="BF495" s="2"/>
      <c r="BG495" s="2"/>
      <c r="BH495" s="2"/>
      <c r="BI495" s="2"/>
      <c r="BJ495" s="3"/>
      <c r="BL495" s="1">
        <f t="shared" ca="1" si="267"/>
        <v>31747.73906001986</v>
      </c>
      <c r="BM495" s="3"/>
      <c r="BN495" s="1">
        <f t="shared" ca="1" si="253"/>
        <v>0</v>
      </c>
      <c r="BO495" s="2"/>
      <c r="BP495" s="2"/>
      <c r="BQ495" s="3"/>
      <c r="BR495" s="15">
        <f t="shared" ca="1" si="254"/>
        <v>0.12994289914466861</v>
      </c>
      <c r="BS495" s="16">
        <f t="shared" ca="1" si="255"/>
        <v>1</v>
      </c>
      <c r="BT495" s="2"/>
      <c r="BU495" s="2"/>
      <c r="BV495" s="1">
        <f ca="1">IF(Table1[[#This Row],[Area]]="Raozan",Table1[[#This Row],[Income]],0)</f>
        <v>0</v>
      </c>
      <c r="BW495" s="2">
        <f ca="1">IF(Table1[[#This Row],[Area]]="Rangunia",Table1[[#This Row],[Income]],0)</f>
        <v>0</v>
      </c>
      <c r="BX495" s="2">
        <f ca="1">IF(Table1[[#This Row],[Area]]="Hathazari",Table1[[#This Row],[Income]],0)</f>
        <v>0</v>
      </c>
      <c r="BY495" s="2">
        <f ca="1">IF(Table1[[#This Row],[Area]]="Nazirhat",Table1[[#This Row],[Income]],0)</f>
        <v>0</v>
      </c>
      <c r="BZ495" s="2">
        <f ca="1">IF(Table1[[#This Row],[Area]]="Rangamati",Table1[[#This Row],[Income]],0)</f>
        <v>0</v>
      </c>
      <c r="CA495" s="2">
        <f ca="1">IF(Table1[[#This Row],[Area]]="Kumilla",Table1[[#This Row],[Income]],0)</f>
        <v>0</v>
      </c>
      <c r="CB495" s="2">
        <f ca="1">IF(Table1[[#This Row],[Area]]="Notun para",Table1[[#This Row],[Income]],0)</f>
        <v>0</v>
      </c>
      <c r="CC495" s="2">
        <f ca="1">IF(Table1[[#This Row],[Area]]="Fotikchori",Table1[[#This Row],[Income]],0)</f>
        <v>0</v>
      </c>
      <c r="CD495" s="2">
        <f ca="1">IF(Table1[[#This Row],[Area]]="Feni",Table1[[#This Row],[Income]],0)</f>
        <v>0</v>
      </c>
      <c r="CE495" s="2">
        <f ca="1">IF(Table1[[#This Row],[Area]]="Chattogram mohonogori",Table1[[#This Row],[Income]],0)</f>
        <v>0</v>
      </c>
      <c r="CF495" s="2">
        <f ca="1">IF(Table1[[#This Row],[Area]]="Potia",Table1[[#This Row],[Income]],0)</f>
        <v>83809</v>
      </c>
      <c r="CG495" s="3">
        <f ca="1">IF(Table1[[#This Row],[Area]]="Kaptai",Table1[[#This Row],[Income]],0)</f>
        <v>0</v>
      </c>
      <c r="CH495" s="1">
        <f ca="1">IF(Table1[[#This Row],[Field of work]]="Health",Table1[[#This Row],[Income]],0)</f>
        <v>0</v>
      </c>
      <c r="CI495" s="2">
        <f ca="1">IF(Table1[[#This Row],[Field of work]]="Teaching",Table1[[#This Row],[Income]],0)</f>
        <v>0</v>
      </c>
      <c r="CJ495" s="2">
        <f ca="1">IF(Table1[[#This Row],[Field of work]]="Construction",Table1[[#This Row],[Income]],0)</f>
        <v>0</v>
      </c>
      <c r="CK495" s="2">
        <f ca="1">IF(Table1[[#This Row],[Field of work]]="IT",Table1[[#This Row],[Income]],0)</f>
        <v>83809</v>
      </c>
      <c r="CL495" s="2">
        <f ca="1">IF(Table1[[#This Row],[Field of work]]="General work",Table1[[#This Row],[Income]],0)</f>
        <v>0</v>
      </c>
      <c r="CM495" s="3">
        <f ca="1">IF(Table1[[#This Row],[Field of work]]="Agriculture",Table1[[#This Row],[Income]],0)</f>
        <v>0</v>
      </c>
      <c r="CN495" s="1">
        <f t="shared" ca="1" si="242"/>
        <v>1</v>
      </c>
      <c r="CO495" s="3"/>
      <c r="CP495" s="1">
        <f t="shared" ca="1" si="256"/>
        <v>45</v>
      </c>
      <c r="CQ495" s="3"/>
    </row>
    <row r="496" spans="2:95" x14ac:dyDescent="0.25">
      <c r="B496">
        <f t="shared" ca="1" si="257"/>
        <v>2</v>
      </c>
      <c r="C496" t="str">
        <f t="shared" ca="1" si="243"/>
        <v>Women</v>
      </c>
      <c r="D496">
        <f t="shared" ca="1" si="258"/>
        <v>45</v>
      </c>
      <c r="E496">
        <f t="shared" ca="1" si="259"/>
        <v>5</v>
      </c>
      <c r="F496" t="str">
        <f t="shared" ca="1" si="244"/>
        <v>General work</v>
      </c>
      <c r="G496">
        <f t="shared" ca="1" si="260"/>
        <v>4</v>
      </c>
      <c r="H496" t="str">
        <f t="shared" ca="1" si="245"/>
        <v>Technical</v>
      </c>
      <c r="I496">
        <f t="shared" ca="1" si="261"/>
        <v>2</v>
      </c>
      <c r="J496">
        <f t="shared" ca="1" si="262"/>
        <v>3</v>
      </c>
      <c r="K496">
        <f t="shared" ca="1" si="263"/>
        <v>50728</v>
      </c>
      <c r="L496">
        <f t="shared" ca="1" si="264"/>
        <v>10</v>
      </c>
      <c r="M496" t="str">
        <f t="shared" ca="1" si="246"/>
        <v>Notun para</v>
      </c>
      <c r="N496">
        <f t="shared" ca="1" si="268"/>
        <v>202912</v>
      </c>
      <c r="O496">
        <f t="shared" ca="1" si="265"/>
        <v>26366.973551242998</v>
      </c>
      <c r="P496">
        <f t="shared" ca="1" si="269"/>
        <v>102484.37603705171</v>
      </c>
      <c r="Q496">
        <f t="shared" ca="1" si="266"/>
        <v>97993</v>
      </c>
      <c r="R496">
        <f t="shared" ca="1" si="270"/>
        <v>40851.671353189158</v>
      </c>
      <c r="S496">
        <f t="shared" ca="1" si="271"/>
        <v>8813.0223767739772</v>
      </c>
      <c r="T496">
        <f t="shared" ca="1" si="272"/>
        <v>314209.39841382572</v>
      </c>
      <c r="U496">
        <f t="shared" ca="1" si="273"/>
        <v>165211.64490443215</v>
      </c>
      <c r="V496">
        <f t="shared" ca="1" si="274"/>
        <v>148997.75350939357</v>
      </c>
      <c r="AR496" s="1">
        <f ca="1">IF(Table1[[#This Row],[Gender]]="men",1,0)</f>
        <v>0</v>
      </c>
      <c r="AS496" s="2">
        <f ca="1">IF(Table1[[#This Row],[Gender]]="Women",1,0)</f>
        <v>1</v>
      </c>
      <c r="AT496" s="2"/>
      <c r="AU496" s="2"/>
      <c r="AV496" s="3"/>
      <c r="AX496" s="1">
        <f t="shared" ca="1" si="247"/>
        <v>1</v>
      </c>
      <c r="AY496" s="2">
        <f t="shared" ca="1" si="248"/>
        <v>0</v>
      </c>
      <c r="AZ496" s="2">
        <f t="shared" ca="1" si="249"/>
        <v>0</v>
      </c>
      <c r="BA496" s="2">
        <f t="shared" ca="1" si="250"/>
        <v>0</v>
      </c>
      <c r="BB496" s="2">
        <f t="shared" ca="1" si="251"/>
        <v>0</v>
      </c>
      <c r="BC496" s="2">
        <f t="shared" ca="1" si="252"/>
        <v>0</v>
      </c>
      <c r="BD496" s="2"/>
      <c r="BE496" s="2"/>
      <c r="BF496" s="2"/>
      <c r="BG496" s="2"/>
      <c r="BH496" s="2"/>
      <c r="BI496" s="2"/>
      <c r="BJ496" s="3"/>
      <c r="BL496" s="1">
        <f t="shared" ca="1" si="267"/>
        <v>32306.064287150712</v>
      </c>
      <c r="BM496" s="3"/>
      <c r="BN496" s="1">
        <f t="shared" ca="1" si="253"/>
        <v>0</v>
      </c>
      <c r="BO496" s="2"/>
      <c r="BP496" s="2"/>
      <c r="BQ496" s="3"/>
      <c r="BR496" s="15">
        <f t="shared" ca="1" si="254"/>
        <v>0.32728399572497624</v>
      </c>
      <c r="BS496" s="16">
        <f t="shared" ca="1" si="255"/>
        <v>0</v>
      </c>
      <c r="BT496" s="2"/>
      <c r="BU496" s="2"/>
      <c r="BV496" s="1">
        <f ca="1">IF(Table1[[#This Row],[Area]]="Raozan",Table1[[#This Row],[Income]],0)</f>
        <v>0</v>
      </c>
      <c r="BW496" s="2">
        <f ca="1">IF(Table1[[#This Row],[Area]]="Rangunia",Table1[[#This Row],[Income]],0)</f>
        <v>0</v>
      </c>
      <c r="BX496" s="2">
        <f ca="1">IF(Table1[[#This Row],[Area]]="Hathazari",Table1[[#This Row],[Income]],0)</f>
        <v>0</v>
      </c>
      <c r="BY496" s="2">
        <f ca="1">IF(Table1[[#This Row],[Area]]="Nazirhat",Table1[[#This Row],[Income]],0)</f>
        <v>0</v>
      </c>
      <c r="BZ496" s="2">
        <f ca="1">IF(Table1[[#This Row],[Area]]="Rangamati",Table1[[#This Row],[Income]],0)</f>
        <v>0</v>
      </c>
      <c r="CA496" s="2">
        <f ca="1">IF(Table1[[#This Row],[Area]]="Kumilla",Table1[[#This Row],[Income]],0)</f>
        <v>0</v>
      </c>
      <c r="CB496" s="2">
        <f ca="1">IF(Table1[[#This Row],[Area]]="Notun para",Table1[[#This Row],[Income]],0)</f>
        <v>50728</v>
      </c>
      <c r="CC496" s="2">
        <f ca="1">IF(Table1[[#This Row],[Area]]="Fotikchori",Table1[[#This Row],[Income]],0)</f>
        <v>0</v>
      </c>
      <c r="CD496" s="2">
        <f ca="1">IF(Table1[[#This Row],[Area]]="Feni",Table1[[#This Row],[Income]],0)</f>
        <v>0</v>
      </c>
      <c r="CE496" s="2">
        <f ca="1">IF(Table1[[#This Row],[Area]]="Chattogram mohonogori",Table1[[#This Row],[Income]],0)</f>
        <v>0</v>
      </c>
      <c r="CF496" s="2">
        <f ca="1">IF(Table1[[#This Row],[Area]]="Potia",Table1[[#This Row],[Income]],0)</f>
        <v>0</v>
      </c>
      <c r="CG496" s="3">
        <f ca="1">IF(Table1[[#This Row],[Area]]="Kaptai",Table1[[#This Row],[Income]],0)</f>
        <v>0</v>
      </c>
      <c r="CH496" s="1">
        <f ca="1">IF(Table1[[#This Row],[Field of work]]="Health",Table1[[#This Row],[Income]],0)</f>
        <v>0</v>
      </c>
      <c r="CI496" s="2">
        <f ca="1">IF(Table1[[#This Row],[Field of work]]="Teaching",Table1[[#This Row],[Income]],0)</f>
        <v>0</v>
      </c>
      <c r="CJ496" s="2">
        <f ca="1">IF(Table1[[#This Row],[Field of work]]="Construction",Table1[[#This Row],[Income]],0)</f>
        <v>0</v>
      </c>
      <c r="CK496" s="2">
        <f ca="1">IF(Table1[[#This Row],[Field of work]]="IT",Table1[[#This Row],[Income]],0)</f>
        <v>0</v>
      </c>
      <c r="CL496" s="2">
        <f ca="1">IF(Table1[[#This Row],[Field of work]]="General work",Table1[[#This Row],[Income]],0)</f>
        <v>50728</v>
      </c>
      <c r="CM496" s="3">
        <f ca="1">IF(Table1[[#This Row],[Field of work]]="Agriculture",Table1[[#This Row],[Income]],0)</f>
        <v>0</v>
      </c>
      <c r="CN496" s="1">
        <f t="shared" ca="1" si="242"/>
        <v>1</v>
      </c>
      <c r="CO496" s="3"/>
      <c r="CP496" s="1">
        <f t="shared" ca="1" si="256"/>
        <v>37</v>
      </c>
      <c r="CQ496" s="3"/>
    </row>
    <row r="497" spans="2:95" x14ac:dyDescent="0.25">
      <c r="B497">
        <f t="shared" ca="1" si="257"/>
        <v>2</v>
      </c>
      <c r="C497" t="str">
        <f t="shared" ca="1" si="243"/>
        <v>Women</v>
      </c>
      <c r="D497">
        <f t="shared" ca="1" si="258"/>
        <v>37</v>
      </c>
      <c r="E497">
        <f t="shared" ca="1" si="259"/>
        <v>1</v>
      </c>
      <c r="F497" t="str">
        <f t="shared" ca="1" si="244"/>
        <v>Health</v>
      </c>
      <c r="G497">
        <f t="shared" ca="1" si="260"/>
        <v>4</v>
      </c>
      <c r="H497" t="str">
        <f t="shared" ca="1" si="245"/>
        <v>Technical</v>
      </c>
      <c r="I497">
        <f t="shared" ca="1" si="261"/>
        <v>2</v>
      </c>
      <c r="J497">
        <f t="shared" ca="1" si="262"/>
        <v>1</v>
      </c>
      <c r="K497">
        <f t="shared" ca="1" si="263"/>
        <v>66129</v>
      </c>
      <c r="L497">
        <f t="shared" ca="1" si="264"/>
        <v>5</v>
      </c>
      <c r="M497" t="str">
        <f t="shared" ca="1" si="246"/>
        <v>Chattogram mohonogori</v>
      </c>
      <c r="N497">
        <f t="shared" ca="1" si="268"/>
        <v>330645</v>
      </c>
      <c r="O497">
        <f t="shared" ca="1" si="265"/>
        <v>108214.81676648477</v>
      </c>
      <c r="P497">
        <f t="shared" ca="1" si="269"/>
        <v>31747.73906001986</v>
      </c>
      <c r="Q497">
        <f t="shared" ca="1" si="266"/>
        <v>12704</v>
      </c>
      <c r="R497">
        <f t="shared" ca="1" si="270"/>
        <v>36586.470584298317</v>
      </c>
      <c r="S497">
        <f t="shared" ca="1" si="271"/>
        <v>20557.9532137307</v>
      </c>
      <c r="T497">
        <f t="shared" ca="1" si="272"/>
        <v>382950.69227375055</v>
      </c>
      <c r="U497">
        <f t="shared" ca="1" si="273"/>
        <v>157505.2873507831</v>
      </c>
      <c r="V497">
        <f t="shared" ca="1" si="274"/>
        <v>225445.40492296746</v>
      </c>
      <c r="AR497" s="1">
        <f ca="1">IF(Table1[[#This Row],[Gender]]="men",1,0)</f>
        <v>0</v>
      </c>
      <c r="AS497" s="2">
        <f ca="1">IF(Table1[[#This Row],[Gender]]="Women",1,0)</f>
        <v>1</v>
      </c>
      <c r="AT497" s="2"/>
      <c r="AU497" s="2"/>
      <c r="AV497" s="3"/>
      <c r="AX497" s="1">
        <f t="shared" ca="1" si="247"/>
        <v>1</v>
      </c>
      <c r="AY497" s="2">
        <f t="shared" ca="1" si="248"/>
        <v>0</v>
      </c>
      <c r="AZ497" s="2">
        <f t="shared" ca="1" si="249"/>
        <v>0</v>
      </c>
      <c r="BA497" s="2">
        <f t="shared" ca="1" si="250"/>
        <v>0</v>
      </c>
      <c r="BB497" s="2">
        <f t="shared" ca="1" si="251"/>
        <v>0</v>
      </c>
      <c r="BC497" s="2">
        <f t="shared" ca="1" si="252"/>
        <v>0</v>
      </c>
      <c r="BD497" s="2"/>
      <c r="BE497" s="2"/>
      <c r="BF497" s="2"/>
      <c r="BG497" s="2"/>
      <c r="BH497" s="2"/>
      <c r="BI497" s="2"/>
      <c r="BJ497" s="3"/>
      <c r="BL497" s="1">
        <f t="shared" ca="1" si="267"/>
        <v>3099.1315621180038</v>
      </c>
      <c r="BM497" s="3"/>
      <c r="BN497" s="1">
        <f t="shared" ca="1" si="253"/>
        <v>0</v>
      </c>
      <c r="BO497" s="2"/>
      <c r="BP497" s="2"/>
      <c r="BQ497" s="3"/>
      <c r="BR497" s="15">
        <f t="shared" ca="1" si="254"/>
        <v>0.1343596849866</v>
      </c>
      <c r="BS497" s="16">
        <f t="shared" ca="1" si="255"/>
        <v>1</v>
      </c>
      <c r="BT497" s="2"/>
      <c r="BU497" s="2"/>
      <c r="BV497" s="1">
        <f ca="1">IF(Table1[[#This Row],[Area]]="Raozan",Table1[[#This Row],[Income]],0)</f>
        <v>0</v>
      </c>
      <c r="BW497" s="2">
        <f ca="1">IF(Table1[[#This Row],[Area]]="Rangunia",Table1[[#This Row],[Income]],0)</f>
        <v>0</v>
      </c>
      <c r="BX497" s="2">
        <f ca="1">IF(Table1[[#This Row],[Area]]="Hathazari",Table1[[#This Row],[Income]],0)</f>
        <v>0</v>
      </c>
      <c r="BY497" s="2">
        <f ca="1">IF(Table1[[#This Row],[Area]]="Nazirhat",Table1[[#This Row],[Income]],0)</f>
        <v>0</v>
      </c>
      <c r="BZ497" s="2">
        <f ca="1">IF(Table1[[#This Row],[Area]]="Rangamati",Table1[[#This Row],[Income]],0)</f>
        <v>0</v>
      </c>
      <c r="CA497" s="2">
        <f ca="1">IF(Table1[[#This Row],[Area]]="Kumilla",Table1[[#This Row],[Income]],0)</f>
        <v>0</v>
      </c>
      <c r="CB497" s="2">
        <f ca="1">IF(Table1[[#This Row],[Area]]="Notun para",Table1[[#This Row],[Income]],0)</f>
        <v>0</v>
      </c>
      <c r="CC497" s="2">
        <f ca="1">IF(Table1[[#This Row],[Area]]="Fotikchori",Table1[[#This Row],[Income]],0)</f>
        <v>0</v>
      </c>
      <c r="CD497" s="2">
        <f ca="1">IF(Table1[[#This Row],[Area]]="Feni",Table1[[#This Row],[Income]],0)</f>
        <v>0</v>
      </c>
      <c r="CE497" s="2">
        <f ca="1">IF(Table1[[#This Row],[Area]]="Chattogram mohonogori",Table1[[#This Row],[Income]],0)</f>
        <v>66129</v>
      </c>
      <c r="CF497" s="2">
        <f ca="1">IF(Table1[[#This Row],[Area]]="Potia",Table1[[#This Row],[Income]],0)</f>
        <v>0</v>
      </c>
      <c r="CG497" s="3">
        <f ca="1">IF(Table1[[#This Row],[Area]]="Kaptai",Table1[[#This Row],[Income]],0)</f>
        <v>0</v>
      </c>
      <c r="CH497" s="1">
        <f ca="1">IF(Table1[[#This Row],[Field of work]]="Health",Table1[[#This Row],[Income]],0)</f>
        <v>66129</v>
      </c>
      <c r="CI497" s="2">
        <f ca="1">IF(Table1[[#This Row],[Field of work]]="Teaching",Table1[[#This Row],[Income]],0)</f>
        <v>0</v>
      </c>
      <c r="CJ497" s="2">
        <f ca="1">IF(Table1[[#This Row],[Field of work]]="Construction",Table1[[#This Row],[Income]],0)</f>
        <v>0</v>
      </c>
      <c r="CK497" s="2">
        <f ca="1">IF(Table1[[#This Row],[Field of work]]="IT",Table1[[#This Row],[Income]],0)</f>
        <v>0</v>
      </c>
      <c r="CL497" s="2">
        <f ca="1">IF(Table1[[#This Row],[Field of work]]="General work",Table1[[#This Row],[Income]],0)</f>
        <v>0</v>
      </c>
      <c r="CM497" s="3">
        <f ca="1">IF(Table1[[#This Row],[Field of work]]="Agriculture",Table1[[#This Row],[Income]],0)</f>
        <v>0</v>
      </c>
      <c r="CN497" s="1">
        <f t="shared" ca="1" si="242"/>
        <v>1</v>
      </c>
      <c r="CO497" s="3"/>
      <c r="CP497" s="1">
        <f t="shared" ca="1" si="256"/>
        <v>32</v>
      </c>
      <c r="CQ497" s="3"/>
    </row>
    <row r="498" spans="2:95" x14ac:dyDescent="0.25">
      <c r="B498">
        <f t="shared" ca="1" si="257"/>
        <v>1</v>
      </c>
      <c r="C498" t="str">
        <f t="shared" ca="1" si="243"/>
        <v>Men</v>
      </c>
      <c r="D498">
        <f t="shared" ca="1" si="258"/>
        <v>32</v>
      </c>
      <c r="E498">
        <f t="shared" ca="1" si="259"/>
        <v>1</v>
      </c>
      <c r="F498" t="str">
        <f t="shared" ca="1" si="244"/>
        <v>Health</v>
      </c>
      <c r="G498">
        <f t="shared" ca="1" si="260"/>
        <v>3</v>
      </c>
      <c r="H498" t="str">
        <f t="shared" ca="1" si="245"/>
        <v>University</v>
      </c>
      <c r="I498">
        <f t="shared" ca="1" si="261"/>
        <v>2</v>
      </c>
      <c r="J498">
        <f t="shared" ca="1" si="262"/>
        <v>2</v>
      </c>
      <c r="K498">
        <f t="shared" ca="1" si="263"/>
        <v>67215</v>
      </c>
      <c r="L498">
        <f t="shared" ca="1" si="264"/>
        <v>1</v>
      </c>
      <c r="M498" t="str">
        <f t="shared" ca="1" si="246"/>
        <v>Raozan</v>
      </c>
      <c r="N498">
        <f t="shared" ca="1" si="268"/>
        <v>201645</v>
      </c>
      <c r="O498">
        <f t="shared" ca="1" si="265"/>
        <v>27092.958679122959</v>
      </c>
      <c r="P498">
        <f t="shared" ca="1" si="269"/>
        <v>64612.128574301423</v>
      </c>
      <c r="Q498">
        <f t="shared" ca="1" si="266"/>
        <v>14371</v>
      </c>
      <c r="R498">
        <f t="shared" ca="1" si="270"/>
        <v>109000.77890187099</v>
      </c>
      <c r="S498">
        <f t="shared" ca="1" si="271"/>
        <v>90247.643226649801</v>
      </c>
      <c r="T498">
        <f t="shared" ca="1" si="272"/>
        <v>356504.77180095122</v>
      </c>
      <c r="U498">
        <f t="shared" ca="1" si="273"/>
        <v>150464.73758099394</v>
      </c>
      <c r="V498">
        <f t="shared" ca="1" si="274"/>
        <v>206040.03421995728</v>
      </c>
      <c r="AR498" s="1">
        <f ca="1">IF(Table1[[#This Row],[Gender]]="men",1,0)</f>
        <v>1</v>
      </c>
      <c r="AS498" s="2">
        <f ca="1">IF(Table1[[#This Row],[Gender]]="Women",1,0)</f>
        <v>0</v>
      </c>
      <c r="AT498" s="2"/>
      <c r="AU498" s="2"/>
      <c r="AV498" s="3"/>
      <c r="AX498" s="1">
        <f t="shared" ca="1" si="247"/>
        <v>0</v>
      </c>
      <c r="AY498" s="2">
        <f t="shared" ca="1" si="248"/>
        <v>0</v>
      </c>
      <c r="AZ498" s="2">
        <f t="shared" ca="1" si="249"/>
        <v>1</v>
      </c>
      <c r="BA498" s="2">
        <f t="shared" ca="1" si="250"/>
        <v>0</v>
      </c>
      <c r="BB498" s="2">
        <f t="shared" ca="1" si="251"/>
        <v>0</v>
      </c>
      <c r="BC498" s="2">
        <f t="shared" ca="1" si="252"/>
        <v>0</v>
      </c>
      <c r="BD498" s="2"/>
      <c r="BE498" s="2"/>
      <c r="BF498" s="2"/>
      <c r="BG498" s="2"/>
      <c r="BH498" s="2"/>
      <c r="BI498" s="2"/>
      <c r="BJ498" s="3"/>
      <c r="BL498" s="1">
        <f t="shared" ca="1" si="267"/>
        <v>63109.589999014388</v>
      </c>
      <c r="BM498" s="3"/>
      <c r="BN498" s="1">
        <f t="shared" ca="1" si="253"/>
        <v>1</v>
      </c>
      <c r="BO498" s="2"/>
      <c r="BP498" s="2"/>
      <c r="BQ498" s="3"/>
      <c r="BR498" s="15">
        <f t="shared" ca="1" si="254"/>
        <v>0.80308892829960532</v>
      </c>
      <c r="BS498" s="16">
        <f t="shared" ca="1" si="255"/>
        <v>0</v>
      </c>
      <c r="BT498" s="2"/>
      <c r="BU498" s="2"/>
      <c r="BV498" s="1">
        <f ca="1">IF(Table1[[#This Row],[Area]]="Raozan",Table1[[#This Row],[Income]],0)</f>
        <v>67215</v>
      </c>
      <c r="BW498" s="2">
        <f ca="1">IF(Table1[[#This Row],[Area]]="Rangunia",Table1[[#This Row],[Income]],0)</f>
        <v>0</v>
      </c>
      <c r="BX498" s="2">
        <f ca="1">IF(Table1[[#This Row],[Area]]="Hathazari",Table1[[#This Row],[Income]],0)</f>
        <v>0</v>
      </c>
      <c r="BY498" s="2">
        <f ca="1">IF(Table1[[#This Row],[Area]]="Nazirhat",Table1[[#This Row],[Income]],0)</f>
        <v>0</v>
      </c>
      <c r="BZ498" s="2">
        <f ca="1">IF(Table1[[#This Row],[Area]]="Rangamati",Table1[[#This Row],[Income]],0)</f>
        <v>0</v>
      </c>
      <c r="CA498" s="2">
        <f ca="1">IF(Table1[[#This Row],[Area]]="Kumilla",Table1[[#This Row],[Income]],0)</f>
        <v>0</v>
      </c>
      <c r="CB498" s="2">
        <f ca="1">IF(Table1[[#This Row],[Area]]="Notun para",Table1[[#This Row],[Income]],0)</f>
        <v>0</v>
      </c>
      <c r="CC498" s="2">
        <f ca="1">IF(Table1[[#This Row],[Area]]="Fotikchori",Table1[[#This Row],[Income]],0)</f>
        <v>0</v>
      </c>
      <c r="CD498" s="2">
        <f ca="1">IF(Table1[[#This Row],[Area]]="Feni",Table1[[#This Row],[Income]],0)</f>
        <v>0</v>
      </c>
      <c r="CE498" s="2">
        <f ca="1">IF(Table1[[#This Row],[Area]]="Chattogram mohonogori",Table1[[#This Row],[Income]],0)</f>
        <v>0</v>
      </c>
      <c r="CF498" s="2">
        <f ca="1">IF(Table1[[#This Row],[Area]]="Potia",Table1[[#This Row],[Income]],0)</f>
        <v>0</v>
      </c>
      <c r="CG498" s="3">
        <f ca="1">IF(Table1[[#This Row],[Area]]="Kaptai",Table1[[#This Row],[Income]],0)</f>
        <v>0</v>
      </c>
      <c r="CH498" s="1">
        <f ca="1">IF(Table1[[#This Row],[Field of work]]="Health",Table1[[#This Row],[Income]],0)</f>
        <v>67215</v>
      </c>
      <c r="CI498" s="2">
        <f ca="1">IF(Table1[[#This Row],[Field of work]]="Teaching",Table1[[#This Row],[Income]],0)</f>
        <v>0</v>
      </c>
      <c r="CJ498" s="2">
        <f ca="1">IF(Table1[[#This Row],[Field of work]]="Construction",Table1[[#This Row],[Income]],0)</f>
        <v>0</v>
      </c>
      <c r="CK498" s="2">
        <f ca="1">IF(Table1[[#This Row],[Field of work]]="IT",Table1[[#This Row],[Income]],0)</f>
        <v>0</v>
      </c>
      <c r="CL498" s="2">
        <f ca="1">IF(Table1[[#This Row],[Field of work]]="General work",Table1[[#This Row],[Income]],0)</f>
        <v>0</v>
      </c>
      <c r="CM498" s="3">
        <f ca="1">IF(Table1[[#This Row],[Field of work]]="Agriculture",Table1[[#This Row],[Income]],0)</f>
        <v>0</v>
      </c>
      <c r="CN498" s="1">
        <f t="shared" ca="1" si="242"/>
        <v>1</v>
      </c>
      <c r="CO498" s="3"/>
      <c r="CP498" s="1">
        <f t="shared" ca="1" si="256"/>
        <v>0</v>
      </c>
      <c r="CQ498" s="3"/>
    </row>
    <row r="499" spans="2:95" x14ac:dyDescent="0.25">
      <c r="B499">
        <f t="shared" ca="1" si="257"/>
        <v>1</v>
      </c>
      <c r="C499" t="str">
        <f t="shared" ca="1" si="243"/>
        <v>Men</v>
      </c>
      <c r="D499">
        <f t="shared" ca="1" si="258"/>
        <v>32</v>
      </c>
      <c r="E499">
        <f t="shared" ca="1" si="259"/>
        <v>2</v>
      </c>
      <c r="F499" t="str">
        <f t="shared" ca="1" si="244"/>
        <v>Construction</v>
      </c>
      <c r="G499">
        <f t="shared" ca="1" si="260"/>
        <v>2</v>
      </c>
      <c r="H499" t="str">
        <f t="shared" ca="1" si="245"/>
        <v>College</v>
      </c>
      <c r="I499">
        <f t="shared" ca="1" si="261"/>
        <v>0</v>
      </c>
      <c r="J499">
        <f t="shared" ca="1" si="262"/>
        <v>2</v>
      </c>
      <c r="K499">
        <f t="shared" ca="1" si="263"/>
        <v>88632</v>
      </c>
      <c r="L499">
        <f t="shared" ca="1" si="264"/>
        <v>2</v>
      </c>
      <c r="M499" t="str">
        <f t="shared" ca="1" si="246"/>
        <v>Hathazari</v>
      </c>
      <c r="N499">
        <f t="shared" ca="1" si="268"/>
        <v>531792</v>
      </c>
      <c r="O499">
        <f t="shared" ca="1" si="265"/>
        <v>427076.26735830371</v>
      </c>
      <c r="P499">
        <f t="shared" ca="1" si="269"/>
        <v>6198.2631242360076</v>
      </c>
      <c r="Q499">
        <f t="shared" ca="1" si="266"/>
        <v>5140</v>
      </c>
      <c r="R499">
        <f t="shared" ca="1" si="270"/>
        <v>120965.17000181628</v>
      </c>
      <c r="S499">
        <f t="shared" ca="1" si="271"/>
        <v>14146.277525726462</v>
      </c>
      <c r="T499">
        <f t="shared" ca="1" si="272"/>
        <v>552136.5406499625</v>
      </c>
      <c r="U499">
        <f t="shared" ca="1" si="273"/>
        <v>553181.43736012001</v>
      </c>
      <c r="V499">
        <f t="shared" ca="1" si="274"/>
        <v>-1044.8967101575108</v>
      </c>
      <c r="AR499" s="1">
        <f ca="1">IF(Table1[[#This Row],[Gender]]="men",1,0)</f>
        <v>1</v>
      </c>
      <c r="AS499" s="2">
        <f ca="1">IF(Table1[[#This Row],[Gender]]="Women",1,0)</f>
        <v>0</v>
      </c>
      <c r="AT499" s="2"/>
      <c r="AU499" s="2"/>
      <c r="AV499" s="3"/>
      <c r="AX499" s="1">
        <f t="shared" ca="1" si="247"/>
        <v>0</v>
      </c>
      <c r="AY499" s="2">
        <f t="shared" ca="1" si="248"/>
        <v>0</v>
      </c>
      <c r="AZ499" s="2">
        <f t="shared" ca="1" si="249"/>
        <v>0</v>
      </c>
      <c r="BA499" s="2">
        <f t="shared" ca="1" si="250"/>
        <v>0</v>
      </c>
      <c r="BB499" s="2">
        <f t="shared" ca="1" si="251"/>
        <v>0</v>
      </c>
      <c r="BC499" s="2">
        <f t="shared" ca="1" si="252"/>
        <v>1</v>
      </c>
      <c r="BD499" s="2"/>
      <c r="BE499" s="2"/>
      <c r="BF499" s="2"/>
      <c r="BG499" s="2"/>
      <c r="BH499" s="2"/>
      <c r="BI499" s="2"/>
      <c r="BJ499" s="3"/>
      <c r="BL499" s="1">
        <f t="shared" ca="1" si="267"/>
        <v>58545.531685409253</v>
      </c>
      <c r="BM499" s="3"/>
      <c r="BN499" s="1">
        <f t="shared" ca="1" si="253"/>
        <v>1</v>
      </c>
      <c r="BO499" s="2"/>
      <c r="BP499" s="2"/>
      <c r="BQ499" s="3"/>
      <c r="BR499" s="15">
        <f t="shared" ca="1" si="254"/>
        <v>0.75317905175569855</v>
      </c>
      <c r="BS499" s="16">
        <f t="shared" ca="1" si="255"/>
        <v>0</v>
      </c>
      <c r="BT499" s="2"/>
      <c r="BU499" s="2"/>
      <c r="BV499" s="1">
        <f ca="1">IF(Table1[[#This Row],[Area]]="Raozan",Table1[[#This Row],[Income]],0)</f>
        <v>0</v>
      </c>
      <c r="BW499" s="2">
        <f ca="1">IF(Table1[[#This Row],[Area]]="Rangunia",Table1[[#This Row],[Income]],0)</f>
        <v>0</v>
      </c>
      <c r="BX499" s="2">
        <f ca="1">IF(Table1[[#This Row],[Area]]="Hathazari",Table1[[#This Row],[Income]],0)</f>
        <v>88632</v>
      </c>
      <c r="BY499" s="2">
        <f ca="1">IF(Table1[[#This Row],[Area]]="Nazirhat",Table1[[#This Row],[Income]],0)</f>
        <v>0</v>
      </c>
      <c r="BZ499" s="2">
        <f ca="1">IF(Table1[[#This Row],[Area]]="Rangamati",Table1[[#This Row],[Income]],0)</f>
        <v>0</v>
      </c>
      <c r="CA499" s="2">
        <f ca="1">IF(Table1[[#This Row],[Area]]="Kumilla",Table1[[#This Row],[Income]],0)</f>
        <v>0</v>
      </c>
      <c r="CB499" s="2">
        <f ca="1">IF(Table1[[#This Row],[Area]]="Notun para",Table1[[#This Row],[Income]],0)</f>
        <v>0</v>
      </c>
      <c r="CC499" s="2">
        <f ca="1">IF(Table1[[#This Row],[Area]]="Fotikchori",Table1[[#This Row],[Income]],0)</f>
        <v>0</v>
      </c>
      <c r="CD499" s="2">
        <f ca="1">IF(Table1[[#This Row],[Area]]="Feni",Table1[[#This Row],[Income]],0)</f>
        <v>0</v>
      </c>
      <c r="CE499" s="2">
        <f ca="1">IF(Table1[[#This Row],[Area]]="Chattogram mohonogori",Table1[[#This Row],[Income]],0)</f>
        <v>0</v>
      </c>
      <c r="CF499" s="2">
        <f ca="1">IF(Table1[[#This Row],[Area]]="Potia",Table1[[#This Row],[Income]],0)</f>
        <v>0</v>
      </c>
      <c r="CG499" s="3">
        <f ca="1">IF(Table1[[#This Row],[Area]]="Kaptai",Table1[[#This Row],[Income]],0)</f>
        <v>0</v>
      </c>
      <c r="CH499" s="1">
        <f ca="1">IF(Table1[[#This Row],[Field of work]]="Health",Table1[[#This Row],[Income]],0)</f>
        <v>0</v>
      </c>
      <c r="CI499" s="2">
        <f ca="1">IF(Table1[[#This Row],[Field of work]]="Teaching",Table1[[#This Row],[Income]],0)</f>
        <v>0</v>
      </c>
      <c r="CJ499" s="2">
        <f ca="1">IF(Table1[[#This Row],[Field of work]]="Construction",Table1[[#This Row],[Income]],0)</f>
        <v>88632</v>
      </c>
      <c r="CK499" s="2">
        <f ca="1">IF(Table1[[#This Row],[Field of work]]="IT",Table1[[#This Row],[Income]],0)</f>
        <v>0</v>
      </c>
      <c r="CL499" s="2">
        <f ca="1">IF(Table1[[#This Row],[Field of work]]="General work",Table1[[#This Row],[Income]],0)</f>
        <v>0</v>
      </c>
      <c r="CM499" s="3">
        <f ca="1">IF(Table1[[#This Row],[Field of work]]="Agriculture",Table1[[#This Row],[Income]],0)</f>
        <v>0</v>
      </c>
      <c r="CN499" s="1">
        <f t="shared" ca="1" si="242"/>
        <v>1</v>
      </c>
      <c r="CO499" s="3"/>
      <c r="CP499" s="1">
        <f t="shared" ca="1" si="256"/>
        <v>36</v>
      </c>
      <c r="CQ499" s="3"/>
    </row>
    <row r="500" spans="2:95" x14ac:dyDescent="0.25">
      <c r="B500">
        <f t="shared" ca="1" si="257"/>
        <v>2</v>
      </c>
      <c r="C500" t="str">
        <f t="shared" ca="1" si="243"/>
        <v>Women</v>
      </c>
      <c r="D500">
        <f t="shared" ca="1" si="258"/>
        <v>36</v>
      </c>
      <c r="E500">
        <f t="shared" ca="1" si="259"/>
        <v>6</v>
      </c>
      <c r="F500" t="str">
        <f t="shared" ca="1" si="244"/>
        <v>Agriculture</v>
      </c>
      <c r="G500">
        <f t="shared" ca="1" si="260"/>
        <v>4</v>
      </c>
      <c r="H500" t="str">
        <f t="shared" ca="1" si="245"/>
        <v>Technical</v>
      </c>
      <c r="I500">
        <f t="shared" ca="1" si="261"/>
        <v>4</v>
      </c>
      <c r="J500">
        <f t="shared" ca="1" si="262"/>
        <v>3</v>
      </c>
      <c r="K500">
        <f t="shared" ca="1" si="263"/>
        <v>70822</v>
      </c>
      <c r="L500">
        <f t="shared" ca="1" si="264"/>
        <v>2</v>
      </c>
      <c r="M500" t="str">
        <f t="shared" ca="1" si="246"/>
        <v>Hathazari</v>
      </c>
      <c r="N500">
        <f t="shared" ca="1" si="268"/>
        <v>354110</v>
      </c>
      <c r="O500">
        <f t="shared" ca="1" si="265"/>
        <v>266708.23401721043</v>
      </c>
      <c r="P500">
        <f t="shared" ca="1" si="269"/>
        <v>189328.76999704316</v>
      </c>
      <c r="Q500">
        <f t="shared" ca="1" si="266"/>
        <v>171764</v>
      </c>
      <c r="R500">
        <f t="shared" ca="1" si="270"/>
        <v>53815.528762077309</v>
      </c>
      <c r="S500">
        <f t="shared" ca="1" si="271"/>
        <v>88944.77046096191</v>
      </c>
      <c r="T500">
        <f t="shared" ca="1" si="272"/>
        <v>632383.54045800515</v>
      </c>
      <c r="U500">
        <f t="shared" ca="1" si="273"/>
        <v>492287.76277928776</v>
      </c>
      <c r="V500">
        <f t="shared" ca="1" si="274"/>
        <v>140095.77767871739</v>
      </c>
      <c r="AR500" s="1">
        <f ca="1">IF(Table1[[#This Row],[Gender]]="men",1,0)</f>
        <v>0</v>
      </c>
      <c r="AS500" s="2">
        <f ca="1">IF(Table1[[#This Row],[Gender]]="Women",1,0)</f>
        <v>1</v>
      </c>
      <c r="AT500" s="2"/>
      <c r="AU500" s="2"/>
      <c r="AV500" s="3"/>
      <c r="AX500" s="1">
        <f t="shared" ca="1" si="247"/>
        <v>0</v>
      </c>
      <c r="AY500" s="2">
        <f t="shared" ca="1" si="248"/>
        <v>0</v>
      </c>
      <c r="AZ500" s="2">
        <f t="shared" ca="1" si="249"/>
        <v>0</v>
      </c>
      <c r="BA500" s="2">
        <f t="shared" ca="1" si="250"/>
        <v>1</v>
      </c>
      <c r="BB500" s="2">
        <f t="shared" ca="1" si="251"/>
        <v>0</v>
      </c>
      <c r="BC500" s="2">
        <f t="shared" ca="1" si="252"/>
        <v>0</v>
      </c>
      <c r="BD500" s="2"/>
      <c r="BE500" s="2"/>
      <c r="BF500" s="2"/>
      <c r="BG500" s="2"/>
      <c r="BH500" s="2"/>
      <c r="BI500" s="2"/>
      <c r="BJ500" s="3"/>
      <c r="BL500" s="1">
        <f t="shared" ca="1" si="267"/>
        <v>51728.512831029446</v>
      </c>
      <c r="BM500" s="3"/>
      <c r="BN500" s="1">
        <f t="shared" ca="1" si="253"/>
        <v>0</v>
      </c>
      <c r="BO500" s="2"/>
      <c r="BP500" s="2"/>
      <c r="BQ500" s="3"/>
      <c r="BR500" s="15">
        <f t="shared" ca="1" si="254"/>
        <v>5.0318062758788584E-2</v>
      </c>
      <c r="BS500" s="16">
        <f t="shared" ca="1" si="255"/>
        <v>1</v>
      </c>
      <c r="BT500" s="2"/>
      <c r="BU500" s="2"/>
      <c r="BV500" s="1">
        <f ca="1">IF(Table1[[#This Row],[Area]]="Raozan",Table1[[#This Row],[Income]],0)</f>
        <v>0</v>
      </c>
      <c r="BW500" s="2">
        <f ca="1">IF(Table1[[#This Row],[Area]]="Rangunia",Table1[[#This Row],[Income]],0)</f>
        <v>0</v>
      </c>
      <c r="BX500" s="2">
        <f ca="1">IF(Table1[[#This Row],[Area]]="Hathazari",Table1[[#This Row],[Income]],0)</f>
        <v>70822</v>
      </c>
      <c r="BY500" s="2">
        <f ca="1">IF(Table1[[#This Row],[Area]]="Nazirhat",Table1[[#This Row],[Income]],0)</f>
        <v>0</v>
      </c>
      <c r="BZ500" s="2">
        <f ca="1">IF(Table1[[#This Row],[Area]]="Rangamati",Table1[[#This Row],[Income]],0)</f>
        <v>0</v>
      </c>
      <c r="CA500" s="2">
        <f ca="1">IF(Table1[[#This Row],[Area]]="Kumilla",Table1[[#This Row],[Income]],0)</f>
        <v>0</v>
      </c>
      <c r="CB500" s="2">
        <f ca="1">IF(Table1[[#This Row],[Area]]="Notun para",Table1[[#This Row],[Income]],0)</f>
        <v>0</v>
      </c>
      <c r="CC500" s="2">
        <f ca="1">IF(Table1[[#This Row],[Area]]="Fotikchori",Table1[[#This Row],[Income]],0)</f>
        <v>0</v>
      </c>
      <c r="CD500" s="2">
        <f ca="1">IF(Table1[[#This Row],[Area]]="Feni",Table1[[#This Row],[Income]],0)</f>
        <v>0</v>
      </c>
      <c r="CE500" s="2">
        <f ca="1">IF(Table1[[#This Row],[Area]]="Chattogram mohonogori",Table1[[#This Row],[Income]],0)</f>
        <v>0</v>
      </c>
      <c r="CF500" s="2">
        <f ca="1">IF(Table1[[#This Row],[Area]]="Potia",Table1[[#This Row],[Income]],0)</f>
        <v>0</v>
      </c>
      <c r="CG500" s="3">
        <f ca="1">IF(Table1[[#This Row],[Area]]="Kaptai",Table1[[#This Row],[Income]],0)</f>
        <v>0</v>
      </c>
      <c r="CH500" s="1">
        <f ca="1">IF(Table1[[#This Row],[Field of work]]="Health",Table1[[#This Row],[Income]],0)</f>
        <v>0</v>
      </c>
      <c r="CI500" s="2">
        <f ca="1">IF(Table1[[#This Row],[Field of work]]="Teaching",Table1[[#This Row],[Income]],0)</f>
        <v>0</v>
      </c>
      <c r="CJ500" s="2">
        <f ca="1">IF(Table1[[#This Row],[Field of work]]="Construction",Table1[[#This Row],[Income]],0)</f>
        <v>0</v>
      </c>
      <c r="CK500" s="2">
        <f ca="1">IF(Table1[[#This Row],[Field of work]]="IT",Table1[[#This Row],[Income]],0)</f>
        <v>0</v>
      </c>
      <c r="CL500" s="2">
        <f ca="1">IF(Table1[[#This Row],[Field of work]]="General work",Table1[[#This Row],[Income]],0)</f>
        <v>0</v>
      </c>
      <c r="CM500" s="3">
        <f ca="1">IF(Table1[[#This Row],[Field of work]]="Agriculture",Table1[[#This Row],[Income]],0)</f>
        <v>70822</v>
      </c>
      <c r="CN500" s="1">
        <f t="shared" ca="1" si="242"/>
        <v>1</v>
      </c>
      <c r="CO500" s="3"/>
      <c r="CP500" s="1">
        <f t="shared" ca="1" si="256"/>
        <v>29</v>
      </c>
      <c r="CQ500" s="3"/>
    </row>
    <row r="501" spans="2:95" x14ac:dyDescent="0.25">
      <c r="C501" t="str">
        <f t="shared" si="243"/>
        <v>Women</v>
      </c>
      <c r="D501">
        <f t="shared" ref="D501:D509" ca="1" si="275">RANDBETWEEN(25,45)</f>
        <v>29</v>
      </c>
      <c r="E501">
        <f t="shared" ref="E501:E509" ca="1" si="276">RANDBETWEEN(1,6)</f>
        <v>4</v>
      </c>
      <c r="F501" t="str">
        <f t="shared" ca="1" si="244"/>
        <v>IT</v>
      </c>
      <c r="G501">
        <f t="shared" ref="G501:G509" ca="1" si="277">RANDBETWEEN(1,5)</f>
        <v>3</v>
      </c>
      <c r="H501" t="str">
        <f t="shared" ca="1" si="245"/>
        <v>University</v>
      </c>
      <c r="I501">
        <f t="shared" ref="I501:I509" ca="1" si="278">RANDBETWEEN(0,4)</f>
        <v>4</v>
      </c>
      <c r="J501">
        <f t="shared" ref="J501:J509" ca="1" si="279">RANDBETWEEN(1,3)</f>
        <v>3</v>
      </c>
      <c r="K501">
        <f t="shared" ref="K501:K509" ca="1" si="280">RANDBETWEEN(50000,90000)</f>
        <v>83981</v>
      </c>
      <c r="L501">
        <f t="shared" ref="L501:L509" ca="1" si="281">RANDBETWEEN(1,12)</f>
        <v>8</v>
      </c>
      <c r="M501" t="str">
        <f t="shared" ca="1" si="246"/>
        <v>Potia</v>
      </c>
      <c r="N501">
        <f t="shared" ref="N501:N509" ca="1" si="282">K501*RANDBETWEEN(3,6)</f>
        <v>419905</v>
      </c>
      <c r="O501">
        <f t="shared" ref="O501:O509" ca="1" si="283">RAND()*N501</f>
        <v>21128.806142729121</v>
      </c>
      <c r="P501">
        <f t="shared" ref="P501:P509" ca="1" si="284">J501*RAND()*K501</f>
        <v>175636.59505622776</v>
      </c>
      <c r="Q501">
        <f t="shared" ref="Q501:Q509" ca="1" si="285">RANDBETWEEN(0,P501)</f>
        <v>89507</v>
      </c>
      <c r="R501">
        <f t="shared" ref="R501:R509" ca="1" si="286">RAND()*K501*2</f>
        <v>29564.951107714351</v>
      </c>
      <c r="S501">
        <f t="shared" ref="S501:S509" ca="1" si="287">RAND()*K501*1.5</f>
        <v>49838.407328833142</v>
      </c>
      <c r="T501">
        <f t="shared" ref="T501:T509" ca="1" si="288">N501+P501+S501</f>
        <v>645380.00238506088</v>
      </c>
      <c r="U501">
        <f t="shared" ref="U501:U509" ca="1" si="289">O501+Q501+R501</f>
        <v>140200.75725044348</v>
      </c>
      <c r="V501">
        <f t="shared" ref="V501:V509" ca="1" si="290">T501-U501</f>
        <v>505179.24513461743</v>
      </c>
      <c r="AR501" s="1">
        <f>IF(Table1[[#This Row],[Gender]]="men",1,0)</f>
        <v>0</v>
      </c>
      <c r="AS501" s="2">
        <f>IF(Table1[[#This Row],[Gender]]="Women",1,0)</f>
        <v>1</v>
      </c>
      <c r="AT501" s="2"/>
      <c r="AU501" s="2"/>
      <c r="AV501" s="3"/>
      <c r="AX501" s="1">
        <f t="shared" ca="1" si="247"/>
        <v>0</v>
      </c>
      <c r="AY501" s="2">
        <f t="shared" ca="1" si="248"/>
        <v>0</v>
      </c>
      <c r="AZ501" s="2">
        <f t="shared" ca="1" si="249"/>
        <v>0</v>
      </c>
      <c r="BA501" s="2">
        <f t="shared" ca="1" si="250"/>
        <v>0</v>
      </c>
      <c r="BB501" s="2">
        <f t="shared" ca="1" si="251"/>
        <v>1</v>
      </c>
      <c r="BC501" s="2">
        <f t="shared" ca="1" si="252"/>
        <v>0</v>
      </c>
      <c r="BD501" s="2"/>
      <c r="BE501" s="2"/>
      <c r="BF501" s="2"/>
      <c r="BG501" s="2"/>
      <c r="BH501" s="2"/>
      <c r="BI501" s="2"/>
      <c r="BJ501" s="3"/>
      <c r="BL501" s="1">
        <f t="shared" ca="1" si="267"/>
        <v>36124.310827739253</v>
      </c>
      <c r="BM501" s="3"/>
      <c r="BN501" s="1">
        <f t="shared" ca="1" si="253"/>
        <v>0</v>
      </c>
      <c r="BO501" s="2"/>
      <c r="BP501" s="2"/>
      <c r="BQ501" s="3"/>
      <c r="BR501" s="15">
        <f t="shared" ca="1" si="254"/>
        <v>0.10722917198075388</v>
      </c>
      <c r="BS501" s="16">
        <f t="shared" ca="1" si="255"/>
        <v>1</v>
      </c>
      <c r="BT501" s="2"/>
      <c r="BU501" s="2"/>
      <c r="BV501" s="1">
        <f ca="1">IF(Table1[[#This Row],[Area]]="Raozan",Table1[[#This Row],[Income]],0)</f>
        <v>0</v>
      </c>
      <c r="BW501" s="2">
        <f ca="1">IF(Table1[[#This Row],[Area]]="Rangunia",Table1[[#This Row],[Income]],0)</f>
        <v>0</v>
      </c>
      <c r="BX501" s="2">
        <f ca="1">IF(Table1[[#This Row],[Area]]="Hathazari",Table1[[#This Row],[Income]],0)</f>
        <v>0</v>
      </c>
      <c r="BY501" s="2">
        <f ca="1">IF(Table1[[#This Row],[Area]]="Nazirhat",Table1[[#This Row],[Income]],0)</f>
        <v>0</v>
      </c>
      <c r="BZ501" s="2">
        <f ca="1">IF(Table1[[#This Row],[Area]]="Rangamati",Table1[[#This Row],[Income]],0)</f>
        <v>0</v>
      </c>
      <c r="CA501" s="2">
        <f ca="1">IF(Table1[[#This Row],[Area]]="Kumilla",Table1[[#This Row],[Income]],0)</f>
        <v>0</v>
      </c>
      <c r="CB501" s="2">
        <f ca="1">IF(Table1[[#This Row],[Area]]="Notun para",Table1[[#This Row],[Income]],0)</f>
        <v>0</v>
      </c>
      <c r="CC501" s="2">
        <f ca="1">IF(Table1[[#This Row],[Area]]="Fotikchori",Table1[[#This Row],[Income]],0)</f>
        <v>0</v>
      </c>
      <c r="CD501" s="2">
        <f ca="1">IF(Table1[[#This Row],[Area]]="Feni",Table1[[#This Row],[Income]],0)</f>
        <v>0</v>
      </c>
      <c r="CE501" s="2">
        <f ca="1">IF(Table1[[#This Row],[Area]]="Chattogram mohonogori",Table1[[#This Row],[Income]],0)</f>
        <v>0</v>
      </c>
      <c r="CF501" s="2">
        <f ca="1">IF(Table1[[#This Row],[Area]]="Potia",Table1[[#This Row],[Income]],0)</f>
        <v>83981</v>
      </c>
      <c r="CG501" s="3">
        <f ca="1">IF(Table1[[#This Row],[Area]]="Kaptai",Table1[[#This Row],[Income]],0)</f>
        <v>0</v>
      </c>
      <c r="CH501" s="1">
        <f ca="1">IF(Table1[[#This Row],[Field of work]]="Health",Table1[[#This Row],[Income]],0)</f>
        <v>0</v>
      </c>
      <c r="CI501" s="2">
        <f ca="1">IF(Table1[[#This Row],[Field of work]]="Teaching",Table1[[#This Row],[Income]],0)</f>
        <v>0</v>
      </c>
      <c r="CJ501" s="2">
        <f ca="1">IF(Table1[[#This Row],[Field of work]]="Construction",Table1[[#This Row],[Income]],0)</f>
        <v>0</v>
      </c>
      <c r="CK501" s="2">
        <f ca="1">IF(Table1[[#This Row],[Field of work]]="IT",Table1[[#This Row],[Income]],0)</f>
        <v>83981</v>
      </c>
      <c r="CL501" s="2">
        <f ca="1">IF(Table1[[#This Row],[Field of work]]="General work",Table1[[#This Row],[Income]],0)</f>
        <v>0</v>
      </c>
      <c r="CM501" s="3">
        <f ca="1">IF(Table1[[#This Row],[Field of work]]="Agriculture",Table1[[#This Row],[Income]],0)</f>
        <v>0</v>
      </c>
      <c r="CN501" s="1">
        <f t="shared" ca="1" si="242"/>
        <v>1</v>
      </c>
      <c r="CO501" s="3"/>
      <c r="CP501" s="1">
        <f t="shared" ca="1" si="256"/>
        <v>38</v>
      </c>
      <c r="CQ501" s="3"/>
    </row>
    <row r="502" spans="2:95" x14ac:dyDescent="0.25">
      <c r="C502" t="str">
        <f t="shared" si="243"/>
        <v>Women</v>
      </c>
      <c r="D502">
        <f t="shared" ca="1" si="275"/>
        <v>38</v>
      </c>
      <c r="E502">
        <f t="shared" ca="1" si="276"/>
        <v>5</v>
      </c>
      <c r="F502" t="str">
        <f t="shared" ca="1" si="244"/>
        <v>General work</v>
      </c>
      <c r="G502">
        <f t="shared" ca="1" si="277"/>
        <v>5</v>
      </c>
      <c r="H502" t="str">
        <f t="shared" ca="1" si="245"/>
        <v>Other</v>
      </c>
      <c r="I502">
        <f t="shared" ca="1" si="278"/>
        <v>0</v>
      </c>
      <c r="J502">
        <f t="shared" ca="1" si="279"/>
        <v>2</v>
      </c>
      <c r="K502">
        <f t="shared" ca="1" si="280"/>
        <v>59181</v>
      </c>
      <c r="L502">
        <f t="shared" ca="1" si="281"/>
        <v>3</v>
      </c>
      <c r="M502" t="str">
        <f t="shared" ca="1" si="246"/>
        <v>Fotikchori</v>
      </c>
      <c r="N502">
        <f t="shared" ca="1" si="282"/>
        <v>236724</v>
      </c>
      <c r="O502">
        <f t="shared" ca="1" si="283"/>
        <v>25383.718507971982</v>
      </c>
      <c r="P502">
        <f t="shared" ca="1" si="284"/>
        <v>103457.02566205889</v>
      </c>
      <c r="Q502">
        <f t="shared" ca="1" si="285"/>
        <v>35339</v>
      </c>
      <c r="R502">
        <f t="shared" ca="1" si="286"/>
        <v>42296.705509487496</v>
      </c>
      <c r="S502">
        <f t="shared" ca="1" si="287"/>
        <v>13251.664480421954</v>
      </c>
      <c r="T502">
        <f t="shared" ca="1" si="288"/>
        <v>353432.69014248089</v>
      </c>
      <c r="U502">
        <f t="shared" ca="1" si="289"/>
        <v>103019.42401745947</v>
      </c>
      <c r="V502">
        <f t="shared" ca="1" si="290"/>
        <v>250413.26612502142</v>
      </c>
      <c r="AR502" s="1">
        <f>IF(Table1[[#This Row],[Gender]]="men",1,0)</f>
        <v>0</v>
      </c>
      <c r="AS502" s="2">
        <f>IF(Table1[[#This Row],[Gender]]="Women",1,0)</f>
        <v>1</v>
      </c>
      <c r="AT502" s="2"/>
      <c r="AU502" s="2"/>
      <c r="AV502" s="3"/>
      <c r="AX502" s="1">
        <f t="shared" ca="1" si="247"/>
        <v>0</v>
      </c>
      <c r="AY502" s="2">
        <f t="shared" ca="1" si="248"/>
        <v>1</v>
      </c>
      <c r="AZ502" s="2">
        <f t="shared" ca="1" si="249"/>
        <v>0</v>
      </c>
      <c r="BA502" s="2">
        <f t="shared" ca="1" si="250"/>
        <v>0</v>
      </c>
      <c r="BB502" s="2">
        <f t="shared" ca="1" si="251"/>
        <v>0</v>
      </c>
      <c r="BC502" s="2">
        <f t="shared" ca="1" si="252"/>
        <v>0</v>
      </c>
      <c r="BD502" s="2"/>
      <c r="BE502" s="2"/>
      <c r="BF502" s="2"/>
      <c r="BG502" s="2"/>
      <c r="BH502" s="2"/>
      <c r="BI502" s="2"/>
      <c r="BJ502" s="3"/>
      <c r="BL502" s="1">
        <f t="shared" ca="1" si="267"/>
        <v>16872.680229086462</v>
      </c>
      <c r="BM502" s="3"/>
      <c r="BN502" s="1">
        <f t="shared" ca="1" si="253"/>
        <v>1</v>
      </c>
      <c r="BO502" s="2"/>
      <c r="BP502" s="2"/>
      <c r="BQ502" s="3"/>
      <c r="BR502" s="15">
        <f t="shared" ca="1" si="254"/>
        <v>0.99525894769273726</v>
      </c>
      <c r="BS502" s="16">
        <f t="shared" ca="1" si="255"/>
        <v>0</v>
      </c>
      <c r="BT502" s="2"/>
      <c r="BU502" s="2"/>
      <c r="BV502" s="1">
        <f ca="1">IF(Table1[[#This Row],[Area]]="Raozan",Table1[[#This Row],[Income]],0)</f>
        <v>0</v>
      </c>
      <c r="BW502" s="2">
        <f ca="1">IF(Table1[[#This Row],[Area]]="Rangunia",Table1[[#This Row],[Income]],0)</f>
        <v>0</v>
      </c>
      <c r="BX502" s="2">
        <f ca="1">IF(Table1[[#This Row],[Area]]="Hathazari",Table1[[#This Row],[Income]],0)</f>
        <v>0</v>
      </c>
      <c r="BY502" s="2">
        <f ca="1">IF(Table1[[#This Row],[Area]]="Nazirhat",Table1[[#This Row],[Income]],0)</f>
        <v>0</v>
      </c>
      <c r="BZ502" s="2">
        <f ca="1">IF(Table1[[#This Row],[Area]]="Rangamati",Table1[[#This Row],[Income]],0)</f>
        <v>0</v>
      </c>
      <c r="CA502" s="2">
        <f ca="1">IF(Table1[[#This Row],[Area]]="Kumilla",Table1[[#This Row],[Income]],0)</f>
        <v>0</v>
      </c>
      <c r="CB502" s="2">
        <f ca="1">IF(Table1[[#This Row],[Area]]="Notun para",Table1[[#This Row],[Income]],0)</f>
        <v>0</v>
      </c>
      <c r="CC502" s="2">
        <f ca="1">IF(Table1[[#This Row],[Area]]="Fotikchori",Table1[[#This Row],[Income]],0)</f>
        <v>59181</v>
      </c>
      <c r="CD502" s="2">
        <f ca="1">IF(Table1[[#This Row],[Area]]="Feni",Table1[[#This Row],[Income]],0)</f>
        <v>0</v>
      </c>
      <c r="CE502" s="2">
        <f ca="1">IF(Table1[[#This Row],[Area]]="Chattogram mohonogori",Table1[[#This Row],[Income]],0)</f>
        <v>0</v>
      </c>
      <c r="CF502" s="2">
        <f ca="1">IF(Table1[[#This Row],[Area]]="Potia",Table1[[#This Row],[Income]],0)</f>
        <v>0</v>
      </c>
      <c r="CG502" s="3">
        <f ca="1">IF(Table1[[#This Row],[Area]]="Kaptai",Table1[[#This Row],[Income]],0)</f>
        <v>0</v>
      </c>
      <c r="CH502" s="1">
        <f ca="1">IF(Table1[[#This Row],[Field of work]]="Health",Table1[[#This Row],[Income]],0)</f>
        <v>0</v>
      </c>
      <c r="CI502" s="2">
        <f ca="1">IF(Table1[[#This Row],[Field of work]]="Teaching",Table1[[#This Row],[Income]],0)</f>
        <v>0</v>
      </c>
      <c r="CJ502" s="2">
        <f ca="1">IF(Table1[[#This Row],[Field of work]]="Construction",Table1[[#This Row],[Income]],0)</f>
        <v>0</v>
      </c>
      <c r="CK502" s="2">
        <f ca="1">IF(Table1[[#This Row],[Field of work]]="IT",Table1[[#This Row],[Income]],0)</f>
        <v>0</v>
      </c>
      <c r="CL502" s="2">
        <f ca="1">IF(Table1[[#This Row],[Field of work]]="General work",Table1[[#This Row],[Income]],0)</f>
        <v>59181</v>
      </c>
      <c r="CM502" s="3">
        <f ca="1">IF(Table1[[#This Row],[Field of work]]="Agriculture",Table1[[#This Row],[Income]],0)</f>
        <v>0</v>
      </c>
      <c r="CN502" s="1">
        <f t="shared" ca="1" si="242"/>
        <v>1</v>
      </c>
      <c r="CO502" s="3"/>
      <c r="CP502" s="1">
        <f t="shared" ca="1" si="256"/>
        <v>27</v>
      </c>
      <c r="CQ502" s="3"/>
    </row>
    <row r="503" spans="2:95" x14ac:dyDescent="0.25">
      <c r="C503" t="str">
        <f t="shared" si="243"/>
        <v>Women</v>
      </c>
      <c r="D503">
        <f t="shared" ca="1" si="275"/>
        <v>27</v>
      </c>
      <c r="E503">
        <f t="shared" ca="1" si="276"/>
        <v>3</v>
      </c>
      <c r="F503" t="str">
        <f t="shared" ca="1" si="244"/>
        <v>Teaching</v>
      </c>
      <c r="G503">
        <f t="shared" ca="1" si="277"/>
        <v>4</v>
      </c>
      <c r="H503" t="str">
        <f t="shared" ca="1" si="245"/>
        <v>Technical</v>
      </c>
      <c r="I503">
        <f t="shared" ca="1" si="278"/>
        <v>0</v>
      </c>
      <c r="J503">
        <f t="shared" ca="1" si="279"/>
        <v>1</v>
      </c>
      <c r="K503">
        <f t="shared" ca="1" si="280"/>
        <v>54173</v>
      </c>
      <c r="L503">
        <f t="shared" ca="1" si="281"/>
        <v>10</v>
      </c>
      <c r="M503" t="str">
        <f t="shared" ca="1" si="246"/>
        <v>Notun para</v>
      </c>
      <c r="N503">
        <f t="shared" ca="1" si="282"/>
        <v>270865</v>
      </c>
      <c r="O503">
        <f t="shared" ca="1" si="283"/>
        <v>269580.81486679328</v>
      </c>
      <c r="P503">
        <f t="shared" ca="1" si="284"/>
        <v>36124.310827739253</v>
      </c>
      <c r="Q503">
        <f t="shared" ca="1" si="285"/>
        <v>1423</v>
      </c>
      <c r="R503">
        <f t="shared" ca="1" si="286"/>
        <v>34386.799573663418</v>
      </c>
      <c r="S503">
        <f t="shared" ca="1" si="287"/>
        <v>65266.290483758465</v>
      </c>
      <c r="T503">
        <f t="shared" ca="1" si="288"/>
        <v>372255.60131149774</v>
      </c>
      <c r="U503">
        <f t="shared" ca="1" si="289"/>
        <v>305390.61444045673</v>
      </c>
      <c r="V503">
        <f t="shared" ca="1" si="290"/>
        <v>66864.986871041008</v>
      </c>
      <c r="AR503" s="1">
        <f>IF(Table1[[#This Row],[Gender]]="men",1,0)</f>
        <v>0</v>
      </c>
      <c r="AS503" s="2">
        <f>IF(Table1[[#This Row],[Gender]]="Women",1,0)</f>
        <v>1</v>
      </c>
      <c r="AT503" s="2"/>
      <c r="AU503" s="2"/>
      <c r="AV503" s="3"/>
      <c r="AX503" s="1">
        <f t="shared" ca="1" si="247"/>
        <v>0</v>
      </c>
      <c r="AY503" s="2">
        <f t="shared" ca="1" si="248"/>
        <v>0</v>
      </c>
      <c r="AZ503" s="2">
        <f t="shared" ca="1" si="249"/>
        <v>1</v>
      </c>
      <c r="BA503" s="2">
        <f t="shared" ca="1" si="250"/>
        <v>0</v>
      </c>
      <c r="BB503" s="2">
        <f t="shared" ca="1" si="251"/>
        <v>0</v>
      </c>
      <c r="BC503" s="2">
        <f t="shared" ca="1" si="252"/>
        <v>0</v>
      </c>
      <c r="BD503" s="2"/>
      <c r="BE503" s="2"/>
      <c r="BF503" s="2"/>
      <c r="BG503" s="2"/>
      <c r="BH503" s="2"/>
      <c r="BI503" s="2"/>
      <c r="BJ503" s="3"/>
      <c r="BL503" s="1">
        <f t="shared" ca="1" si="267"/>
        <v>37283.696647401775</v>
      </c>
      <c r="BM503" s="3"/>
      <c r="BN503" s="1">
        <f t="shared" ca="1" si="253"/>
        <v>1</v>
      </c>
      <c r="BO503" s="2"/>
      <c r="BP503" s="2"/>
      <c r="BQ503" s="3"/>
      <c r="BR503" s="15">
        <f t="shared" ca="1" si="254"/>
        <v>0.62627240343253199</v>
      </c>
      <c r="BS503" s="16">
        <f t="shared" ca="1" si="255"/>
        <v>0</v>
      </c>
      <c r="BT503" s="2"/>
      <c r="BU503" s="2"/>
      <c r="BV503" s="1">
        <f ca="1">IF(Table1[[#This Row],[Area]]="Raozan",Table1[[#This Row],[Income]],0)</f>
        <v>0</v>
      </c>
      <c r="BW503" s="2">
        <f ca="1">IF(Table1[[#This Row],[Area]]="Rangunia",Table1[[#This Row],[Income]],0)</f>
        <v>0</v>
      </c>
      <c r="BX503" s="2">
        <f ca="1">IF(Table1[[#This Row],[Area]]="Hathazari",Table1[[#This Row],[Income]],0)</f>
        <v>0</v>
      </c>
      <c r="BY503" s="2">
        <f ca="1">IF(Table1[[#This Row],[Area]]="Nazirhat",Table1[[#This Row],[Income]],0)</f>
        <v>0</v>
      </c>
      <c r="BZ503" s="2">
        <f ca="1">IF(Table1[[#This Row],[Area]]="Rangamati",Table1[[#This Row],[Income]],0)</f>
        <v>0</v>
      </c>
      <c r="CA503" s="2">
        <f ca="1">IF(Table1[[#This Row],[Area]]="Kumilla",Table1[[#This Row],[Income]],0)</f>
        <v>0</v>
      </c>
      <c r="CB503" s="2">
        <f ca="1">IF(Table1[[#This Row],[Area]]="Notun para",Table1[[#This Row],[Income]],0)</f>
        <v>54173</v>
      </c>
      <c r="CC503" s="2">
        <f ca="1">IF(Table1[[#This Row],[Area]]="Fotikchori",Table1[[#This Row],[Income]],0)</f>
        <v>0</v>
      </c>
      <c r="CD503" s="2">
        <f ca="1">IF(Table1[[#This Row],[Area]]="Feni",Table1[[#This Row],[Income]],0)</f>
        <v>0</v>
      </c>
      <c r="CE503" s="2">
        <f ca="1">IF(Table1[[#This Row],[Area]]="Chattogram mohonogori",Table1[[#This Row],[Income]],0)</f>
        <v>0</v>
      </c>
      <c r="CF503" s="2">
        <f ca="1">IF(Table1[[#This Row],[Area]]="Potia",Table1[[#This Row],[Income]],0)</f>
        <v>0</v>
      </c>
      <c r="CG503" s="3">
        <f ca="1">IF(Table1[[#This Row],[Area]]="Kaptai",Table1[[#This Row],[Income]],0)</f>
        <v>0</v>
      </c>
      <c r="CH503" s="1">
        <f ca="1">IF(Table1[[#This Row],[Field of work]]="Health",Table1[[#This Row],[Income]],0)</f>
        <v>0</v>
      </c>
      <c r="CI503" s="2">
        <f ca="1">IF(Table1[[#This Row],[Field of work]]="Teaching",Table1[[#This Row],[Income]],0)</f>
        <v>54173</v>
      </c>
      <c r="CJ503" s="2">
        <f ca="1">IF(Table1[[#This Row],[Field of work]]="Construction",Table1[[#This Row],[Income]],0)</f>
        <v>0</v>
      </c>
      <c r="CK503" s="2">
        <f ca="1">IF(Table1[[#This Row],[Field of work]]="IT",Table1[[#This Row],[Income]],0)</f>
        <v>0</v>
      </c>
      <c r="CL503" s="2">
        <f ca="1">IF(Table1[[#This Row],[Field of work]]="General work",Table1[[#This Row],[Income]],0)</f>
        <v>0</v>
      </c>
      <c r="CM503" s="3">
        <f ca="1">IF(Table1[[#This Row],[Field of work]]="Agriculture",Table1[[#This Row],[Income]],0)</f>
        <v>0</v>
      </c>
      <c r="CN503" s="1">
        <f t="shared" ca="1" si="242"/>
        <v>1</v>
      </c>
      <c r="CO503" s="3"/>
      <c r="CP503" s="1">
        <f t="shared" ca="1" si="256"/>
        <v>43</v>
      </c>
      <c r="CQ503" s="3"/>
    </row>
    <row r="504" spans="2:95" x14ac:dyDescent="0.25">
      <c r="C504" t="str">
        <f t="shared" si="243"/>
        <v>Women</v>
      </c>
      <c r="D504">
        <f t="shared" ca="1" si="275"/>
        <v>43</v>
      </c>
      <c r="E504">
        <f t="shared" ca="1" si="276"/>
        <v>2</v>
      </c>
      <c r="F504" t="str">
        <f t="shared" ca="1" si="244"/>
        <v>Construction</v>
      </c>
      <c r="G504">
        <f t="shared" ca="1" si="277"/>
        <v>1</v>
      </c>
      <c r="H504" t="str">
        <f t="shared" ca="1" si="245"/>
        <v>High school</v>
      </c>
      <c r="I504">
        <f t="shared" ca="1" si="278"/>
        <v>0</v>
      </c>
      <c r="J504">
        <f t="shared" ca="1" si="279"/>
        <v>3</v>
      </c>
      <c r="K504">
        <f t="shared" ca="1" si="280"/>
        <v>56408</v>
      </c>
      <c r="L504">
        <f t="shared" ca="1" si="281"/>
        <v>5</v>
      </c>
      <c r="M504" t="str">
        <f t="shared" ca="1" si="246"/>
        <v>Chattogram mohonogori</v>
      </c>
      <c r="N504">
        <f t="shared" ca="1" si="282"/>
        <v>169224</v>
      </c>
      <c r="O504">
        <f t="shared" ca="1" si="283"/>
        <v>105980.32119846679</v>
      </c>
      <c r="P504">
        <f t="shared" ca="1" si="284"/>
        <v>50618.040687259389</v>
      </c>
      <c r="Q504">
        <f t="shared" ca="1" si="285"/>
        <v>50385</v>
      </c>
      <c r="R504">
        <f t="shared" ca="1" si="286"/>
        <v>49989.924108184779</v>
      </c>
      <c r="S504">
        <f t="shared" ca="1" si="287"/>
        <v>50530.843940666906</v>
      </c>
      <c r="T504">
        <f t="shared" ca="1" si="288"/>
        <v>270372.88462792628</v>
      </c>
      <c r="U504">
        <f t="shared" ca="1" si="289"/>
        <v>206355.24530665157</v>
      </c>
      <c r="V504">
        <f t="shared" ca="1" si="290"/>
        <v>64017.639321274706</v>
      </c>
      <c r="AR504" s="1">
        <f>IF(Table1[[#This Row],[Gender]]="men",1,0)</f>
        <v>0</v>
      </c>
      <c r="AS504" s="2">
        <f>IF(Table1[[#This Row],[Gender]]="Women",1,0)</f>
        <v>1</v>
      </c>
      <c r="AT504" s="2"/>
      <c r="AU504" s="2"/>
      <c r="AV504" s="3"/>
      <c r="AX504" s="1">
        <f t="shared" ca="1" si="247"/>
        <v>0</v>
      </c>
      <c r="AY504" s="2">
        <f t="shared" ca="1" si="248"/>
        <v>0</v>
      </c>
      <c r="AZ504" s="2">
        <f t="shared" ca="1" si="249"/>
        <v>0</v>
      </c>
      <c r="BA504" s="2">
        <f t="shared" ca="1" si="250"/>
        <v>1</v>
      </c>
      <c r="BB504" s="2">
        <f t="shared" ca="1" si="251"/>
        <v>0</v>
      </c>
      <c r="BC504" s="2">
        <f t="shared" ca="1" si="252"/>
        <v>0</v>
      </c>
      <c r="BD504" s="2"/>
      <c r="BE504" s="2"/>
      <c r="BF504" s="2"/>
      <c r="BG504" s="2"/>
      <c r="BH504" s="2"/>
      <c r="BI504" s="2"/>
      <c r="BJ504" s="3"/>
      <c r="BL504" s="1">
        <f t="shared" ca="1" si="267"/>
        <v>17946.425029794587</v>
      </c>
      <c r="BM504" s="3"/>
      <c r="BN504" s="1">
        <f t="shared" ca="1" si="253"/>
        <v>1</v>
      </c>
      <c r="BO504" s="2"/>
      <c r="BP504" s="2"/>
      <c r="BQ504" s="3"/>
      <c r="BR504" s="15">
        <f t="shared" ca="1" si="254"/>
        <v>0.58514955917436229</v>
      </c>
      <c r="BS504" s="16">
        <f t="shared" ca="1" si="255"/>
        <v>0</v>
      </c>
      <c r="BT504" s="2"/>
      <c r="BU504" s="2"/>
      <c r="BV504" s="1">
        <f ca="1">IF(Table1[[#This Row],[Area]]="Raozan",Table1[[#This Row],[Income]],0)</f>
        <v>0</v>
      </c>
      <c r="BW504" s="2">
        <f ca="1">IF(Table1[[#This Row],[Area]]="Rangunia",Table1[[#This Row],[Income]],0)</f>
        <v>0</v>
      </c>
      <c r="BX504" s="2">
        <f ca="1">IF(Table1[[#This Row],[Area]]="Hathazari",Table1[[#This Row],[Income]],0)</f>
        <v>0</v>
      </c>
      <c r="BY504" s="2">
        <f ca="1">IF(Table1[[#This Row],[Area]]="Nazirhat",Table1[[#This Row],[Income]],0)</f>
        <v>0</v>
      </c>
      <c r="BZ504" s="2">
        <f ca="1">IF(Table1[[#This Row],[Area]]="Rangamati",Table1[[#This Row],[Income]],0)</f>
        <v>0</v>
      </c>
      <c r="CA504" s="2">
        <f ca="1">IF(Table1[[#This Row],[Area]]="Kumilla",Table1[[#This Row],[Income]],0)</f>
        <v>0</v>
      </c>
      <c r="CB504" s="2">
        <f ca="1">IF(Table1[[#This Row],[Area]]="Notun para",Table1[[#This Row],[Income]],0)</f>
        <v>0</v>
      </c>
      <c r="CC504" s="2">
        <f ca="1">IF(Table1[[#This Row],[Area]]="Fotikchori",Table1[[#This Row],[Income]],0)</f>
        <v>0</v>
      </c>
      <c r="CD504" s="2">
        <f ca="1">IF(Table1[[#This Row],[Area]]="Feni",Table1[[#This Row],[Income]],0)</f>
        <v>0</v>
      </c>
      <c r="CE504" s="2">
        <f ca="1">IF(Table1[[#This Row],[Area]]="Chattogram mohonogori",Table1[[#This Row],[Income]],0)</f>
        <v>56408</v>
      </c>
      <c r="CF504" s="2">
        <f ca="1">IF(Table1[[#This Row],[Area]]="Potia",Table1[[#This Row],[Income]],0)</f>
        <v>0</v>
      </c>
      <c r="CG504" s="3">
        <f ca="1">IF(Table1[[#This Row],[Area]]="Kaptai",Table1[[#This Row],[Income]],0)</f>
        <v>0</v>
      </c>
      <c r="CH504" s="1">
        <f ca="1">IF(Table1[[#This Row],[Field of work]]="Health",Table1[[#This Row],[Income]],0)</f>
        <v>0</v>
      </c>
      <c r="CI504" s="2">
        <f ca="1">IF(Table1[[#This Row],[Field of work]]="Teaching",Table1[[#This Row],[Income]],0)</f>
        <v>0</v>
      </c>
      <c r="CJ504" s="2">
        <f ca="1">IF(Table1[[#This Row],[Field of work]]="Construction",Table1[[#This Row],[Income]],0)</f>
        <v>56408</v>
      </c>
      <c r="CK504" s="2">
        <f ca="1">IF(Table1[[#This Row],[Field of work]]="IT",Table1[[#This Row],[Income]],0)</f>
        <v>0</v>
      </c>
      <c r="CL504" s="2">
        <f ca="1">IF(Table1[[#This Row],[Field of work]]="General work",Table1[[#This Row],[Income]],0)</f>
        <v>0</v>
      </c>
      <c r="CM504" s="3">
        <f ca="1">IF(Table1[[#This Row],[Field of work]]="Agriculture",Table1[[#This Row],[Income]],0)</f>
        <v>0</v>
      </c>
      <c r="CN504" s="1">
        <f t="shared" ca="1" si="242"/>
        <v>1</v>
      </c>
      <c r="CO504" s="3"/>
      <c r="CP504" s="1">
        <f t="shared" ca="1" si="256"/>
        <v>31</v>
      </c>
      <c r="CQ504" s="3"/>
    </row>
    <row r="505" spans="2:95" x14ac:dyDescent="0.25">
      <c r="C505" t="str">
        <f t="shared" si="243"/>
        <v>Women</v>
      </c>
      <c r="D505">
        <f t="shared" ca="1" si="275"/>
        <v>31</v>
      </c>
      <c r="E505">
        <f t="shared" ca="1" si="276"/>
        <v>4</v>
      </c>
      <c r="F505" t="str">
        <f t="shared" ca="1" si="244"/>
        <v>IT</v>
      </c>
      <c r="G505">
        <f t="shared" ca="1" si="277"/>
        <v>1</v>
      </c>
      <c r="H505" t="str">
        <f t="shared" ca="1" si="245"/>
        <v>High school</v>
      </c>
      <c r="I505">
        <f t="shared" ca="1" si="278"/>
        <v>3</v>
      </c>
      <c r="J505">
        <f t="shared" ca="1" si="279"/>
        <v>3</v>
      </c>
      <c r="K505">
        <f t="shared" ca="1" si="280"/>
        <v>64468</v>
      </c>
      <c r="L505">
        <f t="shared" ca="1" si="281"/>
        <v>9</v>
      </c>
      <c r="M505" t="str">
        <f ca="1">VLOOKUP(L505,$AC$7:$AD$18,2)</f>
        <v>Rangunia</v>
      </c>
      <c r="N505">
        <f t="shared" ca="1" si="282"/>
        <v>322340</v>
      </c>
      <c r="O505">
        <f t="shared" ca="1" si="283"/>
        <v>188617.10890426394</v>
      </c>
      <c r="P505">
        <f t="shared" ca="1" si="284"/>
        <v>111851.08994220533</v>
      </c>
      <c r="Q505">
        <f t="shared" ca="1" si="285"/>
        <v>65325</v>
      </c>
      <c r="R505">
        <f t="shared" ca="1" si="286"/>
        <v>106962.80771066676</v>
      </c>
      <c r="S505">
        <f t="shared" ca="1" si="287"/>
        <v>26327.908221638369</v>
      </c>
      <c r="T505">
        <f t="shared" ca="1" si="288"/>
        <v>460518.9981638437</v>
      </c>
      <c r="U505">
        <f t="shared" ca="1" si="289"/>
        <v>360904.91661493073</v>
      </c>
      <c r="V505">
        <f t="shared" ca="1" si="290"/>
        <v>99614.081548912975</v>
      </c>
      <c r="AR505" s="1">
        <f>IF(Table1[[#This Row],[Gender]]="men",1,0)</f>
        <v>0</v>
      </c>
      <c r="AS505" s="2">
        <f>IF(Table1[[#This Row],[Gender]]="Women",1,0)</f>
        <v>1</v>
      </c>
      <c r="AT505" s="2"/>
      <c r="AU505" s="2"/>
      <c r="AV505" s="3"/>
      <c r="AX505" s="1">
        <f t="shared" ca="1" si="247"/>
        <v>0</v>
      </c>
      <c r="AY505" s="2">
        <f t="shared" ca="1" si="248"/>
        <v>1</v>
      </c>
      <c r="AZ505" s="2">
        <f t="shared" ca="1" si="249"/>
        <v>0</v>
      </c>
      <c r="BA505" s="2">
        <f t="shared" ca="1" si="250"/>
        <v>0</v>
      </c>
      <c r="BB505" s="2">
        <f t="shared" ca="1" si="251"/>
        <v>0</v>
      </c>
      <c r="BC505" s="2">
        <f t="shared" ca="1" si="252"/>
        <v>0</v>
      </c>
      <c r="BD505" s="2"/>
      <c r="BE505" s="2"/>
      <c r="BF505" s="2"/>
      <c r="BG505" s="2"/>
      <c r="BH505" s="2"/>
      <c r="BI505" s="2"/>
      <c r="BJ505" s="3"/>
      <c r="BL505" s="1">
        <f t="shared" ca="1" si="267"/>
        <v>72273.062739579269</v>
      </c>
      <c r="BM505" s="3"/>
      <c r="BN505" s="1">
        <f t="shared" ca="1" si="253"/>
        <v>1</v>
      </c>
      <c r="BO505" s="2"/>
      <c r="BP505" s="2"/>
      <c r="BQ505" s="3"/>
      <c r="BR505" s="15">
        <f t="shared" ca="1" si="254"/>
        <v>0.58272638119851328</v>
      </c>
      <c r="BS505" s="16">
        <f t="shared" ca="1" si="255"/>
        <v>0</v>
      </c>
      <c r="BT505" s="2"/>
      <c r="BU505" s="2"/>
      <c r="BV505" s="1">
        <f ca="1">IF(Table1[[#This Row],[Area]]="Raozan",Table1[[#This Row],[Income]],0)</f>
        <v>0</v>
      </c>
      <c r="BW505" s="2">
        <f ca="1">IF(Table1[[#This Row],[Area]]="Rangunia",Table1[[#This Row],[Income]],0)</f>
        <v>64468</v>
      </c>
      <c r="BX505" s="2">
        <f ca="1">IF(Table1[[#This Row],[Area]]="Hathazari",Table1[[#This Row],[Income]],0)</f>
        <v>0</v>
      </c>
      <c r="BY505" s="2">
        <f ca="1">IF(Table1[[#This Row],[Area]]="Nazirhat",Table1[[#This Row],[Income]],0)</f>
        <v>0</v>
      </c>
      <c r="BZ505" s="2">
        <f ca="1">IF(Table1[[#This Row],[Area]]="Rangamati",Table1[[#This Row],[Income]],0)</f>
        <v>0</v>
      </c>
      <c r="CA505" s="2">
        <f ca="1">IF(Table1[[#This Row],[Area]]="Kumilla",Table1[[#This Row],[Income]],0)</f>
        <v>0</v>
      </c>
      <c r="CB505" s="2">
        <f ca="1">IF(Table1[[#This Row],[Area]]="Notun para",Table1[[#This Row],[Income]],0)</f>
        <v>0</v>
      </c>
      <c r="CC505" s="2">
        <f ca="1">IF(Table1[[#This Row],[Area]]="Fotikchori",Table1[[#This Row],[Income]],0)</f>
        <v>0</v>
      </c>
      <c r="CD505" s="2">
        <f ca="1">IF(Table1[[#This Row],[Area]]="Feni",Table1[[#This Row],[Income]],0)</f>
        <v>0</v>
      </c>
      <c r="CE505" s="2">
        <f ca="1">IF(Table1[[#This Row],[Area]]="Chattogram mohonogori",Table1[[#This Row],[Income]],0)</f>
        <v>0</v>
      </c>
      <c r="CF505" s="2">
        <f ca="1">IF(Table1[[#This Row],[Area]]="Potia",Table1[[#This Row],[Income]],0)</f>
        <v>0</v>
      </c>
      <c r="CG505" s="3">
        <f ca="1">IF(Table1[[#This Row],[Area]]="Kaptai",Table1[[#This Row],[Income]],0)</f>
        <v>0</v>
      </c>
      <c r="CH505" s="1">
        <f ca="1">IF(Table1[[#This Row],[Field of work]]="Health",Table1[[#This Row],[Income]],0)</f>
        <v>0</v>
      </c>
      <c r="CI505" s="2">
        <f ca="1">IF(Table1[[#This Row],[Field of work]]="Teaching",Table1[[#This Row],[Income]],0)</f>
        <v>0</v>
      </c>
      <c r="CJ505" s="2">
        <f ca="1">IF(Table1[[#This Row],[Field of work]]="Construction",Table1[[#This Row],[Income]],0)</f>
        <v>0</v>
      </c>
      <c r="CK505" s="2">
        <f ca="1">IF(Table1[[#This Row],[Field of work]]="IT",Table1[[#This Row],[Income]],0)</f>
        <v>64468</v>
      </c>
      <c r="CL505" s="2">
        <f ca="1">IF(Table1[[#This Row],[Field of work]]="General work",Table1[[#This Row],[Income]],0)</f>
        <v>0</v>
      </c>
      <c r="CM505" s="3">
        <f ca="1">IF(Table1[[#This Row],[Field of work]]="Agriculture",Table1[[#This Row],[Income]],0)</f>
        <v>0</v>
      </c>
      <c r="CN505" s="1">
        <f t="shared" ca="1" si="242"/>
        <v>1</v>
      </c>
      <c r="CO505" s="3"/>
      <c r="CP505" s="1">
        <f t="shared" ca="1" si="256"/>
        <v>25</v>
      </c>
      <c r="CQ505" s="3"/>
    </row>
    <row r="506" spans="2:95" x14ac:dyDescent="0.25">
      <c r="C506" t="str">
        <f t="shared" si="243"/>
        <v>Women</v>
      </c>
      <c r="D506">
        <f t="shared" ca="1" si="275"/>
        <v>25</v>
      </c>
      <c r="E506">
        <f t="shared" ca="1" si="276"/>
        <v>3</v>
      </c>
      <c r="F506" t="str">
        <f t="shared" ca="1" si="244"/>
        <v>Teaching</v>
      </c>
      <c r="G506">
        <f t="shared" ca="1" si="277"/>
        <v>4</v>
      </c>
      <c r="H506" t="str">
        <f t="shared" ca="1" si="245"/>
        <v>Technical</v>
      </c>
      <c r="I506">
        <f t="shared" ca="1" si="278"/>
        <v>4</v>
      </c>
      <c r="J506">
        <f t="shared" ca="1" si="279"/>
        <v>2</v>
      </c>
      <c r="K506">
        <f t="shared" ca="1" si="280"/>
        <v>79156</v>
      </c>
      <c r="L506">
        <f t="shared" ca="1" si="281"/>
        <v>10</v>
      </c>
      <c r="M506" t="str">
        <f t="shared" ca="1" si="246"/>
        <v>Notun para</v>
      </c>
      <c r="N506">
        <f t="shared" ca="1" si="282"/>
        <v>316624</v>
      </c>
      <c r="O506">
        <f t="shared" ca="1" si="283"/>
        <v>184505.15772059807</v>
      </c>
      <c r="P506">
        <f t="shared" ca="1" si="284"/>
        <v>35892.850059589175</v>
      </c>
      <c r="Q506">
        <f t="shared" ca="1" si="285"/>
        <v>10863</v>
      </c>
      <c r="R506">
        <f t="shared" ca="1" si="286"/>
        <v>102651.09830656697</v>
      </c>
      <c r="S506">
        <f t="shared" ca="1" si="287"/>
        <v>105885.04559240449</v>
      </c>
      <c r="T506">
        <f t="shared" ca="1" si="288"/>
        <v>458401.89565199369</v>
      </c>
      <c r="U506">
        <f t="shared" ca="1" si="289"/>
        <v>298019.25602716504</v>
      </c>
      <c r="V506">
        <f t="shared" ca="1" si="290"/>
        <v>160382.63962482865</v>
      </c>
      <c r="AR506" s="1">
        <f>IF(Table1[[#This Row],[Gender]]="men",1,0)</f>
        <v>0</v>
      </c>
      <c r="AS506" s="2">
        <f>IF(Table1[[#This Row],[Gender]]="Women",1,0)</f>
        <v>1</v>
      </c>
      <c r="AT506" s="2"/>
      <c r="AU506" s="2"/>
      <c r="AV506" s="3"/>
      <c r="AX506" s="1">
        <f t="shared" ca="1" si="247"/>
        <v>0</v>
      </c>
      <c r="AY506" s="2">
        <f t="shared" ca="1" si="248"/>
        <v>0</v>
      </c>
      <c r="AZ506" s="2">
        <f t="shared" ca="1" si="249"/>
        <v>0</v>
      </c>
      <c r="BA506" s="2">
        <f t="shared" ca="1" si="250"/>
        <v>0</v>
      </c>
      <c r="BB506" s="2">
        <f t="shared" ca="1" si="251"/>
        <v>1</v>
      </c>
      <c r="BC506" s="2">
        <f t="shared" ca="1" si="252"/>
        <v>0</v>
      </c>
      <c r="BD506" s="2"/>
      <c r="BE506" s="2"/>
      <c r="BF506" s="2"/>
      <c r="BG506" s="2"/>
      <c r="BH506" s="2"/>
      <c r="BI506" s="2"/>
      <c r="BJ506" s="3"/>
      <c r="BL506" s="1">
        <f t="shared" ca="1" si="267"/>
        <v>22072.096619340209</v>
      </c>
      <c r="BM506" s="3"/>
      <c r="BN506" s="1">
        <f t="shared" ca="1" si="253"/>
        <v>0</v>
      </c>
      <c r="BO506" s="2"/>
      <c r="BP506" s="2"/>
      <c r="BQ506" s="3"/>
      <c r="BR506" s="15">
        <f t="shared" ca="1" si="254"/>
        <v>0.29436779685303771</v>
      </c>
      <c r="BS506" s="16">
        <f t="shared" ca="1" si="255"/>
        <v>0</v>
      </c>
      <c r="BT506" s="2"/>
      <c r="BU506" s="2"/>
      <c r="BV506" s="1">
        <f ca="1">IF(Table1[[#This Row],[Area]]="Raozan",Table1[[#This Row],[Income]],0)</f>
        <v>0</v>
      </c>
      <c r="BW506" s="2">
        <f ca="1">IF(Table1[[#This Row],[Area]]="Rangunia",Table1[[#This Row],[Income]],0)</f>
        <v>0</v>
      </c>
      <c r="BX506" s="2">
        <f ca="1">IF(Table1[[#This Row],[Area]]="Hathazari",Table1[[#This Row],[Income]],0)</f>
        <v>0</v>
      </c>
      <c r="BY506" s="2">
        <f ca="1">IF(Table1[[#This Row],[Area]]="Nazirhat",Table1[[#This Row],[Income]],0)</f>
        <v>0</v>
      </c>
      <c r="BZ506" s="2">
        <f ca="1">IF(Table1[[#This Row],[Area]]="Rangamati",Table1[[#This Row],[Income]],0)</f>
        <v>0</v>
      </c>
      <c r="CA506" s="2">
        <f ca="1">IF(Table1[[#This Row],[Area]]="Kumilla",Table1[[#This Row],[Income]],0)</f>
        <v>0</v>
      </c>
      <c r="CB506" s="2">
        <f ca="1">IF(Table1[[#This Row],[Area]]="Notun para",Table1[[#This Row],[Income]],0)</f>
        <v>79156</v>
      </c>
      <c r="CC506" s="2">
        <f ca="1">IF(Table1[[#This Row],[Area]]="Fotikchori",Table1[[#This Row],[Income]],0)</f>
        <v>0</v>
      </c>
      <c r="CD506" s="2">
        <f ca="1">IF(Table1[[#This Row],[Area]]="Feni",Table1[[#This Row],[Income]],0)</f>
        <v>0</v>
      </c>
      <c r="CE506" s="2">
        <f ca="1">IF(Table1[[#This Row],[Area]]="Chattogram mohonogori",Table1[[#This Row],[Income]],0)</f>
        <v>0</v>
      </c>
      <c r="CF506" s="2">
        <f ca="1">IF(Table1[[#This Row],[Area]]="Potia",Table1[[#This Row],[Income]],0)</f>
        <v>0</v>
      </c>
      <c r="CG506" s="3">
        <f ca="1">IF(Table1[[#This Row],[Area]]="Kaptai",Table1[[#This Row],[Income]],0)</f>
        <v>0</v>
      </c>
      <c r="CH506" s="1">
        <f ca="1">IF(Table1[[#This Row],[Field of work]]="Health",Table1[[#This Row],[Income]],0)</f>
        <v>0</v>
      </c>
      <c r="CI506" s="2">
        <f ca="1">IF(Table1[[#This Row],[Field of work]]="Teaching",Table1[[#This Row],[Income]],0)</f>
        <v>79156</v>
      </c>
      <c r="CJ506" s="2">
        <f ca="1">IF(Table1[[#This Row],[Field of work]]="Construction",Table1[[#This Row],[Income]],0)</f>
        <v>0</v>
      </c>
      <c r="CK506" s="2">
        <f ca="1">IF(Table1[[#This Row],[Field of work]]="IT",Table1[[#This Row],[Income]],0)</f>
        <v>0</v>
      </c>
      <c r="CL506" s="2">
        <f ca="1">IF(Table1[[#This Row],[Field of work]]="General work",Table1[[#This Row],[Income]],0)</f>
        <v>0</v>
      </c>
      <c r="CM506" s="3">
        <f ca="1">IF(Table1[[#This Row],[Field of work]]="Agriculture",Table1[[#This Row],[Income]],0)</f>
        <v>0</v>
      </c>
      <c r="CN506" s="1">
        <f t="shared" ca="1" si="242"/>
        <v>1</v>
      </c>
      <c r="CO506" s="3"/>
      <c r="CP506" s="1">
        <f t="shared" ca="1" si="256"/>
        <v>39</v>
      </c>
      <c r="CQ506" s="3"/>
    </row>
    <row r="507" spans="2:95" x14ac:dyDescent="0.25">
      <c r="C507" t="str">
        <f t="shared" si="243"/>
        <v>Women</v>
      </c>
      <c r="D507">
        <f t="shared" ca="1" si="275"/>
        <v>39</v>
      </c>
      <c r="E507">
        <f t="shared" ca="1" si="276"/>
        <v>5</v>
      </c>
      <c r="F507" t="str">
        <f t="shared" ca="1" si="244"/>
        <v>General work</v>
      </c>
      <c r="G507">
        <f t="shared" ca="1" si="277"/>
        <v>3</v>
      </c>
      <c r="H507" t="str">
        <f t="shared" ca="1" si="245"/>
        <v>University</v>
      </c>
      <c r="I507">
        <f t="shared" ca="1" si="278"/>
        <v>3</v>
      </c>
      <c r="J507">
        <f t="shared" ca="1" si="279"/>
        <v>1</v>
      </c>
      <c r="K507">
        <f t="shared" ca="1" si="280"/>
        <v>75716</v>
      </c>
      <c r="L507">
        <f t="shared" ca="1" si="281"/>
        <v>12</v>
      </c>
      <c r="M507" t="str">
        <f t="shared" ca="1" si="246"/>
        <v>Kaptai</v>
      </c>
      <c r="N507">
        <f t="shared" ca="1" si="282"/>
        <v>302864</v>
      </c>
      <c r="O507">
        <f t="shared" ca="1" si="283"/>
        <v>89153.408426098409</v>
      </c>
      <c r="P507">
        <f t="shared" ca="1" si="284"/>
        <v>72273.062739579269</v>
      </c>
      <c r="Q507">
        <f t="shared" ca="1" si="285"/>
        <v>5416</v>
      </c>
      <c r="R507">
        <f t="shared" ca="1" si="286"/>
        <v>98015.508883014627</v>
      </c>
      <c r="S507">
        <f t="shared" ca="1" si="287"/>
        <v>81666.905833018434</v>
      </c>
      <c r="T507">
        <f t="shared" ca="1" si="288"/>
        <v>456803.96857259766</v>
      </c>
      <c r="U507">
        <f t="shared" ca="1" si="289"/>
        <v>192584.91730911302</v>
      </c>
      <c r="V507">
        <f t="shared" ca="1" si="290"/>
        <v>264219.05126348464</v>
      </c>
      <c r="AR507" s="1">
        <f>IF(Table1[[#This Row],[Gender]]="men",1,0)</f>
        <v>0</v>
      </c>
      <c r="AS507" s="2">
        <f>IF(Table1[[#This Row],[Gender]]="Women",1,0)</f>
        <v>1</v>
      </c>
      <c r="AT507" s="2"/>
      <c r="AU507" s="2"/>
      <c r="AV507" s="3"/>
      <c r="AX507" s="1">
        <f t="shared" ca="1" si="247"/>
        <v>0</v>
      </c>
      <c r="AY507" s="2">
        <f t="shared" ca="1" si="248"/>
        <v>1</v>
      </c>
      <c r="AZ507" s="2">
        <f t="shared" ca="1" si="249"/>
        <v>0</v>
      </c>
      <c r="BA507" s="2">
        <f t="shared" ca="1" si="250"/>
        <v>0</v>
      </c>
      <c r="BB507" s="2">
        <f t="shared" ca="1" si="251"/>
        <v>0</v>
      </c>
      <c r="BC507" s="2">
        <f t="shared" ca="1" si="252"/>
        <v>0</v>
      </c>
      <c r="BD507" s="2"/>
      <c r="BE507" s="2"/>
      <c r="BF507" s="2"/>
      <c r="BG507" s="2"/>
      <c r="BH507" s="2"/>
      <c r="BI507" s="2"/>
      <c r="BJ507" s="3"/>
      <c r="BL507" s="1">
        <f t="shared" ca="1" si="267"/>
        <v>7998.6836526654124</v>
      </c>
      <c r="BM507" s="3"/>
      <c r="BN507" s="1">
        <f t="shared" ca="1" si="253"/>
        <v>1</v>
      </c>
      <c r="BO507" s="2"/>
      <c r="BP507" s="2"/>
      <c r="BQ507" s="3"/>
      <c r="BR507" s="15">
        <f t="shared" ca="1" si="254"/>
        <v>0.91134602571691015</v>
      </c>
      <c r="BS507" s="16">
        <f t="shared" ca="1" si="255"/>
        <v>0</v>
      </c>
      <c r="BT507" s="2"/>
      <c r="BU507" s="2"/>
      <c r="BV507" s="1">
        <f ca="1">IF(Table1[[#This Row],[Area]]="Raozan",Table1[[#This Row],[Income]],0)</f>
        <v>0</v>
      </c>
      <c r="BW507" s="2">
        <f ca="1">IF(Table1[[#This Row],[Area]]="Rangunia",Table1[[#This Row],[Income]],0)</f>
        <v>0</v>
      </c>
      <c r="BX507" s="2">
        <f ca="1">IF(Table1[[#This Row],[Area]]="Hathazari",Table1[[#This Row],[Income]],0)</f>
        <v>0</v>
      </c>
      <c r="BY507" s="2">
        <f ca="1">IF(Table1[[#This Row],[Area]]="Nazirhat",Table1[[#This Row],[Income]],0)</f>
        <v>0</v>
      </c>
      <c r="BZ507" s="2">
        <f ca="1">IF(Table1[[#This Row],[Area]]="Rangamati",Table1[[#This Row],[Income]],0)</f>
        <v>0</v>
      </c>
      <c r="CA507" s="2">
        <f ca="1">IF(Table1[[#This Row],[Area]]="Kumilla",Table1[[#This Row],[Income]],0)</f>
        <v>0</v>
      </c>
      <c r="CB507" s="2">
        <f ca="1">IF(Table1[[#This Row],[Area]]="Notun para",Table1[[#This Row],[Income]],0)</f>
        <v>0</v>
      </c>
      <c r="CC507" s="2">
        <f ca="1">IF(Table1[[#This Row],[Area]]="Fotikchori",Table1[[#This Row],[Income]],0)</f>
        <v>0</v>
      </c>
      <c r="CD507" s="2">
        <f ca="1">IF(Table1[[#This Row],[Area]]="Feni",Table1[[#This Row],[Income]],0)</f>
        <v>0</v>
      </c>
      <c r="CE507" s="2">
        <f ca="1">IF(Table1[[#This Row],[Area]]="Chattogram mohonogori",Table1[[#This Row],[Income]],0)</f>
        <v>0</v>
      </c>
      <c r="CF507" s="2">
        <f ca="1">IF(Table1[[#This Row],[Area]]="Potia",Table1[[#This Row],[Income]],0)</f>
        <v>0</v>
      </c>
      <c r="CG507" s="3">
        <f ca="1">IF(Table1[[#This Row],[Area]]="Kaptai",Table1[[#This Row],[Income]],0)</f>
        <v>75716</v>
      </c>
      <c r="CH507" s="1">
        <f ca="1">IF(Table1[[#This Row],[Field of work]]="Health",Table1[[#This Row],[Income]],0)</f>
        <v>0</v>
      </c>
      <c r="CI507" s="2">
        <f ca="1">IF(Table1[[#This Row],[Field of work]]="Teaching",Table1[[#This Row],[Income]],0)</f>
        <v>0</v>
      </c>
      <c r="CJ507" s="2">
        <f ca="1">IF(Table1[[#This Row],[Field of work]]="Construction",Table1[[#This Row],[Income]],0)</f>
        <v>0</v>
      </c>
      <c r="CK507" s="2">
        <f ca="1">IF(Table1[[#This Row],[Field of work]]="IT",Table1[[#This Row],[Income]],0)</f>
        <v>0</v>
      </c>
      <c r="CL507" s="2">
        <f ca="1">IF(Table1[[#This Row],[Field of work]]="General work",Table1[[#This Row],[Income]],0)</f>
        <v>75716</v>
      </c>
      <c r="CM507" s="3">
        <f ca="1">IF(Table1[[#This Row],[Field of work]]="Agriculture",Table1[[#This Row],[Income]],0)</f>
        <v>0</v>
      </c>
      <c r="CN507" s="1">
        <f t="shared" ca="1" si="242"/>
        <v>1</v>
      </c>
      <c r="CO507" s="3"/>
      <c r="CP507" s="1">
        <f t="shared" ca="1" si="256"/>
        <v>0</v>
      </c>
      <c r="CQ507" s="3"/>
    </row>
    <row r="508" spans="2:95" x14ac:dyDescent="0.25">
      <c r="C508" t="str">
        <f t="shared" si="243"/>
        <v>Women</v>
      </c>
      <c r="D508">
        <f t="shared" ca="1" si="275"/>
        <v>42</v>
      </c>
      <c r="E508">
        <f t="shared" ca="1" si="276"/>
        <v>3</v>
      </c>
      <c r="F508" t="str">
        <f t="shared" ca="1" si="244"/>
        <v>Teaching</v>
      </c>
      <c r="G508">
        <f t="shared" ca="1" si="277"/>
        <v>3</v>
      </c>
      <c r="H508" t="str">
        <f t="shared" ca="1" si="245"/>
        <v>University</v>
      </c>
      <c r="I508">
        <f t="shared" ca="1" si="278"/>
        <v>4</v>
      </c>
      <c r="J508">
        <f t="shared" ca="1" si="279"/>
        <v>2</v>
      </c>
      <c r="K508">
        <f t="shared" ca="1" si="280"/>
        <v>51836</v>
      </c>
      <c r="L508">
        <f t="shared" ca="1" si="281"/>
        <v>2</v>
      </c>
      <c r="M508" t="str">
        <f t="shared" ca="1" si="246"/>
        <v>Hathazari</v>
      </c>
      <c r="N508">
        <f t="shared" ca="1" si="282"/>
        <v>259180</v>
      </c>
      <c r="O508">
        <f t="shared" ca="1" si="283"/>
        <v>236202.66294530878</v>
      </c>
      <c r="P508">
        <f t="shared" ca="1" si="284"/>
        <v>44144.193238680418</v>
      </c>
      <c r="Q508">
        <f t="shared" ca="1" si="285"/>
        <v>41939</v>
      </c>
      <c r="R508">
        <f t="shared" ca="1" si="286"/>
        <v>68290.013310097143</v>
      </c>
      <c r="S508">
        <f t="shared" ca="1" si="287"/>
        <v>12207.438189609087</v>
      </c>
      <c r="T508">
        <f t="shared" ca="1" si="288"/>
        <v>315531.63142828952</v>
      </c>
      <c r="U508">
        <f t="shared" ca="1" si="289"/>
        <v>346431.67625540594</v>
      </c>
      <c r="V508">
        <f t="shared" ca="1" si="290"/>
        <v>-30900.04482711642</v>
      </c>
      <c r="AR508" s="1">
        <f>IF(Table1[[#This Row],[Gender]]="men",1,0)</f>
        <v>0</v>
      </c>
      <c r="AS508" s="2">
        <f>IF(Table1[[#This Row],[Gender]]="Women",1,0)</f>
        <v>1</v>
      </c>
      <c r="AT508" s="2"/>
      <c r="AU508" s="2"/>
      <c r="AV508" s="3"/>
      <c r="AX508" s="1">
        <f t="shared" ca="1" si="247"/>
        <v>0</v>
      </c>
      <c r="AY508" s="2">
        <f t="shared" ca="1" si="248"/>
        <v>1</v>
      </c>
      <c r="AZ508" s="2">
        <f t="shared" ca="1" si="249"/>
        <v>0</v>
      </c>
      <c r="BA508" s="2">
        <f t="shared" ca="1" si="250"/>
        <v>0</v>
      </c>
      <c r="BB508" s="2">
        <f t="shared" ca="1" si="251"/>
        <v>0</v>
      </c>
      <c r="BC508" s="2">
        <f t="shared" ca="1" si="252"/>
        <v>0</v>
      </c>
      <c r="BD508" s="2"/>
      <c r="BE508" s="2"/>
      <c r="BF508" s="2"/>
      <c r="BG508" s="2"/>
      <c r="BH508" s="2"/>
      <c r="BI508" s="2"/>
      <c r="BJ508" s="3"/>
      <c r="BL508" s="1">
        <f ca="1">Table1[[#This Row],[Cars value]]/Table1[[#This Row],[Cars]]</f>
        <v>22072.096619340209</v>
      </c>
      <c r="BM508" s="3"/>
      <c r="BN508" s="1">
        <f t="shared" ca="1" si="253"/>
        <v>1</v>
      </c>
      <c r="BO508" s="2"/>
      <c r="BP508" s="2"/>
      <c r="BQ508" s="3"/>
      <c r="BR508" s="15">
        <f t="shared" ca="1" si="254"/>
        <v>0.78141575543752184</v>
      </c>
      <c r="BS508" s="16">
        <f t="shared" ca="1" si="255"/>
        <v>0</v>
      </c>
      <c r="BT508" s="2"/>
      <c r="BU508" s="2"/>
      <c r="BV508" s="1">
        <f ca="1">IF(Table1[[#This Row],[Area]]="Raozan",Table1[[#This Row],[Income]],0)</f>
        <v>0</v>
      </c>
      <c r="BW508" s="2">
        <f ca="1">IF(Table1[[#This Row],[Area]]="Rangunia",Table1[[#This Row],[Income]],0)</f>
        <v>0</v>
      </c>
      <c r="BX508" s="2">
        <f ca="1">IF(Table1[[#This Row],[Area]]="Hathazari",Table1[[#This Row],[Income]],0)</f>
        <v>51836</v>
      </c>
      <c r="BY508" s="2">
        <f ca="1">IF(Table1[[#This Row],[Area]]="Nazirhat",Table1[[#This Row],[Income]],0)</f>
        <v>0</v>
      </c>
      <c r="BZ508" s="2">
        <f ca="1">IF(Table1[[#This Row],[Area]]="Rangamati",Table1[[#This Row],[Income]],0)</f>
        <v>0</v>
      </c>
      <c r="CA508" s="2">
        <f ca="1">IF(Table1[[#This Row],[Area]]="Kumilla",Table1[[#This Row],[Income]],0)</f>
        <v>0</v>
      </c>
      <c r="CB508" s="2">
        <f ca="1">IF(Table1[[#This Row],[Area]]="Notun para",Table1[[#This Row],[Income]],0)</f>
        <v>0</v>
      </c>
      <c r="CC508" s="2">
        <f ca="1">IF(Table1[[#This Row],[Area]]="Fotikchori",Table1[[#This Row],[Income]],0)</f>
        <v>0</v>
      </c>
      <c r="CD508" s="2">
        <f ca="1">IF(Table1[[#This Row],[Area]]="Feni",Table1[[#This Row],[Income]],0)</f>
        <v>0</v>
      </c>
      <c r="CE508" s="2">
        <f ca="1">IF(Table1[[#This Row],[Area]]="Chattogram mohonogori",Table1[[#This Row],[Income]],0)</f>
        <v>0</v>
      </c>
      <c r="CF508" s="2">
        <f ca="1">IF(Table1[[#This Row],[Area]]="Potia",Table1[[#This Row],[Income]],0)</f>
        <v>0</v>
      </c>
      <c r="CG508" s="3">
        <f ca="1">IF(Table1[[#This Row],[Area]]="Kaptai",Table1[[#This Row],[Income]],0)</f>
        <v>0</v>
      </c>
      <c r="CH508" s="1">
        <f ca="1">IF(Table1[[#This Row],[Field of work]]="Health",Table1[[#This Row],[Income]],0)</f>
        <v>0</v>
      </c>
      <c r="CI508" s="2">
        <f ca="1">IF(Table1[[#This Row],[Field of work]]="Teaching",Table1[[#This Row],[Income]],0)</f>
        <v>51836</v>
      </c>
      <c r="CJ508" s="2">
        <f ca="1">IF(Table1[[#This Row],[Field of work]]="Construction",Table1[[#This Row],[Income]],0)</f>
        <v>0</v>
      </c>
      <c r="CK508" s="2">
        <f ca="1">IF(Table1[[#This Row],[Field of work]]="IT",Table1[[#This Row],[Income]],0)</f>
        <v>0</v>
      </c>
      <c r="CL508" s="2">
        <f ca="1">IF(Table1[[#This Row],[Field of work]]="General work",Table1[[#This Row],[Income]],0)</f>
        <v>0</v>
      </c>
      <c r="CM508" s="3">
        <f ca="1">IF(Table1[[#This Row],[Field of work]]="Agriculture",Table1[[#This Row],[Income]],0)</f>
        <v>0</v>
      </c>
      <c r="CN508" s="1">
        <f t="shared" ca="1" si="242"/>
        <v>1</v>
      </c>
      <c r="CO508" s="3"/>
      <c r="CP508" s="1">
        <f t="shared" ca="1" si="256"/>
        <v>38</v>
      </c>
      <c r="CQ508" s="3"/>
    </row>
    <row r="509" spans="2:95" ht="15.75" thickBot="1" x14ac:dyDescent="0.3">
      <c r="C509" t="str">
        <f t="shared" si="243"/>
        <v>Women</v>
      </c>
      <c r="D509">
        <f t="shared" ca="1" si="275"/>
        <v>38</v>
      </c>
      <c r="E509">
        <f t="shared" ca="1" si="276"/>
        <v>3</v>
      </c>
      <c r="F509" t="str">
        <f t="shared" ca="1" si="244"/>
        <v>Teaching</v>
      </c>
      <c r="G509">
        <f t="shared" ca="1" si="277"/>
        <v>5</v>
      </c>
      <c r="H509" t="str">
        <f t="shared" ca="1" si="245"/>
        <v>Other</v>
      </c>
      <c r="I509">
        <f t="shared" ca="1" si="278"/>
        <v>3</v>
      </c>
      <c r="J509">
        <f t="shared" ca="1" si="279"/>
        <v>3</v>
      </c>
      <c r="K509">
        <f t="shared" ca="1" si="280"/>
        <v>76880</v>
      </c>
      <c r="L509">
        <f t="shared" ca="1" si="281"/>
        <v>4</v>
      </c>
      <c r="M509" t="str">
        <f t="shared" ca="1" si="246"/>
        <v>Rangamati</v>
      </c>
      <c r="N509">
        <f t="shared" ca="1" si="282"/>
        <v>230640</v>
      </c>
      <c r="O509">
        <f t="shared" ca="1" si="283"/>
        <v>180225.72983411004</v>
      </c>
      <c r="P509">
        <f t="shared" ca="1" si="284"/>
        <v>23996.050957996238</v>
      </c>
      <c r="Q509">
        <f t="shared" ca="1" si="285"/>
        <v>15278</v>
      </c>
      <c r="R509">
        <f t="shared" ca="1" si="286"/>
        <v>80918.49997366358</v>
      </c>
      <c r="S509">
        <f t="shared" ca="1" si="287"/>
        <v>56329.758544688768</v>
      </c>
      <c r="T509">
        <f t="shared" ca="1" si="288"/>
        <v>310965.80950268498</v>
      </c>
      <c r="U509">
        <f t="shared" ca="1" si="289"/>
        <v>276422.2298077736</v>
      </c>
      <c r="V509">
        <f t="shared" ca="1" si="290"/>
        <v>34543.579694911372</v>
      </c>
      <c r="AR509" s="4">
        <f>IF(Table1[[#This Row],[Gender]]="men",1,0)</f>
        <v>0</v>
      </c>
      <c r="AS509" s="5">
        <f>IF(Table1[[#This Row],[Gender]]="Women",1,0)</f>
        <v>1</v>
      </c>
      <c r="AT509" s="5"/>
      <c r="AU509" s="5"/>
      <c r="AV509" s="6"/>
      <c r="AX509" s="4">
        <f t="shared" si="247"/>
        <v>0</v>
      </c>
      <c r="AY509" s="5">
        <f t="shared" si="248"/>
        <v>0</v>
      </c>
      <c r="AZ509" s="5">
        <f t="shared" si="249"/>
        <v>0</v>
      </c>
      <c r="BA509" s="5">
        <f t="shared" si="250"/>
        <v>0</v>
      </c>
      <c r="BB509" s="5">
        <f t="shared" si="251"/>
        <v>0</v>
      </c>
      <c r="BC509" s="5">
        <f t="shared" si="252"/>
        <v>0</v>
      </c>
      <c r="BD509" s="5"/>
      <c r="BE509" s="5"/>
      <c r="BF509" s="5"/>
      <c r="BG509" s="5"/>
      <c r="BH509" s="5"/>
      <c r="BI509" s="5"/>
      <c r="BJ509" s="6"/>
      <c r="BL509" s="4">
        <f ca="1">Table1[[#This Row],[Cars value]]/Table1[[#This Row],[Cars]]</f>
        <v>7998.6836526654124</v>
      </c>
      <c r="BM509" s="6"/>
      <c r="BN509" s="4">
        <f t="shared" si="253"/>
        <v>0</v>
      </c>
      <c r="BO509" s="5"/>
      <c r="BP509" s="5"/>
      <c r="BQ509" s="6"/>
      <c r="BR509" s="17">
        <f ca="1">Table1[[#This Row],[Mortage left]]/Table1[[#This Row],[Value of house]]</f>
        <v>0.78141575543752184</v>
      </c>
      <c r="BS509" s="18">
        <f t="shared" ca="1" si="255"/>
        <v>0</v>
      </c>
      <c r="BT509" s="5"/>
      <c r="BU509" s="5"/>
      <c r="BV509" s="1">
        <f ca="1">IF(Table1[[#This Row],[Area]]="Raozan",Table1[[#This Row],[Income]],0)</f>
        <v>0</v>
      </c>
      <c r="BW509" s="2">
        <f ca="1">IF(Table1[[#This Row],[Area]]="Rangunia",Table1[[#This Row],[Income]],0)</f>
        <v>0</v>
      </c>
      <c r="BX509" s="2">
        <f ca="1">IF(Table1[[#This Row],[Area]]="Hathazari",Table1[[#This Row],[Income]],0)</f>
        <v>0</v>
      </c>
      <c r="BY509" s="2">
        <f ca="1">IF(Table1[[#This Row],[Area]]="Nazirhat",Table1[[#This Row],[Income]],0)</f>
        <v>0</v>
      </c>
      <c r="BZ509" s="2">
        <f ca="1">IF(Table1[[#This Row],[Area]]="Rangamati",Table1[[#This Row],[Income]],0)</f>
        <v>76880</v>
      </c>
      <c r="CA509" s="2">
        <f ca="1">IF(Table1[[#This Row],[Area]]="Kumilla",Table1[[#This Row],[Income]],0)</f>
        <v>0</v>
      </c>
      <c r="CB509" s="2">
        <f ca="1">IF(Table1[[#This Row],[Area]]="Notun para",Table1[[#This Row],[Income]],0)</f>
        <v>0</v>
      </c>
      <c r="CC509" s="2">
        <f ca="1">IF(Table1[[#This Row],[Area]]="Fotikchori",Table1[[#This Row],[Income]],0)</f>
        <v>0</v>
      </c>
      <c r="CD509" s="2">
        <f ca="1">IF(Table1[[#This Row],[Area]]="Feni",Table1[[#This Row],[Income]],0)</f>
        <v>0</v>
      </c>
      <c r="CE509" s="2">
        <f ca="1">IF(Table1[[#This Row],[Area]]="Chattogram mohonogori",Table1[[#This Row],[Income]],0)</f>
        <v>0</v>
      </c>
      <c r="CF509" s="2">
        <f ca="1">IF(Table1[[#This Row],[Area]]="Potia",Table1[[#This Row],[Income]],0)</f>
        <v>0</v>
      </c>
      <c r="CG509" s="3">
        <f ca="1">IF(Table1[[#This Row],[Area]]="Kaptai",Table1[[#This Row],[Income]],0)</f>
        <v>0</v>
      </c>
      <c r="CH509" s="1">
        <f ca="1">IF(Table1[[#This Row],[Field of work]]="Health",Table1[[#This Row],[Income]],0)</f>
        <v>0</v>
      </c>
      <c r="CI509" s="2">
        <f ca="1">IF(Table1[[#This Row],[Field of work]]="Teaching",Table1[[#This Row],[Income]],0)</f>
        <v>76880</v>
      </c>
      <c r="CJ509" s="2">
        <f ca="1">IF(Table1[[#This Row],[Field of work]]="Construction",Table1[[#This Row],[Income]],0)</f>
        <v>0</v>
      </c>
      <c r="CK509" s="2">
        <f ca="1">IF(Table1[[#This Row],[Field of work]]="IT",Table1[[#This Row],[Income]],0)</f>
        <v>0</v>
      </c>
      <c r="CL509" s="2">
        <f ca="1">IF(Table1[[#This Row],[Field of work]]="General work",Table1[[#This Row],[Income]],0)</f>
        <v>0</v>
      </c>
      <c r="CM509" s="3">
        <f ca="1">IF(Table1[[#This Row],[Field of work]]="Agriculture",Table1[[#This Row],[Income]],0)</f>
        <v>0</v>
      </c>
      <c r="CN509" s="1"/>
      <c r="CO509" s="6"/>
      <c r="CP509" s="1"/>
      <c r="CQ509" s="3"/>
    </row>
    <row r="510" spans="2:95" ht="15.75" thickBot="1" x14ac:dyDescent="0.3">
      <c r="BV510" s="4">
        <f ca="1">AVERAGEIF(BV7:BV509,"&lt;&gt;0")</f>
        <v>68242.861111111109</v>
      </c>
      <c r="BW510" s="5">
        <f ca="1">AVERAGEIF(BW7:BW509,"&lt;&gt;0")</f>
        <v>73166.511627906977</v>
      </c>
      <c r="BX510" s="5">
        <f t="shared" ref="BX510:CG510" ca="1" si="291">AVERAGEIF(BX7:BX509,"&lt;&gt;0")</f>
        <v>68253.121212121216</v>
      </c>
      <c r="BY510" s="5">
        <f t="shared" ca="1" si="291"/>
        <v>69539.435897435891</v>
      </c>
      <c r="BZ510" s="5">
        <f t="shared" ca="1" si="291"/>
        <v>71524.41860465116</v>
      </c>
      <c r="CA510" s="5">
        <f t="shared" ca="1" si="291"/>
        <v>70897.833333333328</v>
      </c>
      <c r="CB510" s="5">
        <f t="shared" ca="1" si="291"/>
        <v>70573.553191489365</v>
      </c>
      <c r="CC510" s="5">
        <f t="shared" ca="1" si="291"/>
        <v>68798.955555555556</v>
      </c>
      <c r="CD510" s="5">
        <f t="shared" ca="1" si="291"/>
        <v>72340.476190476184</v>
      </c>
      <c r="CE510" s="5">
        <f t="shared" ca="1" si="291"/>
        <v>71573.478260869568</v>
      </c>
      <c r="CF510" s="5">
        <f t="shared" ca="1" si="291"/>
        <v>72590.488888888882</v>
      </c>
      <c r="CG510" s="6">
        <f t="shared" ca="1" si="291"/>
        <v>69220.619047619053</v>
      </c>
      <c r="CH510" s="10">
        <f t="shared" ref="CH510" ca="1" si="292">AVERAGEIF(CH7:CH509,"&lt;&gt;0")</f>
        <v>68924.843373493975</v>
      </c>
      <c r="CI510" s="6">
        <f t="shared" ref="CI510" ca="1" si="293">AVERAGEIF(CI7:CI509,"&lt;&gt;0")</f>
        <v>68888.151162790702</v>
      </c>
      <c r="CJ510" s="6">
        <f t="shared" ref="CJ510" ca="1" si="294">AVERAGEIF(CJ7:CJ509,"&lt;&gt;0")</f>
        <v>71868.978260869568</v>
      </c>
      <c r="CK510" s="6">
        <f t="shared" ref="CK510" ca="1" si="295">AVERAGEIF(CK7:CK509,"&lt;&gt;0")</f>
        <v>72592.142857142855</v>
      </c>
      <c r="CL510" s="6">
        <f t="shared" ref="CL510" ca="1" si="296">AVERAGEIF(CL7:CL509,"&lt;&gt;0")</f>
        <v>71434.11538461539</v>
      </c>
      <c r="CM510" s="6">
        <f t="shared" ref="CM510" ca="1" si="297">AVERAGEIF(CM7:CM509,"&lt;&gt;0")</f>
        <v>69871.295081967211</v>
      </c>
      <c r="CN510" s="4"/>
      <c r="CO510" s="6"/>
      <c r="CP510" s="10">
        <f t="shared" ref="CP510" ca="1" si="298">AVERAGEIF(CP7:CP509,"&lt;&gt;0")</f>
        <v>35.213692946058089</v>
      </c>
      <c r="CQ510" s="6"/>
    </row>
  </sheetData>
  <mergeCells count="6">
    <mergeCell ref="AR3:BU3"/>
    <mergeCell ref="BV3:CQ3"/>
    <mergeCell ref="AR4:AV4"/>
    <mergeCell ref="AX4:BJ4"/>
    <mergeCell ref="BV4:CG4"/>
    <mergeCell ref="CH4:CM4"/>
  </mergeCells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C66"/>
  <sheetViews>
    <sheetView topLeftCell="A6" zoomScale="60" zoomScaleNormal="60" workbookViewId="0">
      <selection activeCell="R30" sqref="R30:S32"/>
    </sheetView>
  </sheetViews>
  <sheetFormatPr defaultRowHeight="15" x14ac:dyDescent="0.25"/>
  <sheetData>
    <row r="5" spans="4:29" ht="15.75" thickBot="1" x14ac:dyDescent="0.3"/>
    <row r="6" spans="4:29" x14ac:dyDescent="0.25">
      <c r="D6" s="30" t="s">
        <v>72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2"/>
      <c r="X6" s="30"/>
      <c r="Y6" s="31"/>
      <c r="Z6" s="31"/>
      <c r="AA6" s="31"/>
      <c r="AB6" s="31"/>
      <c r="AC6" s="32"/>
    </row>
    <row r="7" spans="4:29" ht="15.75" thickBot="1" x14ac:dyDescent="0.3">
      <c r="D7" s="33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33"/>
      <c r="Y7" s="34"/>
      <c r="Z7" s="34"/>
      <c r="AA7" s="34"/>
      <c r="AB7" s="34"/>
      <c r="AC7" s="35"/>
    </row>
    <row r="8" spans="4:29" ht="15.75" thickBot="1" x14ac:dyDescent="0.3">
      <c r="D8" s="30" t="s">
        <v>73</v>
      </c>
      <c r="E8" s="31"/>
      <c r="F8" s="31"/>
      <c r="G8" s="32"/>
      <c r="H8" s="30" t="s">
        <v>59</v>
      </c>
      <c r="I8" s="31"/>
      <c r="J8" s="31"/>
      <c r="K8" s="32"/>
      <c r="L8" s="27" t="s">
        <v>74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27"/>
      <c r="Y8" s="28"/>
      <c r="Z8" s="28"/>
      <c r="AA8" s="28"/>
      <c r="AB8" s="28"/>
      <c r="AC8" s="29"/>
    </row>
    <row r="9" spans="4:29" ht="15.75" thickBot="1" x14ac:dyDescent="0.3">
      <c r="D9" s="33"/>
      <c r="E9" s="34"/>
      <c r="F9" s="34"/>
      <c r="G9" s="35"/>
      <c r="H9" s="33"/>
      <c r="I9" s="34"/>
      <c r="J9" s="34"/>
      <c r="K9" s="35"/>
      <c r="L9" s="27" t="s">
        <v>3</v>
      </c>
      <c r="M9" s="29"/>
      <c r="N9" s="27" t="s">
        <v>5</v>
      </c>
      <c r="O9" s="28"/>
      <c r="P9" s="27" t="s">
        <v>4</v>
      </c>
      <c r="Q9" s="28"/>
      <c r="R9" s="27" t="s">
        <v>6</v>
      </c>
      <c r="S9" s="28"/>
      <c r="T9" s="27" t="s">
        <v>8</v>
      </c>
      <c r="U9" s="28"/>
      <c r="V9" s="27" t="s">
        <v>7</v>
      </c>
      <c r="W9" s="29"/>
      <c r="X9" s="37"/>
      <c r="Y9" s="38"/>
      <c r="Z9" s="38"/>
      <c r="AA9" s="38"/>
      <c r="AB9" s="38"/>
      <c r="AC9" s="39"/>
    </row>
    <row r="10" spans="4:29" ht="15.75" thickBot="1" x14ac:dyDescent="0.3">
      <c r="D10" s="27" t="s">
        <v>54</v>
      </c>
      <c r="E10" s="29"/>
      <c r="F10" s="27" t="s">
        <v>55</v>
      </c>
      <c r="G10" s="29"/>
      <c r="H10" s="36">
        <f ca="1">Sheet1!AW5</f>
        <v>35.2544731610338</v>
      </c>
      <c r="I10" s="31"/>
      <c r="J10" s="31"/>
      <c r="K10" s="32"/>
      <c r="L10" s="30">
        <f ca="1">Sheet1!BE6</f>
        <v>83</v>
      </c>
      <c r="M10" s="32"/>
      <c r="N10" s="31">
        <f ca="1">Sheet1!BF6</f>
        <v>86</v>
      </c>
      <c r="O10" s="31"/>
      <c r="P10" s="30">
        <f ca="1">Sheet1!BG6</f>
        <v>92</v>
      </c>
      <c r="Q10" s="31"/>
      <c r="R10" s="30">
        <f ca="1">Sheet1!BH6</f>
        <v>77</v>
      </c>
      <c r="S10" s="31"/>
      <c r="T10" s="30">
        <f ca="1">Sheet1!BI6</f>
        <v>104</v>
      </c>
      <c r="U10" s="31"/>
      <c r="V10" s="30">
        <f ca="1">Sheet1!BJ6</f>
        <v>61</v>
      </c>
      <c r="W10" s="32"/>
      <c r="X10" s="37"/>
      <c r="Y10" s="38"/>
      <c r="Z10" s="38"/>
      <c r="AA10" s="38"/>
      <c r="AB10" s="38"/>
      <c r="AC10" s="39"/>
    </row>
    <row r="11" spans="4:29" x14ac:dyDescent="0.25">
      <c r="D11" s="30">
        <f ca="1">Sheet1!AU7</f>
        <v>242</v>
      </c>
      <c r="E11" s="32"/>
      <c r="F11" s="30">
        <f ca="1">Sheet1!AV7</f>
        <v>261</v>
      </c>
      <c r="G11" s="32"/>
      <c r="H11" s="37"/>
      <c r="I11" s="38"/>
      <c r="J11" s="38"/>
      <c r="K11" s="39"/>
      <c r="L11" s="37"/>
      <c r="M11" s="39"/>
      <c r="N11" s="38"/>
      <c r="O11" s="38"/>
      <c r="P11" s="37"/>
      <c r="Q11" s="38"/>
      <c r="R11" s="37"/>
      <c r="S11" s="38"/>
      <c r="T11" s="37"/>
      <c r="U11" s="38"/>
      <c r="V11" s="37"/>
      <c r="W11" s="39"/>
      <c r="X11" s="37"/>
      <c r="Y11" s="38"/>
      <c r="Z11" s="38"/>
      <c r="AA11" s="38"/>
      <c r="AB11" s="38"/>
      <c r="AC11" s="39"/>
    </row>
    <row r="12" spans="4:29" ht="15.75" thickBot="1" x14ac:dyDescent="0.3">
      <c r="D12" s="33"/>
      <c r="E12" s="35"/>
      <c r="F12" s="33"/>
      <c r="G12" s="35"/>
      <c r="H12" s="33"/>
      <c r="I12" s="34"/>
      <c r="J12" s="34"/>
      <c r="K12" s="35"/>
      <c r="L12" s="33"/>
      <c r="M12" s="35"/>
      <c r="N12" s="34"/>
      <c r="O12" s="34"/>
      <c r="P12" s="33"/>
      <c r="Q12" s="34"/>
      <c r="R12" s="33"/>
      <c r="S12" s="34"/>
      <c r="T12" s="33"/>
      <c r="U12" s="34"/>
      <c r="V12" s="33"/>
      <c r="W12" s="35"/>
      <c r="X12" s="33"/>
      <c r="Y12" s="34"/>
      <c r="Z12" s="34"/>
      <c r="AA12" s="34"/>
      <c r="AB12" s="34"/>
      <c r="AC12" s="35"/>
    </row>
    <row r="13" spans="4:29" ht="15.75" thickBot="1" x14ac:dyDescent="0.3">
      <c r="D13" s="30"/>
      <c r="E13" s="31"/>
      <c r="F13" s="31"/>
      <c r="G13" s="32"/>
      <c r="H13" s="30" t="s">
        <v>75</v>
      </c>
      <c r="I13" s="31"/>
      <c r="J13" s="31"/>
      <c r="K13" s="32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27" t="s">
        <v>81</v>
      </c>
      <c r="Y13" s="28"/>
      <c r="Z13" s="28"/>
      <c r="AA13" s="28"/>
      <c r="AB13" s="28"/>
      <c r="AC13" s="29"/>
    </row>
    <row r="14" spans="4:29" ht="15.75" thickBot="1" x14ac:dyDescent="0.3">
      <c r="D14" s="37"/>
      <c r="E14" s="38"/>
      <c r="F14" s="38"/>
      <c r="G14" s="39"/>
      <c r="H14" s="33"/>
      <c r="I14" s="34"/>
      <c r="J14" s="34"/>
      <c r="K14" s="35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0">
        <v>1</v>
      </c>
      <c r="Y14" s="32"/>
      <c r="Z14" s="30">
        <v>2</v>
      </c>
      <c r="AA14" s="32"/>
      <c r="AB14" s="30">
        <v>3</v>
      </c>
      <c r="AC14" s="32"/>
    </row>
    <row r="15" spans="4:29" ht="15.75" thickBot="1" x14ac:dyDescent="0.3">
      <c r="D15" s="37"/>
      <c r="E15" s="38"/>
      <c r="F15" s="38"/>
      <c r="G15" s="39"/>
      <c r="H15" s="40">
        <f ca="1">Sheet1!BK5</f>
        <v>70652.049701789263</v>
      </c>
      <c r="I15" s="41"/>
      <c r="J15" s="41"/>
      <c r="K15" s="4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3"/>
      <c r="Y15" s="35"/>
      <c r="Z15" s="33"/>
      <c r="AA15" s="35"/>
      <c r="AB15" s="33"/>
      <c r="AC15" s="35"/>
    </row>
    <row r="16" spans="4:29" x14ac:dyDescent="0.25">
      <c r="D16" s="37"/>
      <c r="E16" s="38"/>
      <c r="F16" s="38"/>
      <c r="G16" s="39"/>
      <c r="H16" s="43"/>
      <c r="I16" s="44"/>
      <c r="J16" s="44"/>
      <c r="K16" s="45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0">
        <v>200000</v>
      </c>
      <c r="Y16" s="32"/>
      <c r="Z16" s="64">
        <v>0.2</v>
      </c>
      <c r="AA16" s="65"/>
      <c r="AB16" s="30">
        <v>50000</v>
      </c>
      <c r="AC16" s="32"/>
    </row>
    <row r="17" spans="4:29" ht="15.75" thickBot="1" x14ac:dyDescent="0.3">
      <c r="D17" s="37"/>
      <c r="E17" s="38"/>
      <c r="F17" s="38"/>
      <c r="G17" s="39"/>
      <c r="H17" s="46"/>
      <c r="I17" s="47"/>
      <c r="J17" s="47"/>
      <c r="K17" s="48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7"/>
      <c r="Y17" s="39"/>
      <c r="Z17" s="66"/>
      <c r="AA17" s="67"/>
      <c r="AB17" s="37"/>
      <c r="AC17" s="39"/>
    </row>
    <row r="18" spans="4:29" ht="15.75" thickBot="1" x14ac:dyDescent="0.3">
      <c r="D18" s="37"/>
      <c r="E18" s="38"/>
      <c r="F18" s="38"/>
      <c r="G18" s="39"/>
      <c r="H18" s="49" t="s">
        <v>80</v>
      </c>
      <c r="I18" s="50"/>
      <c r="J18" s="50"/>
      <c r="K18" s="5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3"/>
      <c r="Y18" s="35"/>
      <c r="Z18" s="68"/>
      <c r="AA18" s="69"/>
      <c r="AB18" s="33"/>
      <c r="AC18" s="35"/>
    </row>
    <row r="19" spans="4:29" ht="15.75" thickBot="1" x14ac:dyDescent="0.3">
      <c r="D19" s="37"/>
      <c r="E19" s="38"/>
      <c r="F19" s="38"/>
      <c r="G19" s="39"/>
      <c r="H19" s="52"/>
      <c r="I19" s="53"/>
      <c r="J19" s="53"/>
      <c r="K19" s="54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0"/>
      <c r="Y19" s="31"/>
      <c r="Z19" s="31"/>
      <c r="AA19" s="31"/>
      <c r="AB19" s="31"/>
      <c r="AC19" s="32"/>
    </row>
    <row r="20" spans="4:29" x14ac:dyDescent="0.25">
      <c r="D20" s="37"/>
      <c r="E20" s="38"/>
      <c r="F20" s="38"/>
      <c r="G20" s="39"/>
      <c r="H20" s="55">
        <f ca="1">Sheet1!BQ5</f>
        <v>304</v>
      </c>
      <c r="I20" s="56"/>
      <c r="J20" s="56"/>
      <c r="K20" s="57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7"/>
      <c r="Y20" s="38"/>
      <c r="Z20" s="38"/>
      <c r="AA20" s="38"/>
      <c r="AB20" s="38"/>
      <c r="AC20" s="39"/>
    </row>
    <row r="21" spans="4:29" x14ac:dyDescent="0.25">
      <c r="D21" s="37"/>
      <c r="E21" s="38"/>
      <c r="F21" s="38"/>
      <c r="G21" s="39"/>
      <c r="H21" s="58"/>
      <c r="I21" s="59"/>
      <c r="J21" s="59"/>
      <c r="K21" s="60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7"/>
      <c r="Y21" s="38"/>
      <c r="Z21" s="38"/>
      <c r="AA21" s="38"/>
      <c r="AB21" s="38"/>
      <c r="AC21" s="39"/>
    </row>
    <row r="22" spans="4:29" ht="15.75" thickBot="1" x14ac:dyDescent="0.3">
      <c r="D22" s="37"/>
      <c r="E22" s="38"/>
      <c r="F22" s="38"/>
      <c r="G22" s="39"/>
      <c r="H22" s="61"/>
      <c r="I22" s="62"/>
      <c r="J22" s="62"/>
      <c r="K22" s="63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7"/>
      <c r="Y22" s="38"/>
      <c r="Z22" s="38"/>
      <c r="AA22" s="38"/>
      <c r="AB22" s="38"/>
      <c r="AC22" s="39"/>
    </row>
    <row r="23" spans="4:29" x14ac:dyDescent="0.25">
      <c r="D23" s="37"/>
      <c r="E23" s="38"/>
      <c r="F23" s="38"/>
      <c r="G23" s="39"/>
      <c r="H23" s="49" t="s">
        <v>83</v>
      </c>
      <c r="I23" s="50"/>
      <c r="J23" s="50"/>
      <c r="K23" s="5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7"/>
      <c r="Y23" s="38"/>
      <c r="Z23" s="38"/>
      <c r="AA23" s="38"/>
      <c r="AB23" s="38"/>
      <c r="AC23" s="39"/>
    </row>
    <row r="24" spans="4:29" ht="15.75" thickBot="1" x14ac:dyDescent="0.3">
      <c r="D24" s="37"/>
      <c r="E24" s="38"/>
      <c r="F24" s="38"/>
      <c r="G24" s="39"/>
      <c r="H24" s="52"/>
      <c r="I24" s="53"/>
      <c r="J24" s="53"/>
      <c r="K24" s="54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7"/>
      <c r="Y24" s="38"/>
      <c r="Z24" s="38"/>
      <c r="AA24" s="38"/>
      <c r="AB24" s="38"/>
      <c r="AC24" s="39"/>
    </row>
    <row r="25" spans="4:29" x14ac:dyDescent="0.25">
      <c r="D25" s="37"/>
      <c r="E25" s="38"/>
      <c r="F25" s="38"/>
      <c r="G25" s="39"/>
      <c r="H25" s="55">
        <f ca="1">Sheet1!BU6</f>
        <v>110</v>
      </c>
      <c r="I25" s="56"/>
      <c r="J25" s="56"/>
      <c r="K25" s="57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7"/>
      <c r="Y25" s="38"/>
      <c r="Z25" s="38"/>
      <c r="AA25" s="38"/>
      <c r="AB25" s="38"/>
      <c r="AC25" s="39"/>
    </row>
    <row r="26" spans="4:29" x14ac:dyDescent="0.25">
      <c r="D26" s="37"/>
      <c r="E26" s="38"/>
      <c r="F26" s="38"/>
      <c r="G26" s="39"/>
      <c r="H26" s="58"/>
      <c r="I26" s="59"/>
      <c r="J26" s="59"/>
      <c r="K26" s="60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7"/>
      <c r="Y26" s="38"/>
      <c r="Z26" s="38"/>
      <c r="AA26" s="38"/>
      <c r="AB26" s="38"/>
      <c r="AC26" s="39"/>
    </row>
    <row r="27" spans="4:29" ht="15.75" thickBot="1" x14ac:dyDescent="0.3">
      <c r="D27" s="37"/>
      <c r="E27" s="38"/>
      <c r="F27" s="38"/>
      <c r="G27" s="39"/>
      <c r="H27" s="61"/>
      <c r="I27" s="62"/>
      <c r="J27" s="62"/>
      <c r="K27" s="63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  <c r="X27" s="37"/>
      <c r="Y27" s="38"/>
      <c r="Z27" s="38"/>
      <c r="AA27" s="38"/>
      <c r="AB27" s="38"/>
      <c r="AC27" s="39"/>
    </row>
    <row r="28" spans="4:29" ht="15.75" thickBot="1" x14ac:dyDescent="0.3">
      <c r="D28" s="37"/>
      <c r="E28" s="38"/>
      <c r="F28" s="38"/>
      <c r="G28" s="39"/>
      <c r="H28" s="49" t="s">
        <v>70</v>
      </c>
      <c r="I28" s="50"/>
      <c r="J28" s="50"/>
      <c r="K28" s="51"/>
      <c r="L28" s="27" t="s">
        <v>78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/>
      <c r="X28" s="37"/>
      <c r="Y28" s="38"/>
      <c r="Z28" s="38"/>
      <c r="AA28" s="38"/>
      <c r="AB28" s="38"/>
      <c r="AC28" s="39"/>
    </row>
    <row r="29" spans="4:29" ht="15.75" thickBot="1" x14ac:dyDescent="0.3">
      <c r="D29" s="37"/>
      <c r="E29" s="38"/>
      <c r="F29" s="38"/>
      <c r="G29" s="39"/>
      <c r="H29" s="52"/>
      <c r="I29" s="53"/>
      <c r="J29" s="53"/>
      <c r="K29" s="54"/>
      <c r="L29" s="27" t="s">
        <v>3</v>
      </c>
      <c r="M29" s="29"/>
      <c r="N29" s="27" t="s">
        <v>5</v>
      </c>
      <c r="O29" s="28"/>
      <c r="P29" s="27" t="s">
        <v>4</v>
      </c>
      <c r="Q29" s="28"/>
      <c r="R29" s="27" t="s">
        <v>6</v>
      </c>
      <c r="S29" s="28"/>
      <c r="T29" s="27" t="s">
        <v>8</v>
      </c>
      <c r="U29" s="28"/>
      <c r="V29" s="27" t="s">
        <v>7</v>
      </c>
      <c r="W29" s="29"/>
      <c r="X29" s="37"/>
      <c r="Y29" s="38"/>
      <c r="Z29" s="38"/>
      <c r="AA29" s="38"/>
      <c r="AB29" s="38"/>
      <c r="AC29" s="39"/>
    </row>
    <row r="30" spans="4:29" x14ac:dyDescent="0.25">
      <c r="D30" s="37"/>
      <c r="E30" s="38"/>
      <c r="F30" s="38"/>
      <c r="G30" s="39"/>
      <c r="H30" s="70">
        <f ca="1">Sheet1!CO4</f>
        <v>0.97216699801192841</v>
      </c>
      <c r="I30" s="56"/>
      <c r="J30" s="56"/>
      <c r="K30" s="57"/>
      <c r="L30" s="30">
        <f ca="1">Sheet1!CH510</f>
        <v>68924.843373493975</v>
      </c>
      <c r="M30" s="32"/>
      <c r="N30" s="31">
        <f ca="1">Sheet1!CI510</f>
        <v>68888.151162790702</v>
      </c>
      <c r="O30" s="31"/>
      <c r="P30" s="30">
        <f ca="1">Sheet1!CJ510</f>
        <v>71868.978260869568</v>
      </c>
      <c r="Q30" s="31"/>
      <c r="R30" s="30">
        <f ca="1">Sheet1!CK510</f>
        <v>72592.142857142855</v>
      </c>
      <c r="S30" s="31"/>
      <c r="T30" s="30">
        <f ca="1">Sheet1!CL510</f>
        <v>71434.11538461539</v>
      </c>
      <c r="U30" s="31"/>
      <c r="V30" s="30">
        <f ca="1">Sheet1!CM510</f>
        <v>69871.295081967211</v>
      </c>
      <c r="W30" s="32"/>
      <c r="X30" s="37"/>
      <c r="Y30" s="38"/>
      <c r="Z30" s="38"/>
      <c r="AA30" s="38"/>
      <c r="AB30" s="38"/>
      <c r="AC30" s="39"/>
    </row>
    <row r="31" spans="4:29" x14ac:dyDescent="0.25">
      <c r="D31" s="37"/>
      <c r="E31" s="38"/>
      <c r="F31" s="38"/>
      <c r="G31" s="39"/>
      <c r="H31" s="58"/>
      <c r="I31" s="59"/>
      <c r="J31" s="59"/>
      <c r="K31" s="60"/>
      <c r="L31" s="37"/>
      <c r="M31" s="39"/>
      <c r="N31" s="38"/>
      <c r="O31" s="38"/>
      <c r="P31" s="37"/>
      <c r="Q31" s="38"/>
      <c r="R31" s="37"/>
      <c r="S31" s="38"/>
      <c r="T31" s="37"/>
      <c r="U31" s="38"/>
      <c r="V31" s="37"/>
      <c r="W31" s="39"/>
      <c r="X31" s="37"/>
      <c r="Y31" s="38"/>
      <c r="Z31" s="38"/>
      <c r="AA31" s="38"/>
      <c r="AB31" s="38"/>
      <c r="AC31" s="39"/>
    </row>
    <row r="32" spans="4:29" ht="15.75" thickBot="1" x14ac:dyDescent="0.3">
      <c r="D32" s="37"/>
      <c r="E32" s="38"/>
      <c r="F32" s="38"/>
      <c r="G32" s="39"/>
      <c r="H32" s="61"/>
      <c r="I32" s="62"/>
      <c r="J32" s="62"/>
      <c r="K32" s="63"/>
      <c r="L32" s="33"/>
      <c r="M32" s="35"/>
      <c r="N32" s="34"/>
      <c r="O32" s="34"/>
      <c r="P32" s="33"/>
      <c r="Q32" s="34"/>
      <c r="R32" s="33"/>
      <c r="S32" s="34"/>
      <c r="T32" s="33"/>
      <c r="U32" s="34"/>
      <c r="V32" s="33"/>
      <c r="W32" s="35"/>
      <c r="X32" s="37"/>
      <c r="Y32" s="38"/>
      <c r="Z32" s="38"/>
      <c r="AA32" s="38"/>
      <c r="AB32" s="38"/>
      <c r="AC32" s="39"/>
    </row>
    <row r="33" spans="4:29" x14ac:dyDescent="0.25">
      <c r="D33" s="37"/>
      <c r="E33" s="38"/>
      <c r="F33" s="38"/>
      <c r="G33" s="39"/>
      <c r="H33" s="49" t="s">
        <v>79</v>
      </c>
      <c r="I33" s="50"/>
      <c r="J33" s="50"/>
      <c r="K33" s="51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2"/>
      <c r="X33" s="37"/>
      <c r="Y33" s="38"/>
      <c r="Z33" s="38"/>
      <c r="AA33" s="38"/>
      <c r="AB33" s="38"/>
      <c r="AC33" s="39"/>
    </row>
    <row r="34" spans="4:29" ht="15.75" thickBot="1" x14ac:dyDescent="0.3">
      <c r="D34" s="33"/>
      <c r="E34" s="34"/>
      <c r="F34" s="34"/>
      <c r="G34" s="35"/>
      <c r="H34" s="52"/>
      <c r="I34" s="53"/>
      <c r="J34" s="53"/>
      <c r="K34" s="54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9"/>
      <c r="X34" s="37"/>
      <c r="Y34" s="38"/>
      <c r="Z34" s="38"/>
      <c r="AA34" s="38"/>
      <c r="AB34" s="38"/>
      <c r="AC34" s="39"/>
    </row>
    <row r="35" spans="4:29" x14ac:dyDescent="0.25">
      <c r="D35" s="30"/>
      <c r="E35" s="31"/>
      <c r="F35" s="31"/>
      <c r="G35" s="32"/>
      <c r="H35" s="55">
        <f ca="1">Sheet1!CP510</f>
        <v>35.213692946058089</v>
      </c>
      <c r="I35" s="56"/>
      <c r="J35" s="56"/>
      <c r="K35" s="57"/>
      <c r="L35" s="37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9"/>
      <c r="X35" s="37"/>
      <c r="Y35" s="38"/>
      <c r="Z35" s="38"/>
      <c r="AA35" s="38"/>
      <c r="AB35" s="38"/>
      <c r="AC35" s="39"/>
    </row>
    <row r="36" spans="4:29" x14ac:dyDescent="0.25">
      <c r="D36" s="37"/>
      <c r="E36" s="38"/>
      <c r="F36" s="38"/>
      <c r="G36" s="39"/>
      <c r="H36" s="58"/>
      <c r="I36" s="59"/>
      <c r="J36" s="59"/>
      <c r="K36" s="60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9"/>
      <c r="X36" s="37"/>
      <c r="Y36" s="38"/>
      <c r="Z36" s="38"/>
      <c r="AA36" s="38"/>
      <c r="AB36" s="38"/>
      <c r="AC36" s="39"/>
    </row>
    <row r="37" spans="4:29" ht="15.75" thickBot="1" x14ac:dyDescent="0.3">
      <c r="D37" s="37"/>
      <c r="E37" s="38"/>
      <c r="F37" s="38"/>
      <c r="G37" s="39"/>
      <c r="H37" s="61"/>
      <c r="I37" s="62"/>
      <c r="J37" s="62"/>
      <c r="K37" s="63"/>
      <c r="L37" s="37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9"/>
      <c r="X37" s="37"/>
      <c r="Y37" s="38"/>
      <c r="Z37" s="38"/>
      <c r="AA37" s="38"/>
      <c r="AB37" s="38"/>
      <c r="AC37" s="39"/>
    </row>
    <row r="38" spans="4:29" x14ac:dyDescent="0.25">
      <c r="D38" s="37"/>
      <c r="E38" s="38"/>
      <c r="F38" s="38"/>
      <c r="G38" s="39"/>
      <c r="H38" s="30"/>
      <c r="I38" s="31"/>
      <c r="J38" s="31"/>
      <c r="K38" s="32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9"/>
      <c r="X38" s="37"/>
      <c r="Y38" s="38"/>
      <c r="Z38" s="38"/>
      <c r="AA38" s="38"/>
      <c r="AB38" s="38"/>
      <c r="AC38" s="39"/>
    </row>
    <row r="39" spans="4:29" x14ac:dyDescent="0.25">
      <c r="D39" s="37"/>
      <c r="E39" s="38"/>
      <c r="F39" s="38"/>
      <c r="G39" s="39"/>
      <c r="H39" s="37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9"/>
      <c r="X39" s="37"/>
      <c r="Y39" s="38"/>
      <c r="Z39" s="38"/>
      <c r="AA39" s="38"/>
      <c r="AB39" s="38"/>
      <c r="AC39" s="39"/>
    </row>
    <row r="40" spans="4:29" x14ac:dyDescent="0.25">
      <c r="D40" s="37"/>
      <c r="E40" s="38"/>
      <c r="F40" s="38"/>
      <c r="G40" s="39"/>
      <c r="H40" s="37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9"/>
      <c r="X40" s="37"/>
      <c r="Y40" s="38"/>
      <c r="Z40" s="38"/>
      <c r="AA40" s="38"/>
      <c r="AB40" s="38"/>
      <c r="AC40" s="39"/>
    </row>
    <row r="41" spans="4:29" x14ac:dyDescent="0.25">
      <c r="D41" s="37"/>
      <c r="E41" s="38"/>
      <c r="F41" s="38"/>
      <c r="G41" s="39"/>
      <c r="H41" s="37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37"/>
      <c r="Y41" s="38"/>
      <c r="Z41" s="38"/>
      <c r="AA41" s="38"/>
      <c r="AB41" s="38"/>
      <c r="AC41" s="39"/>
    </row>
    <row r="42" spans="4:29" x14ac:dyDescent="0.25">
      <c r="D42" s="37"/>
      <c r="E42" s="38"/>
      <c r="F42" s="38"/>
      <c r="G42" s="39"/>
      <c r="H42" s="37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9"/>
      <c r="X42" s="37"/>
      <c r="Y42" s="38"/>
      <c r="Z42" s="38"/>
      <c r="AA42" s="38"/>
      <c r="AB42" s="38"/>
      <c r="AC42" s="39"/>
    </row>
    <row r="43" spans="4:29" x14ac:dyDescent="0.25">
      <c r="D43" s="37"/>
      <c r="E43" s="38"/>
      <c r="F43" s="38"/>
      <c r="G43" s="39"/>
      <c r="H43" s="37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9"/>
      <c r="X43" s="37"/>
      <c r="Y43" s="38"/>
      <c r="Z43" s="38"/>
      <c r="AA43" s="38"/>
      <c r="AB43" s="38"/>
      <c r="AC43" s="39"/>
    </row>
    <row r="44" spans="4:29" x14ac:dyDescent="0.25">
      <c r="D44" s="37"/>
      <c r="E44" s="38"/>
      <c r="F44" s="38"/>
      <c r="G44" s="39"/>
      <c r="H44" s="37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9"/>
      <c r="X44" s="37"/>
      <c r="Y44" s="38"/>
      <c r="Z44" s="38"/>
      <c r="AA44" s="38"/>
      <c r="AB44" s="38"/>
      <c r="AC44" s="39"/>
    </row>
    <row r="45" spans="4:29" x14ac:dyDescent="0.25">
      <c r="D45" s="37"/>
      <c r="E45" s="38"/>
      <c r="F45" s="38"/>
      <c r="G45" s="39"/>
      <c r="H45" s="37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9"/>
      <c r="X45" s="37"/>
      <c r="Y45" s="38"/>
      <c r="Z45" s="38"/>
      <c r="AA45" s="38"/>
      <c r="AB45" s="38"/>
      <c r="AC45" s="39"/>
    </row>
    <row r="46" spans="4:29" x14ac:dyDescent="0.25">
      <c r="D46" s="37"/>
      <c r="E46" s="38"/>
      <c r="F46" s="38"/>
      <c r="G46" s="39"/>
      <c r="H46" s="37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9"/>
      <c r="X46" s="37"/>
      <c r="Y46" s="38"/>
      <c r="Z46" s="38"/>
      <c r="AA46" s="38"/>
      <c r="AB46" s="38"/>
      <c r="AC46" s="39"/>
    </row>
    <row r="47" spans="4:29" ht="15.75" thickBot="1" x14ac:dyDescent="0.3">
      <c r="D47" s="33"/>
      <c r="E47" s="34"/>
      <c r="F47" s="34"/>
      <c r="G47" s="35"/>
      <c r="H47" s="33"/>
      <c r="I47" s="34"/>
      <c r="J47" s="34"/>
      <c r="K47" s="35"/>
      <c r="L47" s="37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9"/>
      <c r="X47" s="33"/>
      <c r="Y47" s="34"/>
      <c r="Z47" s="34"/>
      <c r="AA47" s="34"/>
      <c r="AB47" s="34"/>
      <c r="AC47" s="35"/>
    </row>
    <row r="48" spans="4:29" ht="15.75" thickBot="1" x14ac:dyDescent="0.3">
      <c r="D48" s="27" t="s">
        <v>67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34"/>
      <c r="Y48" s="34"/>
      <c r="Z48" s="34"/>
      <c r="AA48" s="35"/>
      <c r="AB48" s="30"/>
      <c r="AC48" s="32"/>
    </row>
    <row r="49" spans="4:29" x14ac:dyDescent="0.25">
      <c r="D49" s="30" t="s">
        <v>19</v>
      </c>
      <c r="E49" s="32"/>
      <c r="F49" s="30" t="s">
        <v>27</v>
      </c>
      <c r="G49" s="32"/>
      <c r="H49" s="30" t="s">
        <v>22</v>
      </c>
      <c r="I49" s="32"/>
      <c r="J49" s="30" t="s">
        <v>20</v>
      </c>
      <c r="K49" s="32"/>
      <c r="L49" s="30" t="s">
        <v>30</v>
      </c>
      <c r="M49" s="32"/>
      <c r="N49" s="30" t="s">
        <v>28</v>
      </c>
      <c r="O49" s="32"/>
      <c r="P49" s="30" t="s">
        <v>21</v>
      </c>
      <c r="Q49" s="32"/>
      <c r="R49" s="49" t="s">
        <v>23</v>
      </c>
      <c r="S49" s="51"/>
      <c r="T49" s="30" t="s">
        <v>26</v>
      </c>
      <c r="U49" s="32"/>
      <c r="V49" s="30" t="s">
        <v>25</v>
      </c>
      <c r="W49" s="32"/>
      <c r="X49" s="30" t="s">
        <v>24</v>
      </c>
      <c r="Y49" s="32"/>
      <c r="Z49" s="30" t="s">
        <v>29</v>
      </c>
      <c r="AA49" s="32"/>
      <c r="AB49" s="37"/>
      <c r="AC49" s="39"/>
    </row>
    <row r="50" spans="4:29" ht="15.75" thickBot="1" x14ac:dyDescent="0.3">
      <c r="D50" s="33"/>
      <c r="E50" s="35"/>
      <c r="F50" s="33"/>
      <c r="G50" s="35"/>
      <c r="H50" s="33"/>
      <c r="I50" s="35"/>
      <c r="J50" s="33"/>
      <c r="K50" s="35"/>
      <c r="L50" s="33"/>
      <c r="M50" s="35"/>
      <c r="N50" s="33"/>
      <c r="O50" s="35"/>
      <c r="P50" s="33"/>
      <c r="Q50" s="35"/>
      <c r="R50" s="52"/>
      <c r="S50" s="54"/>
      <c r="T50" s="33"/>
      <c r="U50" s="35"/>
      <c r="V50" s="33"/>
      <c r="W50" s="35"/>
      <c r="X50" s="33"/>
      <c r="Y50" s="35"/>
      <c r="Z50" s="33"/>
      <c r="AA50" s="35"/>
      <c r="AB50" s="37"/>
      <c r="AC50" s="39"/>
    </row>
    <row r="51" spans="4:29" x14ac:dyDescent="0.25">
      <c r="D51" s="30">
        <f ca="1">Sheet1!BV510</f>
        <v>68242.861111111109</v>
      </c>
      <c r="E51" s="32"/>
      <c r="F51" s="30">
        <f ca="1">Sheet1!BW510</f>
        <v>73166.511627906977</v>
      </c>
      <c r="G51" s="32"/>
      <c r="H51" s="30">
        <f ca="1">Sheet1!BZ510</f>
        <v>71524.41860465116</v>
      </c>
      <c r="I51" s="32"/>
      <c r="J51" s="30">
        <f ca="1">Sheet1!BX510</f>
        <v>68253.121212121216</v>
      </c>
      <c r="K51" s="32"/>
      <c r="L51" s="30">
        <f ca="1">Sheet1!BY510</f>
        <v>69539.435897435891</v>
      </c>
      <c r="M51" s="32"/>
      <c r="N51" s="30">
        <f ca="1">Sheet1!CB510</f>
        <v>70573.553191489365</v>
      </c>
      <c r="O51" s="32"/>
      <c r="P51" s="30">
        <f ca="1">Sheet1!CC510</f>
        <v>68798.955555555556</v>
      </c>
      <c r="Q51" s="32"/>
      <c r="R51" s="49">
        <f ca="1">Sheet1!CE510</f>
        <v>71573.478260869568</v>
      </c>
      <c r="S51" s="51"/>
      <c r="T51" s="30">
        <f ca="1">Sheet1!CF510</f>
        <v>72590.488888888882</v>
      </c>
      <c r="U51" s="32"/>
      <c r="V51" s="30">
        <f ca="1">Sheet1!CD510</f>
        <v>72340.476190476184</v>
      </c>
      <c r="W51" s="32"/>
      <c r="X51" s="30">
        <f ca="1">Sheet1!CA510</f>
        <v>70897.833333333328</v>
      </c>
      <c r="Y51" s="32"/>
      <c r="Z51" s="30">
        <f ca="1">Sheet1!CG510</f>
        <v>69220.619047619053</v>
      </c>
      <c r="AA51" s="32"/>
      <c r="AB51" s="37"/>
      <c r="AC51" s="39"/>
    </row>
    <row r="52" spans="4:29" ht="15.75" thickBot="1" x14ac:dyDescent="0.3">
      <c r="D52" s="33"/>
      <c r="E52" s="35"/>
      <c r="F52" s="33"/>
      <c r="G52" s="35"/>
      <c r="H52" s="33"/>
      <c r="I52" s="35"/>
      <c r="J52" s="33"/>
      <c r="K52" s="35"/>
      <c r="L52" s="33"/>
      <c r="M52" s="35"/>
      <c r="N52" s="33"/>
      <c r="O52" s="35"/>
      <c r="P52" s="33"/>
      <c r="Q52" s="35"/>
      <c r="R52" s="52"/>
      <c r="S52" s="54"/>
      <c r="T52" s="33"/>
      <c r="U52" s="35"/>
      <c r="V52" s="33"/>
      <c r="W52" s="35"/>
      <c r="X52" s="33"/>
      <c r="Y52" s="35"/>
      <c r="Z52" s="33"/>
      <c r="AA52" s="35"/>
      <c r="AB52" s="37"/>
      <c r="AC52" s="39"/>
    </row>
    <row r="53" spans="4:29" x14ac:dyDescent="0.25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7"/>
      <c r="AC53" s="39"/>
    </row>
    <row r="54" spans="4:29" x14ac:dyDescent="0.25"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9"/>
      <c r="AB54" s="37"/>
      <c r="AC54" s="39"/>
    </row>
    <row r="55" spans="4:29" x14ac:dyDescent="0.25"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9"/>
      <c r="AB55" s="37"/>
      <c r="AC55" s="39"/>
    </row>
    <row r="56" spans="4:29" x14ac:dyDescent="0.25"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9"/>
      <c r="AB56" s="37"/>
      <c r="AC56" s="39"/>
    </row>
    <row r="57" spans="4:29" x14ac:dyDescent="0.25"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9"/>
      <c r="AB57" s="37"/>
      <c r="AC57" s="39"/>
    </row>
    <row r="58" spans="4:29" x14ac:dyDescent="0.25"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  <c r="AB58" s="37"/>
      <c r="AC58" s="39"/>
    </row>
    <row r="59" spans="4:29" x14ac:dyDescent="0.25"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9"/>
      <c r="AB59" s="37"/>
      <c r="AC59" s="39"/>
    </row>
    <row r="60" spans="4:29" x14ac:dyDescent="0.25">
      <c r="D60" s="37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9"/>
      <c r="AB60" s="37"/>
      <c r="AC60" s="39"/>
    </row>
    <row r="61" spans="4:29" x14ac:dyDescent="0.25"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9"/>
      <c r="AB61" s="37"/>
      <c r="AC61" s="39"/>
    </row>
    <row r="62" spans="4:29" x14ac:dyDescent="0.25">
      <c r="D62" s="37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  <c r="AB62" s="37"/>
      <c r="AC62" s="39"/>
    </row>
    <row r="63" spans="4:29" x14ac:dyDescent="0.25"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9"/>
      <c r="AB63" s="37"/>
      <c r="AC63" s="39"/>
    </row>
    <row r="64" spans="4:29" x14ac:dyDescent="0.25">
      <c r="D64" s="37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9"/>
      <c r="AB64" s="37"/>
      <c r="AC64" s="39"/>
    </row>
    <row r="65" spans="4:29" x14ac:dyDescent="0.25"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9"/>
      <c r="AB65" s="37"/>
      <c r="AC65" s="39"/>
    </row>
    <row r="66" spans="4:29" ht="15.75" thickBot="1" x14ac:dyDescent="0.3">
      <c r="D66" s="3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5"/>
      <c r="AB66" s="33"/>
      <c r="AC66" s="35"/>
    </row>
  </sheetData>
  <mergeCells count="86">
    <mergeCell ref="X8:AC8"/>
    <mergeCell ref="X9:AC12"/>
    <mergeCell ref="X19:AC47"/>
    <mergeCell ref="D13:G34"/>
    <mergeCell ref="H38:K47"/>
    <mergeCell ref="D35:G47"/>
    <mergeCell ref="H35:K37"/>
    <mergeCell ref="L30:M32"/>
    <mergeCell ref="N30:O32"/>
    <mergeCell ref="P30:Q32"/>
    <mergeCell ref="R30:S32"/>
    <mergeCell ref="T30:U32"/>
    <mergeCell ref="V30:W32"/>
    <mergeCell ref="L28:W28"/>
    <mergeCell ref="L29:M29"/>
    <mergeCell ref="N29:O29"/>
    <mergeCell ref="D53:AA66"/>
    <mergeCell ref="X13:AC13"/>
    <mergeCell ref="X14:Y15"/>
    <mergeCell ref="Z14:AA15"/>
    <mergeCell ref="AB14:AC15"/>
    <mergeCell ref="X16:Y18"/>
    <mergeCell ref="Z16:AA18"/>
    <mergeCell ref="AB16:AC18"/>
    <mergeCell ref="AB48:AC66"/>
    <mergeCell ref="T51:U52"/>
    <mergeCell ref="V51:W52"/>
    <mergeCell ref="X51:Y52"/>
    <mergeCell ref="Z51:AA52"/>
    <mergeCell ref="H28:K29"/>
    <mergeCell ref="H30:K32"/>
    <mergeCell ref="H33:K34"/>
    <mergeCell ref="N51:O52"/>
    <mergeCell ref="P51:Q52"/>
    <mergeCell ref="R51:S52"/>
    <mergeCell ref="L49:M50"/>
    <mergeCell ref="N49:O50"/>
    <mergeCell ref="P49:Q50"/>
    <mergeCell ref="R49:S50"/>
    <mergeCell ref="D51:E52"/>
    <mergeCell ref="F51:G52"/>
    <mergeCell ref="H51:I52"/>
    <mergeCell ref="J51:K52"/>
    <mergeCell ref="L51:M52"/>
    <mergeCell ref="D49:E50"/>
    <mergeCell ref="F49:G50"/>
    <mergeCell ref="H49:I50"/>
    <mergeCell ref="J49:K50"/>
    <mergeCell ref="L33:W47"/>
    <mergeCell ref="D48:AA48"/>
    <mergeCell ref="X49:Y50"/>
    <mergeCell ref="Z49:AA50"/>
    <mergeCell ref="T49:U50"/>
    <mergeCell ref="V49:W50"/>
    <mergeCell ref="P29:Q29"/>
    <mergeCell ref="R29:S29"/>
    <mergeCell ref="T29:U29"/>
    <mergeCell ref="V29:W29"/>
    <mergeCell ref="H15:K17"/>
    <mergeCell ref="H18:K19"/>
    <mergeCell ref="H20:K22"/>
    <mergeCell ref="H23:K24"/>
    <mergeCell ref="H25:K27"/>
    <mergeCell ref="X6:AC7"/>
    <mergeCell ref="H8:K9"/>
    <mergeCell ref="H10:K12"/>
    <mergeCell ref="L8:W8"/>
    <mergeCell ref="L9:M9"/>
    <mergeCell ref="N9:O9"/>
    <mergeCell ref="P9:Q9"/>
    <mergeCell ref="R9:S9"/>
    <mergeCell ref="T9:U9"/>
    <mergeCell ref="V9:W9"/>
    <mergeCell ref="L10:M12"/>
    <mergeCell ref="N10:O12"/>
    <mergeCell ref="P10:Q12"/>
    <mergeCell ref="R10:S12"/>
    <mergeCell ref="T10:U12"/>
    <mergeCell ref="V10:W12"/>
    <mergeCell ref="H13:K14"/>
    <mergeCell ref="D6:W7"/>
    <mergeCell ref="D8:G9"/>
    <mergeCell ref="D10:E10"/>
    <mergeCell ref="F10:G10"/>
    <mergeCell ref="D11:E12"/>
    <mergeCell ref="F11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Injamul  Hoque</dc:creator>
  <cp:lastModifiedBy>Injamul  Hoque</cp:lastModifiedBy>
  <dcterms:created xsi:type="dcterms:W3CDTF">2021-11-20T14:48:07Z</dcterms:created>
  <dcterms:modified xsi:type="dcterms:W3CDTF">2021-12-10T23:02:23Z</dcterms:modified>
</cp:coreProperties>
</file>