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jam2021\Data Science Roadmap-November, 2021\Excel\Udemy Course-Excel for data analysis\"/>
    </mc:Choice>
  </mc:AlternateContent>
  <bookViews>
    <workbookView xWindow="0" yWindow="0" windowWidth="20490" windowHeight="8340"/>
  </bookViews>
  <sheets>
    <sheet name="S&amp;P 500 Historical Data" sheetId="1" r:id="rId1"/>
  </sheets>
  <calcPr calcId="152511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R8" i="1"/>
  <c r="AP10" i="1" s="1"/>
  <c r="R7" i="1"/>
  <c r="R14" i="1" s="1"/>
  <c r="AN10" i="1" s="1"/>
  <c r="R6" i="1"/>
  <c r="R13" i="1" s="1"/>
  <c r="AL10" i="1" s="1"/>
  <c r="AD10" i="1" l="1"/>
  <c r="AF10" i="1"/>
  <c r="R11" i="1"/>
  <c r="AR10" i="1" s="1"/>
  <c r="R10" i="1"/>
  <c r="AJ10" i="1" s="1"/>
  <c r="R9" i="1"/>
  <c r="AH10" i="1" s="1"/>
</calcChain>
</file>

<file path=xl/sharedStrings.xml><?xml version="1.0" encoding="utf-8"?>
<sst xmlns="http://schemas.openxmlformats.org/spreadsheetml/2006/main" count="287" uniqueCount="33">
  <si>
    <t>Date</t>
  </si>
  <si>
    <t>Price</t>
  </si>
  <si>
    <t>Open</t>
  </si>
  <si>
    <t>High</t>
  </si>
  <si>
    <t>Low</t>
  </si>
  <si>
    <t>Vol.</t>
  </si>
  <si>
    <t>Change %</t>
  </si>
  <si>
    <t>-</t>
  </si>
  <si>
    <t>Highest price ever</t>
  </si>
  <si>
    <t>Lowest price ever</t>
  </si>
  <si>
    <t>Standard deviation</t>
  </si>
  <si>
    <t>Highest price movement</t>
  </si>
  <si>
    <t>Lowest price movement</t>
  </si>
  <si>
    <t>Column1</t>
  </si>
  <si>
    <t>Volatility(in $)</t>
  </si>
  <si>
    <t>Daily volatility(in%)</t>
  </si>
  <si>
    <t>Average daily volatility</t>
  </si>
  <si>
    <t>Close price</t>
  </si>
  <si>
    <t>Date2</t>
  </si>
  <si>
    <t>Highest price(Prevision)</t>
  </si>
  <si>
    <t>Lowest price(Prevision)</t>
  </si>
  <si>
    <t>Result</t>
  </si>
  <si>
    <t>Highest vs lowest price</t>
  </si>
  <si>
    <t>Highest vs lowest price movement(%)</t>
  </si>
  <si>
    <t>Price range prevision</t>
  </si>
  <si>
    <t>Other</t>
  </si>
  <si>
    <t>Highest price</t>
  </si>
  <si>
    <t>Lowest price</t>
  </si>
  <si>
    <t>Highest movement</t>
  </si>
  <si>
    <t>Lowest movement</t>
  </si>
  <si>
    <t>Higest price</t>
  </si>
  <si>
    <t>Daily volatility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</si>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</sst>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4" formatCode="0.00%"/>
    </dxf>
    <dxf>
      <numFmt numFmtId="0" formatCode="General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d/mmm/yy"/>
    </dxf>
    <dxf>
      <numFmt numFmtId="4" formatCode="#,##0.00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'S&amp;P 500 Historical Data'!$D$1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Data'!$C$2:$C$254</c:f>
              <c:numCache>
                <c:formatCode>d\-mmm\-yy</c:formatCode>
                <c:ptCount val="253"/>
                <c:pt idx="0">
                  <c:v>43942</c:v>
                </c:pt>
                <c:pt idx="1">
                  <c:v>43941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43930</c:v>
                </c:pt>
                <c:pt idx="8">
                  <c:v>43929</c:v>
                </c:pt>
                <c:pt idx="9">
                  <c:v>43928</c:v>
                </c:pt>
                <c:pt idx="10">
                  <c:v>43927</c:v>
                </c:pt>
                <c:pt idx="11">
                  <c:v>43924</c:v>
                </c:pt>
                <c:pt idx="12">
                  <c:v>43923</c:v>
                </c:pt>
                <c:pt idx="13">
                  <c:v>43922</c:v>
                </c:pt>
                <c:pt idx="14">
                  <c:v>43921</c:v>
                </c:pt>
                <c:pt idx="15">
                  <c:v>43920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43910</c:v>
                </c:pt>
                <c:pt idx="22">
                  <c:v>43909</c:v>
                </c:pt>
                <c:pt idx="23">
                  <c:v>43908</c:v>
                </c:pt>
                <c:pt idx="24">
                  <c:v>43907</c:v>
                </c:pt>
                <c:pt idx="25">
                  <c:v>43906</c:v>
                </c:pt>
                <c:pt idx="26">
                  <c:v>43903</c:v>
                </c:pt>
                <c:pt idx="27">
                  <c:v>43902</c:v>
                </c:pt>
                <c:pt idx="28">
                  <c:v>43901</c:v>
                </c:pt>
                <c:pt idx="29">
                  <c:v>43900</c:v>
                </c:pt>
                <c:pt idx="30">
                  <c:v>43899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43889</c:v>
                </c:pt>
                <c:pt idx="37">
                  <c:v>43888</c:v>
                </c:pt>
                <c:pt idx="38">
                  <c:v>43887</c:v>
                </c:pt>
                <c:pt idx="39">
                  <c:v>43886</c:v>
                </c:pt>
                <c:pt idx="40">
                  <c:v>43885</c:v>
                </c:pt>
                <c:pt idx="41">
                  <c:v>43882</c:v>
                </c:pt>
                <c:pt idx="42">
                  <c:v>43881</c:v>
                </c:pt>
                <c:pt idx="43">
                  <c:v>43880</c:v>
                </c:pt>
                <c:pt idx="44">
                  <c:v>43879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43868</c:v>
                </c:pt>
                <c:pt idx="51">
                  <c:v>43867</c:v>
                </c:pt>
                <c:pt idx="52">
                  <c:v>43866</c:v>
                </c:pt>
                <c:pt idx="53">
                  <c:v>43865</c:v>
                </c:pt>
                <c:pt idx="54">
                  <c:v>43864</c:v>
                </c:pt>
                <c:pt idx="55">
                  <c:v>43861</c:v>
                </c:pt>
                <c:pt idx="56">
                  <c:v>43860</c:v>
                </c:pt>
                <c:pt idx="57">
                  <c:v>43859</c:v>
                </c:pt>
                <c:pt idx="58">
                  <c:v>43858</c:v>
                </c:pt>
                <c:pt idx="59">
                  <c:v>43857</c:v>
                </c:pt>
                <c:pt idx="60">
                  <c:v>43854</c:v>
                </c:pt>
                <c:pt idx="61">
                  <c:v>43853</c:v>
                </c:pt>
                <c:pt idx="62">
                  <c:v>43852</c:v>
                </c:pt>
                <c:pt idx="63">
                  <c:v>43851</c:v>
                </c:pt>
                <c:pt idx="64">
                  <c:v>43847</c:v>
                </c:pt>
                <c:pt idx="65">
                  <c:v>43846</c:v>
                </c:pt>
                <c:pt idx="66">
                  <c:v>43845</c:v>
                </c:pt>
                <c:pt idx="67">
                  <c:v>43844</c:v>
                </c:pt>
                <c:pt idx="68">
                  <c:v>43843</c:v>
                </c:pt>
                <c:pt idx="69">
                  <c:v>43840</c:v>
                </c:pt>
                <c:pt idx="70">
                  <c:v>43839</c:v>
                </c:pt>
                <c:pt idx="71">
                  <c:v>43838</c:v>
                </c:pt>
                <c:pt idx="72">
                  <c:v>43837</c:v>
                </c:pt>
                <c:pt idx="73">
                  <c:v>43836</c:v>
                </c:pt>
                <c:pt idx="74">
                  <c:v>43833</c:v>
                </c:pt>
                <c:pt idx="75">
                  <c:v>43832</c:v>
                </c:pt>
                <c:pt idx="76">
                  <c:v>43830</c:v>
                </c:pt>
                <c:pt idx="77">
                  <c:v>43829</c:v>
                </c:pt>
                <c:pt idx="78">
                  <c:v>43826</c:v>
                </c:pt>
                <c:pt idx="79">
                  <c:v>43825</c:v>
                </c:pt>
                <c:pt idx="80">
                  <c:v>43823</c:v>
                </c:pt>
                <c:pt idx="81">
                  <c:v>43822</c:v>
                </c:pt>
                <c:pt idx="82">
                  <c:v>43819</c:v>
                </c:pt>
                <c:pt idx="83">
                  <c:v>43818</c:v>
                </c:pt>
                <c:pt idx="84">
                  <c:v>43817</c:v>
                </c:pt>
                <c:pt idx="85">
                  <c:v>43816</c:v>
                </c:pt>
                <c:pt idx="86">
                  <c:v>43815</c:v>
                </c:pt>
                <c:pt idx="87">
                  <c:v>43812</c:v>
                </c:pt>
                <c:pt idx="88">
                  <c:v>43811</c:v>
                </c:pt>
                <c:pt idx="89">
                  <c:v>43810</c:v>
                </c:pt>
                <c:pt idx="90">
                  <c:v>43809</c:v>
                </c:pt>
                <c:pt idx="91">
                  <c:v>43808</c:v>
                </c:pt>
                <c:pt idx="92">
                  <c:v>43805</c:v>
                </c:pt>
                <c:pt idx="93">
                  <c:v>43804</c:v>
                </c:pt>
                <c:pt idx="94">
                  <c:v>43803</c:v>
                </c:pt>
                <c:pt idx="95">
                  <c:v>43802</c:v>
                </c:pt>
                <c:pt idx="96">
                  <c:v>43801</c:v>
                </c:pt>
                <c:pt idx="97">
                  <c:v>43798</c:v>
                </c:pt>
                <c:pt idx="98">
                  <c:v>43796</c:v>
                </c:pt>
                <c:pt idx="99">
                  <c:v>43795</c:v>
                </c:pt>
                <c:pt idx="100">
                  <c:v>43794</c:v>
                </c:pt>
                <c:pt idx="101">
                  <c:v>43791</c:v>
                </c:pt>
                <c:pt idx="102">
                  <c:v>43790</c:v>
                </c:pt>
                <c:pt idx="103">
                  <c:v>43789</c:v>
                </c:pt>
                <c:pt idx="104">
                  <c:v>43788</c:v>
                </c:pt>
                <c:pt idx="105">
                  <c:v>43787</c:v>
                </c:pt>
                <c:pt idx="106">
                  <c:v>43784</c:v>
                </c:pt>
                <c:pt idx="107">
                  <c:v>43783</c:v>
                </c:pt>
                <c:pt idx="108">
                  <c:v>43782</c:v>
                </c:pt>
                <c:pt idx="109">
                  <c:v>43781</c:v>
                </c:pt>
                <c:pt idx="110">
                  <c:v>43780</c:v>
                </c:pt>
                <c:pt idx="111">
                  <c:v>43777</c:v>
                </c:pt>
                <c:pt idx="112">
                  <c:v>43776</c:v>
                </c:pt>
                <c:pt idx="113">
                  <c:v>43775</c:v>
                </c:pt>
                <c:pt idx="114">
                  <c:v>43774</c:v>
                </c:pt>
                <c:pt idx="115">
                  <c:v>43773</c:v>
                </c:pt>
                <c:pt idx="116">
                  <c:v>43770</c:v>
                </c:pt>
                <c:pt idx="117">
                  <c:v>43769</c:v>
                </c:pt>
                <c:pt idx="118">
                  <c:v>43768</c:v>
                </c:pt>
                <c:pt idx="119">
                  <c:v>43767</c:v>
                </c:pt>
                <c:pt idx="120">
                  <c:v>43766</c:v>
                </c:pt>
                <c:pt idx="121">
                  <c:v>43763</c:v>
                </c:pt>
                <c:pt idx="122">
                  <c:v>43762</c:v>
                </c:pt>
                <c:pt idx="123">
                  <c:v>43761</c:v>
                </c:pt>
                <c:pt idx="124">
                  <c:v>43760</c:v>
                </c:pt>
                <c:pt idx="125">
                  <c:v>43759</c:v>
                </c:pt>
                <c:pt idx="126">
                  <c:v>43756</c:v>
                </c:pt>
                <c:pt idx="127">
                  <c:v>43755</c:v>
                </c:pt>
                <c:pt idx="128">
                  <c:v>43754</c:v>
                </c:pt>
                <c:pt idx="129">
                  <c:v>43753</c:v>
                </c:pt>
                <c:pt idx="130">
                  <c:v>43752</c:v>
                </c:pt>
                <c:pt idx="131">
                  <c:v>43749</c:v>
                </c:pt>
                <c:pt idx="132">
                  <c:v>43748</c:v>
                </c:pt>
                <c:pt idx="133">
                  <c:v>43747</c:v>
                </c:pt>
                <c:pt idx="134">
                  <c:v>43746</c:v>
                </c:pt>
                <c:pt idx="135">
                  <c:v>43745</c:v>
                </c:pt>
                <c:pt idx="136">
                  <c:v>43742</c:v>
                </c:pt>
                <c:pt idx="137">
                  <c:v>43741</c:v>
                </c:pt>
                <c:pt idx="138">
                  <c:v>43740</c:v>
                </c:pt>
                <c:pt idx="139">
                  <c:v>43739</c:v>
                </c:pt>
                <c:pt idx="140">
                  <c:v>43738</c:v>
                </c:pt>
                <c:pt idx="141">
                  <c:v>43735</c:v>
                </c:pt>
                <c:pt idx="142">
                  <c:v>43734</c:v>
                </c:pt>
                <c:pt idx="143">
                  <c:v>43733</c:v>
                </c:pt>
                <c:pt idx="144">
                  <c:v>43732</c:v>
                </c:pt>
                <c:pt idx="145">
                  <c:v>43731</c:v>
                </c:pt>
                <c:pt idx="146">
                  <c:v>43728</c:v>
                </c:pt>
                <c:pt idx="147">
                  <c:v>43727</c:v>
                </c:pt>
                <c:pt idx="148">
                  <c:v>43726</c:v>
                </c:pt>
                <c:pt idx="149">
                  <c:v>43725</c:v>
                </c:pt>
                <c:pt idx="150">
                  <c:v>43724</c:v>
                </c:pt>
                <c:pt idx="151">
                  <c:v>43721</c:v>
                </c:pt>
                <c:pt idx="152">
                  <c:v>43720</c:v>
                </c:pt>
                <c:pt idx="153">
                  <c:v>43719</c:v>
                </c:pt>
                <c:pt idx="154">
                  <c:v>43718</c:v>
                </c:pt>
                <c:pt idx="155">
                  <c:v>43717</c:v>
                </c:pt>
                <c:pt idx="156">
                  <c:v>43714</c:v>
                </c:pt>
                <c:pt idx="157">
                  <c:v>43713</c:v>
                </c:pt>
                <c:pt idx="158">
                  <c:v>43712</c:v>
                </c:pt>
                <c:pt idx="159">
                  <c:v>43711</c:v>
                </c:pt>
                <c:pt idx="160">
                  <c:v>43707</c:v>
                </c:pt>
                <c:pt idx="161">
                  <c:v>43706</c:v>
                </c:pt>
                <c:pt idx="162">
                  <c:v>43705</c:v>
                </c:pt>
                <c:pt idx="163">
                  <c:v>43704</c:v>
                </c:pt>
                <c:pt idx="164">
                  <c:v>43703</c:v>
                </c:pt>
                <c:pt idx="165">
                  <c:v>43700</c:v>
                </c:pt>
                <c:pt idx="166">
                  <c:v>43699</c:v>
                </c:pt>
                <c:pt idx="167">
                  <c:v>43698</c:v>
                </c:pt>
                <c:pt idx="168">
                  <c:v>43697</c:v>
                </c:pt>
                <c:pt idx="169">
                  <c:v>43696</c:v>
                </c:pt>
                <c:pt idx="170">
                  <c:v>43693</c:v>
                </c:pt>
                <c:pt idx="171">
                  <c:v>43692</c:v>
                </c:pt>
                <c:pt idx="172">
                  <c:v>43691</c:v>
                </c:pt>
                <c:pt idx="173">
                  <c:v>43690</c:v>
                </c:pt>
                <c:pt idx="174">
                  <c:v>43689</c:v>
                </c:pt>
                <c:pt idx="175">
                  <c:v>43686</c:v>
                </c:pt>
                <c:pt idx="176">
                  <c:v>43685</c:v>
                </c:pt>
                <c:pt idx="177">
                  <c:v>43684</c:v>
                </c:pt>
                <c:pt idx="178">
                  <c:v>43683</c:v>
                </c:pt>
                <c:pt idx="179">
                  <c:v>43682</c:v>
                </c:pt>
                <c:pt idx="180">
                  <c:v>43679</c:v>
                </c:pt>
                <c:pt idx="181">
                  <c:v>43678</c:v>
                </c:pt>
                <c:pt idx="182">
                  <c:v>43677</c:v>
                </c:pt>
                <c:pt idx="183">
                  <c:v>43676</c:v>
                </c:pt>
                <c:pt idx="184">
                  <c:v>43675</c:v>
                </c:pt>
                <c:pt idx="185">
                  <c:v>43672</c:v>
                </c:pt>
                <c:pt idx="186">
                  <c:v>43671</c:v>
                </c:pt>
                <c:pt idx="187">
                  <c:v>43670</c:v>
                </c:pt>
                <c:pt idx="188">
                  <c:v>43669</c:v>
                </c:pt>
                <c:pt idx="189">
                  <c:v>43668</c:v>
                </c:pt>
                <c:pt idx="190">
                  <c:v>43665</c:v>
                </c:pt>
                <c:pt idx="191">
                  <c:v>43664</c:v>
                </c:pt>
                <c:pt idx="192">
                  <c:v>43663</c:v>
                </c:pt>
                <c:pt idx="193">
                  <c:v>43662</c:v>
                </c:pt>
                <c:pt idx="194">
                  <c:v>43661</c:v>
                </c:pt>
                <c:pt idx="195">
                  <c:v>43658</c:v>
                </c:pt>
                <c:pt idx="196">
                  <c:v>43657</c:v>
                </c:pt>
                <c:pt idx="197">
                  <c:v>43656</c:v>
                </c:pt>
                <c:pt idx="198">
                  <c:v>43655</c:v>
                </c:pt>
                <c:pt idx="199">
                  <c:v>43654</c:v>
                </c:pt>
                <c:pt idx="200">
                  <c:v>43651</c:v>
                </c:pt>
                <c:pt idx="201">
                  <c:v>43649</c:v>
                </c:pt>
                <c:pt idx="202">
                  <c:v>43648</c:v>
                </c:pt>
                <c:pt idx="203">
                  <c:v>43647</c:v>
                </c:pt>
                <c:pt idx="204">
                  <c:v>43644</c:v>
                </c:pt>
                <c:pt idx="205">
                  <c:v>43643</c:v>
                </c:pt>
                <c:pt idx="206">
                  <c:v>43642</c:v>
                </c:pt>
                <c:pt idx="207">
                  <c:v>43641</c:v>
                </c:pt>
                <c:pt idx="208">
                  <c:v>43640</c:v>
                </c:pt>
                <c:pt idx="209">
                  <c:v>43637</c:v>
                </c:pt>
                <c:pt idx="210">
                  <c:v>43636</c:v>
                </c:pt>
                <c:pt idx="211">
                  <c:v>43635</c:v>
                </c:pt>
                <c:pt idx="212">
                  <c:v>43634</c:v>
                </c:pt>
                <c:pt idx="213">
                  <c:v>43633</c:v>
                </c:pt>
                <c:pt idx="214">
                  <c:v>43630</c:v>
                </c:pt>
                <c:pt idx="215">
                  <c:v>43629</c:v>
                </c:pt>
                <c:pt idx="216">
                  <c:v>43628</c:v>
                </c:pt>
                <c:pt idx="217">
                  <c:v>43627</c:v>
                </c:pt>
                <c:pt idx="218">
                  <c:v>43626</c:v>
                </c:pt>
                <c:pt idx="219">
                  <c:v>43623</c:v>
                </c:pt>
                <c:pt idx="220">
                  <c:v>43622</c:v>
                </c:pt>
                <c:pt idx="221">
                  <c:v>43621</c:v>
                </c:pt>
                <c:pt idx="222">
                  <c:v>43620</c:v>
                </c:pt>
                <c:pt idx="223">
                  <c:v>43619</c:v>
                </c:pt>
                <c:pt idx="224">
                  <c:v>43616</c:v>
                </c:pt>
                <c:pt idx="225">
                  <c:v>43615</c:v>
                </c:pt>
                <c:pt idx="226">
                  <c:v>43614</c:v>
                </c:pt>
                <c:pt idx="227">
                  <c:v>43613</c:v>
                </c:pt>
                <c:pt idx="228">
                  <c:v>43609</c:v>
                </c:pt>
                <c:pt idx="229">
                  <c:v>43608</c:v>
                </c:pt>
                <c:pt idx="230">
                  <c:v>43607</c:v>
                </c:pt>
                <c:pt idx="231">
                  <c:v>43606</c:v>
                </c:pt>
                <c:pt idx="232">
                  <c:v>43605</c:v>
                </c:pt>
                <c:pt idx="233">
                  <c:v>43602</c:v>
                </c:pt>
                <c:pt idx="234">
                  <c:v>43601</c:v>
                </c:pt>
                <c:pt idx="235">
                  <c:v>43600</c:v>
                </c:pt>
                <c:pt idx="236">
                  <c:v>43599</c:v>
                </c:pt>
                <c:pt idx="237">
                  <c:v>43598</c:v>
                </c:pt>
                <c:pt idx="238">
                  <c:v>43595</c:v>
                </c:pt>
                <c:pt idx="239">
                  <c:v>43594</c:v>
                </c:pt>
                <c:pt idx="240">
                  <c:v>43593</c:v>
                </c:pt>
                <c:pt idx="241">
                  <c:v>43592</c:v>
                </c:pt>
                <c:pt idx="242">
                  <c:v>43591</c:v>
                </c:pt>
                <c:pt idx="243">
                  <c:v>43588</c:v>
                </c:pt>
                <c:pt idx="244">
                  <c:v>43587</c:v>
                </c:pt>
                <c:pt idx="245">
                  <c:v>43586</c:v>
                </c:pt>
                <c:pt idx="246">
                  <c:v>43585</c:v>
                </c:pt>
                <c:pt idx="247">
                  <c:v>43584</c:v>
                </c:pt>
                <c:pt idx="248">
                  <c:v>43581</c:v>
                </c:pt>
                <c:pt idx="249">
                  <c:v>43580</c:v>
                </c:pt>
                <c:pt idx="250">
                  <c:v>43579</c:v>
                </c:pt>
                <c:pt idx="251">
                  <c:v>43578</c:v>
                </c:pt>
                <c:pt idx="252">
                  <c:v>43577</c:v>
                </c:pt>
              </c:numCache>
            </c:numRef>
          </c:cat>
          <c:val>
            <c:numRef>
              <c:f>'S&amp;P 500 Historical Data'!$D$2:$D$254</c:f>
              <c:numCache>
                <c:formatCode>#,##0.00</c:formatCode>
                <c:ptCount val="253"/>
                <c:pt idx="0">
                  <c:v>2784.81</c:v>
                </c:pt>
                <c:pt idx="1">
                  <c:v>2845.62</c:v>
                </c:pt>
                <c:pt idx="2">
                  <c:v>2842.43</c:v>
                </c:pt>
                <c:pt idx="3">
                  <c:v>2799.34</c:v>
                </c:pt>
                <c:pt idx="4">
                  <c:v>2795.64</c:v>
                </c:pt>
                <c:pt idx="5">
                  <c:v>2805.1</c:v>
                </c:pt>
                <c:pt idx="6">
                  <c:v>2782.46</c:v>
                </c:pt>
                <c:pt idx="7">
                  <c:v>2776.99</c:v>
                </c:pt>
                <c:pt idx="8">
                  <c:v>2685</c:v>
                </c:pt>
                <c:pt idx="9">
                  <c:v>2738.65</c:v>
                </c:pt>
                <c:pt idx="10">
                  <c:v>2578.2800000000002</c:v>
                </c:pt>
                <c:pt idx="11">
                  <c:v>2514.92</c:v>
                </c:pt>
                <c:pt idx="12">
                  <c:v>2458.54</c:v>
                </c:pt>
                <c:pt idx="13">
                  <c:v>2498.08</c:v>
                </c:pt>
                <c:pt idx="14">
                  <c:v>2614.69</c:v>
                </c:pt>
                <c:pt idx="15">
                  <c:v>2558.98</c:v>
                </c:pt>
                <c:pt idx="16">
                  <c:v>2555.87</c:v>
                </c:pt>
                <c:pt idx="17">
                  <c:v>2501.29</c:v>
                </c:pt>
                <c:pt idx="18">
                  <c:v>2457.77</c:v>
                </c:pt>
                <c:pt idx="19">
                  <c:v>2344.44</c:v>
                </c:pt>
                <c:pt idx="20">
                  <c:v>2290.71</c:v>
                </c:pt>
                <c:pt idx="21">
                  <c:v>2431.94</c:v>
                </c:pt>
                <c:pt idx="22">
                  <c:v>2393.48</c:v>
                </c:pt>
                <c:pt idx="23">
                  <c:v>2436.5</c:v>
                </c:pt>
                <c:pt idx="24">
                  <c:v>2425.66</c:v>
                </c:pt>
                <c:pt idx="25">
                  <c:v>2508.59</c:v>
                </c:pt>
                <c:pt idx="26">
                  <c:v>2569.9899999999998</c:v>
                </c:pt>
                <c:pt idx="27">
                  <c:v>2630.86</c:v>
                </c:pt>
                <c:pt idx="28">
                  <c:v>2825.6</c:v>
                </c:pt>
                <c:pt idx="29">
                  <c:v>2813.48</c:v>
                </c:pt>
                <c:pt idx="30">
                  <c:v>2863.89</c:v>
                </c:pt>
                <c:pt idx="31">
                  <c:v>2954.2</c:v>
                </c:pt>
                <c:pt idx="32">
                  <c:v>3075.7</c:v>
                </c:pt>
                <c:pt idx="33">
                  <c:v>3045.75</c:v>
                </c:pt>
                <c:pt idx="34">
                  <c:v>3096.46</c:v>
                </c:pt>
                <c:pt idx="35">
                  <c:v>2974.28</c:v>
                </c:pt>
                <c:pt idx="36">
                  <c:v>2916.9</c:v>
                </c:pt>
                <c:pt idx="37">
                  <c:v>3062.54</c:v>
                </c:pt>
                <c:pt idx="38">
                  <c:v>3139.9</c:v>
                </c:pt>
                <c:pt idx="39">
                  <c:v>3238.94</c:v>
                </c:pt>
                <c:pt idx="40">
                  <c:v>3257.61</c:v>
                </c:pt>
                <c:pt idx="41">
                  <c:v>3360.5</c:v>
                </c:pt>
                <c:pt idx="42">
                  <c:v>3380.45</c:v>
                </c:pt>
                <c:pt idx="43">
                  <c:v>3380.39</c:v>
                </c:pt>
                <c:pt idx="44">
                  <c:v>3369.04</c:v>
                </c:pt>
                <c:pt idx="45">
                  <c:v>3378.08</c:v>
                </c:pt>
                <c:pt idx="46">
                  <c:v>3365.9</c:v>
                </c:pt>
                <c:pt idx="47">
                  <c:v>3370.5</c:v>
                </c:pt>
                <c:pt idx="48">
                  <c:v>3365.87</c:v>
                </c:pt>
                <c:pt idx="49">
                  <c:v>3318.28</c:v>
                </c:pt>
                <c:pt idx="50">
                  <c:v>3335.54</c:v>
                </c:pt>
                <c:pt idx="51">
                  <c:v>3344.92</c:v>
                </c:pt>
                <c:pt idx="52">
                  <c:v>3324.91</c:v>
                </c:pt>
                <c:pt idx="53">
                  <c:v>3280.61</c:v>
                </c:pt>
                <c:pt idx="54">
                  <c:v>3235.66</c:v>
                </c:pt>
                <c:pt idx="55">
                  <c:v>3282.33</c:v>
                </c:pt>
                <c:pt idx="56">
                  <c:v>3256.45</c:v>
                </c:pt>
                <c:pt idx="57">
                  <c:v>3289.46</c:v>
                </c:pt>
                <c:pt idx="58">
                  <c:v>3255.35</c:v>
                </c:pt>
                <c:pt idx="59">
                  <c:v>3247.16</c:v>
                </c:pt>
                <c:pt idx="60">
                  <c:v>3333.1</c:v>
                </c:pt>
                <c:pt idx="61">
                  <c:v>3315.77</c:v>
                </c:pt>
                <c:pt idx="62">
                  <c:v>3330.02</c:v>
                </c:pt>
                <c:pt idx="63">
                  <c:v>3321.03</c:v>
                </c:pt>
                <c:pt idx="64">
                  <c:v>3323.66</c:v>
                </c:pt>
                <c:pt idx="65">
                  <c:v>3302.97</c:v>
                </c:pt>
                <c:pt idx="66">
                  <c:v>3282.27</c:v>
                </c:pt>
                <c:pt idx="67">
                  <c:v>3285.35</c:v>
                </c:pt>
                <c:pt idx="68">
                  <c:v>3271.13</c:v>
                </c:pt>
                <c:pt idx="69">
                  <c:v>3281.81</c:v>
                </c:pt>
                <c:pt idx="70">
                  <c:v>3266.03</c:v>
                </c:pt>
                <c:pt idx="71">
                  <c:v>3238.59</c:v>
                </c:pt>
                <c:pt idx="72">
                  <c:v>3241.86</c:v>
                </c:pt>
                <c:pt idx="73">
                  <c:v>3217.55</c:v>
                </c:pt>
                <c:pt idx="74">
                  <c:v>3226.36</c:v>
                </c:pt>
                <c:pt idx="75">
                  <c:v>3244.67</c:v>
                </c:pt>
                <c:pt idx="76">
                  <c:v>3215.18</c:v>
                </c:pt>
                <c:pt idx="77">
                  <c:v>3240.09</c:v>
                </c:pt>
                <c:pt idx="78">
                  <c:v>3247.23</c:v>
                </c:pt>
                <c:pt idx="79">
                  <c:v>3227.2</c:v>
                </c:pt>
                <c:pt idx="80">
                  <c:v>3225.45</c:v>
                </c:pt>
                <c:pt idx="81">
                  <c:v>3226.05</c:v>
                </c:pt>
                <c:pt idx="82">
                  <c:v>3223.33</c:v>
                </c:pt>
                <c:pt idx="83">
                  <c:v>3192.32</c:v>
                </c:pt>
                <c:pt idx="84">
                  <c:v>3195.21</c:v>
                </c:pt>
                <c:pt idx="85">
                  <c:v>3195.4</c:v>
                </c:pt>
                <c:pt idx="86">
                  <c:v>3183.63</c:v>
                </c:pt>
                <c:pt idx="87">
                  <c:v>3166.65</c:v>
                </c:pt>
                <c:pt idx="88">
                  <c:v>3141.23</c:v>
                </c:pt>
                <c:pt idx="89">
                  <c:v>3135.75</c:v>
                </c:pt>
                <c:pt idx="90">
                  <c:v>3135.36</c:v>
                </c:pt>
                <c:pt idx="91">
                  <c:v>3141.86</c:v>
                </c:pt>
                <c:pt idx="92">
                  <c:v>3134.62</c:v>
                </c:pt>
                <c:pt idx="93">
                  <c:v>3119.21</c:v>
                </c:pt>
                <c:pt idx="94">
                  <c:v>3103.5</c:v>
                </c:pt>
                <c:pt idx="95">
                  <c:v>3087.41</c:v>
                </c:pt>
                <c:pt idx="96">
                  <c:v>3143.85</c:v>
                </c:pt>
                <c:pt idx="97">
                  <c:v>3147.18</c:v>
                </c:pt>
                <c:pt idx="98">
                  <c:v>3145.49</c:v>
                </c:pt>
                <c:pt idx="99">
                  <c:v>3134.85</c:v>
                </c:pt>
                <c:pt idx="100">
                  <c:v>3117.44</c:v>
                </c:pt>
                <c:pt idx="101">
                  <c:v>3111.41</c:v>
                </c:pt>
                <c:pt idx="102">
                  <c:v>3108.49</c:v>
                </c:pt>
                <c:pt idx="103">
                  <c:v>3114.66</c:v>
                </c:pt>
                <c:pt idx="104">
                  <c:v>3127.45</c:v>
                </c:pt>
                <c:pt idx="105">
                  <c:v>3117.91</c:v>
                </c:pt>
                <c:pt idx="106">
                  <c:v>3107.92</c:v>
                </c:pt>
                <c:pt idx="107">
                  <c:v>3090.75</c:v>
                </c:pt>
                <c:pt idx="108">
                  <c:v>3084.18</c:v>
                </c:pt>
                <c:pt idx="109">
                  <c:v>3089.28</c:v>
                </c:pt>
                <c:pt idx="110">
                  <c:v>3080.33</c:v>
                </c:pt>
                <c:pt idx="111">
                  <c:v>3081.25</c:v>
                </c:pt>
                <c:pt idx="112">
                  <c:v>3087.02</c:v>
                </c:pt>
                <c:pt idx="113">
                  <c:v>3075.1</c:v>
                </c:pt>
                <c:pt idx="114">
                  <c:v>3080.8</c:v>
                </c:pt>
                <c:pt idx="115">
                  <c:v>3078.96</c:v>
                </c:pt>
                <c:pt idx="116">
                  <c:v>3050.72</c:v>
                </c:pt>
                <c:pt idx="117">
                  <c:v>3046.9</c:v>
                </c:pt>
                <c:pt idx="118">
                  <c:v>3039.74</c:v>
                </c:pt>
                <c:pt idx="119">
                  <c:v>3035.39</c:v>
                </c:pt>
                <c:pt idx="120">
                  <c:v>3032.12</c:v>
                </c:pt>
                <c:pt idx="121">
                  <c:v>3003.32</c:v>
                </c:pt>
                <c:pt idx="122">
                  <c:v>3014.78</c:v>
                </c:pt>
                <c:pt idx="123">
                  <c:v>2994.01</c:v>
                </c:pt>
                <c:pt idx="124">
                  <c:v>3010.73</c:v>
                </c:pt>
                <c:pt idx="125">
                  <c:v>2996.48</c:v>
                </c:pt>
                <c:pt idx="126">
                  <c:v>2996.84</c:v>
                </c:pt>
                <c:pt idx="127">
                  <c:v>3000.77</c:v>
                </c:pt>
                <c:pt idx="128">
                  <c:v>2989.68</c:v>
                </c:pt>
                <c:pt idx="129">
                  <c:v>2973.61</c:v>
                </c:pt>
                <c:pt idx="130">
                  <c:v>2965.81</c:v>
                </c:pt>
                <c:pt idx="131">
                  <c:v>2963.07</c:v>
                </c:pt>
                <c:pt idx="132">
                  <c:v>2918.55</c:v>
                </c:pt>
                <c:pt idx="133">
                  <c:v>2911.1</c:v>
                </c:pt>
                <c:pt idx="134">
                  <c:v>2920.4</c:v>
                </c:pt>
                <c:pt idx="135">
                  <c:v>2944.23</c:v>
                </c:pt>
                <c:pt idx="136">
                  <c:v>2918.56</c:v>
                </c:pt>
                <c:pt idx="137">
                  <c:v>2885.38</c:v>
                </c:pt>
                <c:pt idx="138">
                  <c:v>2924.78</c:v>
                </c:pt>
                <c:pt idx="139">
                  <c:v>2983.69</c:v>
                </c:pt>
                <c:pt idx="140">
                  <c:v>2967.07</c:v>
                </c:pt>
                <c:pt idx="141">
                  <c:v>2985.47</c:v>
                </c:pt>
                <c:pt idx="142">
                  <c:v>2985.73</c:v>
                </c:pt>
                <c:pt idx="143">
                  <c:v>2968.35</c:v>
                </c:pt>
                <c:pt idx="144">
                  <c:v>3002.43</c:v>
                </c:pt>
                <c:pt idx="145">
                  <c:v>2983.5</c:v>
                </c:pt>
                <c:pt idx="146">
                  <c:v>3008.42</c:v>
                </c:pt>
                <c:pt idx="147">
                  <c:v>3010.36</c:v>
                </c:pt>
                <c:pt idx="148">
                  <c:v>3001.5</c:v>
                </c:pt>
                <c:pt idx="149">
                  <c:v>2995.67</c:v>
                </c:pt>
                <c:pt idx="150">
                  <c:v>2996.41</c:v>
                </c:pt>
                <c:pt idx="151">
                  <c:v>3012.21</c:v>
                </c:pt>
                <c:pt idx="152">
                  <c:v>3009.08</c:v>
                </c:pt>
                <c:pt idx="153">
                  <c:v>2981.41</c:v>
                </c:pt>
                <c:pt idx="154">
                  <c:v>2971.01</c:v>
                </c:pt>
                <c:pt idx="155">
                  <c:v>2988.43</c:v>
                </c:pt>
                <c:pt idx="156">
                  <c:v>2980.33</c:v>
                </c:pt>
                <c:pt idx="157">
                  <c:v>2960.6</c:v>
                </c:pt>
                <c:pt idx="158">
                  <c:v>2924.67</c:v>
                </c:pt>
                <c:pt idx="159">
                  <c:v>2909.01</c:v>
                </c:pt>
                <c:pt idx="160">
                  <c:v>2937.09</c:v>
                </c:pt>
                <c:pt idx="161">
                  <c:v>2910.37</c:v>
                </c:pt>
                <c:pt idx="162">
                  <c:v>2861.28</c:v>
                </c:pt>
                <c:pt idx="163">
                  <c:v>2893.14</c:v>
                </c:pt>
                <c:pt idx="164">
                  <c:v>2866.7</c:v>
                </c:pt>
                <c:pt idx="165">
                  <c:v>2911.07</c:v>
                </c:pt>
                <c:pt idx="166">
                  <c:v>2930.94</c:v>
                </c:pt>
                <c:pt idx="167">
                  <c:v>2922.04</c:v>
                </c:pt>
                <c:pt idx="168">
                  <c:v>2919.01</c:v>
                </c:pt>
                <c:pt idx="169">
                  <c:v>2913.48</c:v>
                </c:pt>
                <c:pt idx="170">
                  <c:v>2864.74</c:v>
                </c:pt>
                <c:pt idx="171">
                  <c:v>2846.2</c:v>
                </c:pt>
                <c:pt idx="172">
                  <c:v>2894.15</c:v>
                </c:pt>
                <c:pt idx="173">
                  <c:v>2880.72</c:v>
                </c:pt>
                <c:pt idx="174">
                  <c:v>2907.07</c:v>
                </c:pt>
                <c:pt idx="175">
                  <c:v>2930.51</c:v>
                </c:pt>
                <c:pt idx="176">
                  <c:v>2896.21</c:v>
                </c:pt>
                <c:pt idx="177">
                  <c:v>2858.65</c:v>
                </c:pt>
                <c:pt idx="178">
                  <c:v>2861.18</c:v>
                </c:pt>
                <c:pt idx="179">
                  <c:v>2898.07</c:v>
                </c:pt>
                <c:pt idx="180">
                  <c:v>2943.9</c:v>
                </c:pt>
                <c:pt idx="181">
                  <c:v>2980.32</c:v>
                </c:pt>
                <c:pt idx="182">
                  <c:v>3016.22</c:v>
                </c:pt>
                <c:pt idx="183">
                  <c:v>3007.66</c:v>
                </c:pt>
                <c:pt idx="184">
                  <c:v>3024.47</c:v>
                </c:pt>
                <c:pt idx="185">
                  <c:v>3013.25</c:v>
                </c:pt>
                <c:pt idx="186">
                  <c:v>3016.26</c:v>
                </c:pt>
                <c:pt idx="187">
                  <c:v>2998.77</c:v>
                </c:pt>
                <c:pt idx="188">
                  <c:v>2994.74</c:v>
                </c:pt>
                <c:pt idx="189">
                  <c:v>2981.93</c:v>
                </c:pt>
                <c:pt idx="190">
                  <c:v>3004.26</c:v>
                </c:pt>
                <c:pt idx="191">
                  <c:v>2978.87</c:v>
                </c:pt>
                <c:pt idx="192">
                  <c:v>3005.1</c:v>
                </c:pt>
                <c:pt idx="193">
                  <c:v>3012.13</c:v>
                </c:pt>
                <c:pt idx="194">
                  <c:v>3017.8</c:v>
                </c:pt>
                <c:pt idx="195">
                  <c:v>3003.36</c:v>
                </c:pt>
                <c:pt idx="196">
                  <c:v>2999.62</c:v>
                </c:pt>
                <c:pt idx="197">
                  <c:v>2989.3</c:v>
                </c:pt>
                <c:pt idx="198">
                  <c:v>2965.52</c:v>
                </c:pt>
                <c:pt idx="199">
                  <c:v>2979.77</c:v>
                </c:pt>
                <c:pt idx="200">
                  <c:v>2984.25</c:v>
                </c:pt>
                <c:pt idx="201">
                  <c:v>2978.08</c:v>
                </c:pt>
                <c:pt idx="202">
                  <c:v>2964.66</c:v>
                </c:pt>
                <c:pt idx="203">
                  <c:v>2971.41</c:v>
                </c:pt>
                <c:pt idx="204">
                  <c:v>2932.94</c:v>
                </c:pt>
                <c:pt idx="205">
                  <c:v>2919.66</c:v>
                </c:pt>
                <c:pt idx="206">
                  <c:v>2926.07</c:v>
                </c:pt>
                <c:pt idx="207">
                  <c:v>2945.78</c:v>
                </c:pt>
                <c:pt idx="208">
                  <c:v>2951.42</c:v>
                </c:pt>
                <c:pt idx="209">
                  <c:v>2952.71</c:v>
                </c:pt>
                <c:pt idx="210">
                  <c:v>2949.6</c:v>
                </c:pt>
                <c:pt idx="211">
                  <c:v>2920.55</c:v>
                </c:pt>
                <c:pt idx="212">
                  <c:v>2906.71</c:v>
                </c:pt>
                <c:pt idx="213">
                  <c:v>2889.75</c:v>
                </c:pt>
                <c:pt idx="214">
                  <c:v>2886.82</c:v>
                </c:pt>
                <c:pt idx="215">
                  <c:v>2886.24</c:v>
                </c:pt>
                <c:pt idx="216">
                  <c:v>2882.73</c:v>
                </c:pt>
                <c:pt idx="217">
                  <c:v>2903.27</c:v>
                </c:pt>
                <c:pt idx="218">
                  <c:v>2885.83</c:v>
                </c:pt>
                <c:pt idx="219">
                  <c:v>2852.87</c:v>
                </c:pt>
                <c:pt idx="220">
                  <c:v>2828.51</c:v>
                </c:pt>
                <c:pt idx="221">
                  <c:v>2818.09</c:v>
                </c:pt>
                <c:pt idx="222">
                  <c:v>2762.64</c:v>
                </c:pt>
                <c:pt idx="223">
                  <c:v>2751.53</c:v>
                </c:pt>
                <c:pt idx="224">
                  <c:v>2766.15</c:v>
                </c:pt>
                <c:pt idx="225">
                  <c:v>2786.94</c:v>
                </c:pt>
                <c:pt idx="226">
                  <c:v>2790.25</c:v>
                </c:pt>
                <c:pt idx="227">
                  <c:v>2830.03</c:v>
                </c:pt>
                <c:pt idx="228">
                  <c:v>2832.41</c:v>
                </c:pt>
                <c:pt idx="229">
                  <c:v>2836.7</c:v>
                </c:pt>
                <c:pt idx="230">
                  <c:v>2856.06</c:v>
                </c:pt>
                <c:pt idx="231">
                  <c:v>2854.02</c:v>
                </c:pt>
                <c:pt idx="232">
                  <c:v>2841.94</c:v>
                </c:pt>
                <c:pt idx="233">
                  <c:v>2858.6</c:v>
                </c:pt>
                <c:pt idx="234">
                  <c:v>2855.8</c:v>
                </c:pt>
                <c:pt idx="235">
                  <c:v>2820.38</c:v>
                </c:pt>
                <c:pt idx="236">
                  <c:v>2820.12</c:v>
                </c:pt>
                <c:pt idx="237">
                  <c:v>2840.19</c:v>
                </c:pt>
                <c:pt idx="238">
                  <c:v>2863.1</c:v>
                </c:pt>
                <c:pt idx="239">
                  <c:v>2859.84</c:v>
                </c:pt>
                <c:pt idx="240">
                  <c:v>2879.61</c:v>
                </c:pt>
                <c:pt idx="241">
                  <c:v>2913.03</c:v>
                </c:pt>
                <c:pt idx="242">
                  <c:v>2908.89</c:v>
                </c:pt>
                <c:pt idx="243">
                  <c:v>2929.21</c:v>
                </c:pt>
                <c:pt idx="244">
                  <c:v>2922.16</c:v>
                </c:pt>
                <c:pt idx="245">
                  <c:v>2952.33</c:v>
                </c:pt>
                <c:pt idx="246">
                  <c:v>2937.14</c:v>
                </c:pt>
                <c:pt idx="247">
                  <c:v>2940.58</c:v>
                </c:pt>
                <c:pt idx="248">
                  <c:v>2925.81</c:v>
                </c:pt>
                <c:pt idx="249">
                  <c:v>2928.99</c:v>
                </c:pt>
                <c:pt idx="250">
                  <c:v>2934</c:v>
                </c:pt>
                <c:pt idx="251">
                  <c:v>2909.99</c:v>
                </c:pt>
                <c:pt idx="252">
                  <c:v>2898.78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'S&amp;P 500 Historical Data'!$E$1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Data'!$C$2:$C$254</c:f>
              <c:numCache>
                <c:formatCode>d\-mmm\-yy</c:formatCode>
                <c:ptCount val="253"/>
                <c:pt idx="0">
                  <c:v>43942</c:v>
                </c:pt>
                <c:pt idx="1">
                  <c:v>43941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43930</c:v>
                </c:pt>
                <c:pt idx="8">
                  <c:v>43929</c:v>
                </c:pt>
                <c:pt idx="9">
                  <c:v>43928</c:v>
                </c:pt>
                <c:pt idx="10">
                  <c:v>43927</c:v>
                </c:pt>
                <c:pt idx="11">
                  <c:v>43924</c:v>
                </c:pt>
                <c:pt idx="12">
                  <c:v>43923</c:v>
                </c:pt>
                <c:pt idx="13">
                  <c:v>43922</c:v>
                </c:pt>
                <c:pt idx="14">
                  <c:v>43921</c:v>
                </c:pt>
                <c:pt idx="15">
                  <c:v>43920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43910</c:v>
                </c:pt>
                <c:pt idx="22">
                  <c:v>43909</c:v>
                </c:pt>
                <c:pt idx="23">
                  <c:v>43908</c:v>
                </c:pt>
                <c:pt idx="24">
                  <c:v>43907</c:v>
                </c:pt>
                <c:pt idx="25">
                  <c:v>43906</c:v>
                </c:pt>
                <c:pt idx="26">
                  <c:v>43903</c:v>
                </c:pt>
                <c:pt idx="27">
                  <c:v>43902</c:v>
                </c:pt>
                <c:pt idx="28">
                  <c:v>43901</c:v>
                </c:pt>
                <c:pt idx="29">
                  <c:v>43900</c:v>
                </c:pt>
                <c:pt idx="30">
                  <c:v>43899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43889</c:v>
                </c:pt>
                <c:pt idx="37">
                  <c:v>43888</c:v>
                </c:pt>
                <c:pt idx="38">
                  <c:v>43887</c:v>
                </c:pt>
                <c:pt idx="39">
                  <c:v>43886</c:v>
                </c:pt>
                <c:pt idx="40">
                  <c:v>43885</c:v>
                </c:pt>
                <c:pt idx="41">
                  <c:v>43882</c:v>
                </c:pt>
                <c:pt idx="42">
                  <c:v>43881</c:v>
                </c:pt>
                <c:pt idx="43">
                  <c:v>43880</c:v>
                </c:pt>
                <c:pt idx="44">
                  <c:v>43879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43868</c:v>
                </c:pt>
                <c:pt idx="51">
                  <c:v>43867</c:v>
                </c:pt>
                <c:pt idx="52">
                  <c:v>43866</c:v>
                </c:pt>
                <c:pt idx="53">
                  <c:v>43865</c:v>
                </c:pt>
                <c:pt idx="54">
                  <c:v>43864</c:v>
                </c:pt>
                <c:pt idx="55">
                  <c:v>43861</c:v>
                </c:pt>
                <c:pt idx="56">
                  <c:v>43860</c:v>
                </c:pt>
                <c:pt idx="57">
                  <c:v>43859</c:v>
                </c:pt>
                <c:pt idx="58">
                  <c:v>43858</c:v>
                </c:pt>
                <c:pt idx="59">
                  <c:v>43857</c:v>
                </c:pt>
                <c:pt idx="60">
                  <c:v>43854</c:v>
                </c:pt>
                <c:pt idx="61">
                  <c:v>43853</c:v>
                </c:pt>
                <c:pt idx="62">
                  <c:v>43852</c:v>
                </c:pt>
                <c:pt idx="63">
                  <c:v>43851</c:v>
                </c:pt>
                <c:pt idx="64">
                  <c:v>43847</c:v>
                </c:pt>
                <c:pt idx="65">
                  <c:v>43846</c:v>
                </c:pt>
                <c:pt idx="66">
                  <c:v>43845</c:v>
                </c:pt>
                <c:pt idx="67">
                  <c:v>43844</c:v>
                </c:pt>
                <c:pt idx="68">
                  <c:v>43843</c:v>
                </c:pt>
                <c:pt idx="69">
                  <c:v>43840</c:v>
                </c:pt>
                <c:pt idx="70">
                  <c:v>43839</c:v>
                </c:pt>
                <c:pt idx="71">
                  <c:v>43838</c:v>
                </c:pt>
                <c:pt idx="72">
                  <c:v>43837</c:v>
                </c:pt>
                <c:pt idx="73">
                  <c:v>43836</c:v>
                </c:pt>
                <c:pt idx="74">
                  <c:v>43833</c:v>
                </c:pt>
                <c:pt idx="75">
                  <c:v>43832</c:v>
                </c:pt>
                <c:pt idx="76">
                  <c:v>43830</c:v>
                </c:pt>
                <c:pt idx="77">
                  <c:v>43829</c:v>
                </c:pt>
                <c:pt idx="78">
                  <c:v>43826</c:v>
                </c:pt>
                <c:pt idx="79">
                  <c:v>43825</c:v>
                </c:pt>
                <c:pt idx="80">
                  <c:v>43823</c:v>
                </c:pt>
                <c:pt idx="81">
                  <c:v>43822</c:v>
                </c:pt>
                <c:pt idx="82">
                  <c:v>43819</c:v>
                </c:pt>
                <c:pt idx="83">
                  <c:v>43818</c:v>
                </c:pt>
                <c:pt idx="84">
                  <c:v>43817</c:v>
                </c:pt>
                <c:pt idx="85">
                  <c:v>43816</c:v>
                </c:pt>
                <c:pt idx="86">
                  <c:v>43815</c:v>
                </c:pt>
                <c:pt idx="87">
                  <c:v>43812</c:v>
                </c:pt>
                <c:pt idx="88">
                  <c:v>43811</c:v>
                </c:pt>
                <c:pt idx="89">
                  <c:v>43810</c:v>
                </c:pt>
                <c:pt idx="90">
                  <c:v>43809</c:v>
                </c:pt>
                <c:pt idx="91">
                  <c:v>43808</c:v>
                </c:pt>
                <c:pt idx="92">
                  <c:v>43805</c:v>
                </c:pt>
                <c:pt idx="93">
                  <c:v>43804</c:v>
                </c:pt>
                <c:pt idx="94">
                  <c:v>43803</c:v>
                </c:pt>
                <c:pt idx="95">
                  <c:v>43802</c:v>
                </c:pt>
                <c:pt idx="96">
                  <c:v>43801</c:v>
                </c:pt>
                <c:pt idx="97">
                  <c:v>43798</c:v>
                </c:pt>
                <c:pt idx="98">
                  <c:v>43796</c:v>
                </c:pt>
                <c:pt idx="99">
                  <c:v>43795</c:v>
                </c:pt>
                <c:pt idx="100">
                  <c:v>43794</c:v>
                </c:pt>
                <c:pt idx="101">
                  <c:v>43791</c:v>
                </c:pt>
                <c:pt idx="102">
                  <c:v>43790</c:v>
                </c:pt>
                <c:pt idx="103">
                  <c:v>43789</c:v>
                </c:pt>
                <c:pt idx="104">
                  <c:v>43788</c:v>
                </c:pt>
                <c:pt idx="105">
                  <c:v>43787</c:v>
                </c:pt>
                <c:pt idx="106">
                  <c:v>43784</c:v>
                </c:pt>
                <c:pt idx="107">
                  <c:v>43783</c:v>
                </c:pt>
                <c:pt idx="108">
                  <c:v>43782</c:v>
                </c:pt>
                <c:pt idx="109">
                  <c:v>43781</c:v>
                </c:pt>
                <c:pt idx="110">
                  <c:v>43780</c:v>
                </c:pt>
                <c:pt idx="111">
                  <c:v>43777</c:v>
                </c:pt>
                <c:pt idx="112">
                  <c:v>43776</c:v>
                </c:pt>
                <c:pt idx="113">
                  <c:v>43775</c:v>
                </c:pt>
                <c:pt idx="114">
                  <c:v>43774</c:v>
                </c:pt>
                <c:pt idx="115">
                  <c:v>43773</c:v>
                </c:pt>
                <c:pt idx="116">
                  <c:v>43770</c:v>
                </c:pt>
                <c:pt idx="117">
                  <c:v>43769</c:v>
                </c:pt>
                <c:pt idx="118">
                  <c:v>43768</c:v>
                </c:pt>
                <c:pt idx="119">
                  <c:v>43767</c:v>
                </c:pt>
                <c:pt idx="120">
                  <c:v>43766</c:v>
                </c:pt>
                <c:pt idx="121">
                  <c:v>43763</c:v>
                </c:pt>
                <c:pt idx="122">
                  <c:v>43762</c:v>
                </c:pt>
                <c:pt idx="123">
                  <c:v>43761</c:v>
                </c:pt>
                <c:pt idx="124">
                  <c:v>43760</c:v>
                </c:pt>
                <c:pt idx="125">
                  <c:v>43759</c:v>
                </c:pt>
                <c:pt idx="126">
                  <c:v>43756</c:v>
                </c:pt>
                <c:pt idx="127">
                  <c:v>43755</c:v>
                </c:pt>
                <c:pt idx="128">
                  <c:v>43754</c:v>
                </c:pt>
                <c:pt idx="129">
                  <c:v>43753</c:v>
                </c:pt>
                <c:pt idx="130">
                  <c:v>43752</c:v>
                </c:pt>
                <c:pt idx="131">
                  <c:v>43749</c:v>
                </c:pt>
                <c:pt idx="132">
                  <c:v>43748</c:v>
                </c:pt>
                <c:pt idx="133">
                  <c:v>43747</c:v>
                </c:pt>
                <c:pt idx="134">
                  <c:v>43746</c:v>
                </c:pt>
                <c:pt idx="135">
                  <c:v>43745</c:v>
                </c:pt>
                <c:pt idx="136">
                  <c:v>43742</c:v>
                </c:pt>
                <c:pt idx="137">
                  <c:v>43741</c:v>
                </c:pt>
                <c:pt idx="138">
                  <c:v>43740</c:v>
                </c:pt>
                <c:pt idx="139">
                  <c:v>43739</c:v>
                </c:pt>
                <c:pt idx="140">
                  <c:v>43738</c:v>
                </c:pt>
                <c:pt idx="141">
                  <c:v>43735</c:v>
                </c:pt>
                <c:pt idx="142">
                  <c:v>43734</c:v>
                </c:pt>
                <c:pt idx="143">
                  <c:v>43733</c:v>
                </c:pt>
                <c:pt idx="144">
                  <c:v>43732</c:v>
                </c:pt>
                <c:pt idx="145">
                  <c:v>43731</c:v>
                </c:pt>
                <c:pt idx="146">
                  <c:v>43728</c:v>
                </c:pt>
                <c:pt idx="147">
                  <c:v>43727</c:v>
                </c:pt>
                <c:pt idx="148">
                  <c:v>43726</c:v>
                </c:pt>
                <c:pt idx="149">
                  <c:v>43725</c:v>
                </c:pt>
                <c:pt idx="150">
                  <c:v>43724</c:v>
                </c:pt>
                <c:pt idx="151">
                  <c:v>43721</c:v>
                </c:pt>
                <c:pt idx="152">
                  <c:v>43720</c:v>
                </c:pt>
                <c:pt idx="153">
                  <c:v>43719</c:v>
                </c:pt>
                <c:pt idx="154">
                  <c:v>43718</c:v>
                </c:pt>
                <c:pt idx="155">
                  <c:v>43717</c:v>
                </c:pt>
                <c:pt idx="156">
                  <c:v>43714</c:v>
                </c:pt>
                <c:pt idx="157">
                  <c:v>43713</c:v>
                </c:pt>
                <c:pt idx="158">
                  <c:v>43712</c:v>
                </c:pt>
                <c:pt idx="159">
                  <c:v>43711</c:v>
                </c:pt>
                <c:pt idx="160">
                  <c:v>43707</c:v>
                </c:pt>
                <c:pt idx="161">
                  <c:v>43706</c:v>
                </c:pt>
                <c:pt idx="162">
                  <c:v>43705</c:v>
                </c:pt>
                <c:pt idx="163">
                  <c:v>43704</c:v>
                </c:pt>
                <c:pt idx="164">
                  <c:v>43703</c:v>
                </c:pt>
                <c:pt idx="165">
                  <c:v>43700</c:v>
                </c:pt>
                <c:pt idx="166">
                  <c:v>43699</c:v>
                </c:pt>
                <c:pt idx="167">
                  <c:v>43698</c:v>
                </c:pt>
                <c:pt idx="168">
                  <c:v>43697</c:v>
                </c:pt>
                <c:pt idx="169">
                  <c:v>43696</c:v>
                </c:pt>
                <c:pt idx="170">
                  <c:v>43693</c:v>
                </c:pt>
                <c:pt idx="171">
                  <c:v>43692</c:v>
                </c:pt>
                <c:pt idx="172">
                  <c:v>43691</c:v>
                </c:pt>
                <c:pt idx="173">
                  <c:v>43690</c:v>
                </c:pt>
                <c:pt idx="174">
                  <c:v>43689</c:v>
                </c:pt>
                <c:pt idx="175">
                  <c:v>43686</c:v>
                </c:pt>
                <c:pt idx="176">
                  <c:v>43685</c:v>
                </c:pt>
                <c:pt idx="177">
                  <c:v>43684</c:v>
                </c:pt>
                <c:pt idx="178">
                  <c:v>43683</c:v>
                </c:pt>
                <c:pt idx="179">
                  <c:v>43682</c:v>
                </c:pt>
                <c:pt idx="180">
                  <c:v>43679</c:v>
                </c:pt>
                <c:pt idx="181">
                  <c:v>43678</c:v>
                </c:pt>
                <c:pt idx="182">
                  <c:v>43677</c:v>
                </c:pt>
                <c:pt idx="183">
                  <c:v>43676</c:v>
                </c:pt>
                <c:pt idx="184">
                  <c:v>43675</c:v>
                </c:pt>
                <c:pt idx="185">
                  <c:v>43672</c:v>
                </c:pt>
                <c:pt idx="186">
                  <c:v>43671</c:v>
                </c:pt>
                <c:pt idx="187">
                  <c:v>43670</c:v>
                </c:pt>
                <c:pt idx="188">
                  <c:v>43669</c:v>
                </c:pt>
                <c:pt idx="189">
                  <c:v>43668</c:v>
                </c:pt>
                <c:pt idx="190">
                  <c:v>43665</c:v>
                </c:pt>
                <c:pt idx="191">
                  <c:v>43664</c:v>
                </c:pt>
                <c:pt idx="192">
                  <c:v>43663</c:v>
                </c:pt>
                <c:pt idx="193">
                  <c:v>43662</c:v>
                </c:pt>
                <c:pt idx="194">
                  <c:v>43661</c:v>
                </c:pt>
                <c:pt idx="195">
                  <c:v>43658</c:v>
                </c:pt>
                <c:pt idx="196">
                  <c:v>43657</c:v>
                </c:pt>
                <c:pt idx="197">
                  <c:v>43656</c:v>
                </c:pt>
                <c:pt idx="198">
                  <c:v>43655</c:v>
                </c:pt>
                <c:pt idx="199">
                  <c:v>43654</c:v>
                </c:pt>
                <c:pt idx="200">
                  <c:v>43651</c:v>
                </c:pt>
                <c:pt idx="201">
                  <c:v>43649</c:v>
                </c:pt>
                <c:pt idx="202">
                  <c:v>43648</c:v>
                </c:pt>
                <c:pt idx="203">
                  <c:v>43647</c:v>
                </c:pt>
                <c:pt idx="204">
                  <c:v>43644</c:v>
                </c:pt>
                <c:pt idx="205">
                  <c:v>43643</c:v>
                </c:pt>
                <c:pt idx="206">
                  <c:v>43642</c:v>
                </c:pt>
                <c:pt idx="207">
                  <c:v>43641</c:v>
                </c:pt>
                <c:pt idx="208">
                  <c:v>43640</c:v>
                </c:pt>
                <c:pt idx="209">
                  <c:v>43637</c:v>
                </c:pt>
                <c:pt idx="210">
                  <c:v>43636</c:v>
                </c:pt>
                <c:pt idx="211">
                  <c:v>43635</c:v>
                </c:pt>
                <c:pt idx="212">
                  <c:v>43634</c:v>
                </c:pt>
                <c:pt idx="213">
                  <c:v>43633</c:v>
                </c:pt>
                <c:pt idx="214">
                  <c:v>43630</c:v>
                </c:pt>
                <c:pt idx="215">
                  <c:v>43629</c:v>
                </c:pt>
                <c:pt idx="216">
                  <c:v>43628</c:v>
                </c:pt>
                <c:pt idx="217">
                  <c:v>43627</c:v>
                </c:pt>
                <c:pt idx="218">
                  <c:v>43626</c:v>
                </c:pt>
                <c:pt idx="219">
                  <c:v>43623</c:v>
                </c:pt>
                <c:pt idx="220">
                  <c:v>43622</c:v>
                </c:pt>
                <c:pt idx="221">
                  <c:v>43621</c:v>
                </c:pt>
                <c:pt idx="222">
                  <c:v>43620</c:v>
                </c:pt>
                <c:pt idx="223">
                  <c:v>43619</c:v>
                </c:pt>
                <c:pt idx="224">
                  <c:v>43616</c:v>
                </c:pt>
                <c:pt idx="225">
                  <c:v>43615</c:v>
                </c:pt>
                <c:pt idx="226">
                  <c:v>43614</c:v>
                </c:pt>
                <c:pt idx="227">
                  <c:v>43613</c:v>
                </c:pt>
                <c:pt idx="228">
                  <c:v>43609</c:v>
                </c:pt>
                <c:pt idx="229">
                  <c:v>43608</c:v>
                </c:pt>
                <c:pt idx="230">
                  <c:v>43607</c:v>
                </c:pt>
                <c:pt idx="231">
                  <c:v>43606</c:v>
                </c:pt>
                <c:pt idx="232">
                  <c:v>43605</c:v>
                </c:pt>
                <c:pt idx="233">
                  <c:v>43602</c:v>
                </c:pt>
                <c:pt idx="234">
                  <c:v>43601</c:v>
                </c:pt>
                <c:pt idx="235">
                  <c:v>43600</c:v>
                </c:pt>
                <c:pt idx="236">
                  <c:v>43599</c:v>
                </c:pt>
                <c:pt idx="237">
                  <c:v>43598</c:v>
                </c:pt>
                <c:pt idx="238">
                  <c:v>43595</c:v>
                </c:pt>
                <c:pt idx="239">
                  <c:v>43594</c:v>
                </c:pt>
                <c:pt idx="240">
                  <c:v>43593</c:v>
                </c:pt>
                <c:pt idx="241">
                  <c:v>43592</c:v>
                </c:pt>
                <c:pt idx="242">
                  <c:v>43591</c:v>
                </c:pt>
                <c:pt idx="243">
                  <c:v>43588</c:v>
                </c:pt>
                <c:pt idx="244">
                  <c:v>43587</c:v>
                </c:pt>
                <c:pt idx="245">
                  <c:v>43586</c:v>
                </c:pt>
                <c:pt idx="246">
                  <c:v>43585</c:v>
                </c:pt>
                <c:pt idx="247">
                  <c:v>43584</c:v>
                </c:pt>
                <c:pt idx="248">
                  <c:v>43581</c:v>
                </c:pt>
                <c:pt idx="249">
                  <c:v>43580</c:v>
                </c:pt>
                <c:pt idx="250">
                  <c:v>43579</c:v>
                </c:pt>
                <c:pt idx="251">
                  <c:v>43578</c:v>
                </c:pt>
                <c:pt idx="252">
                  <c:v>43577</c:v>
                </c:pt>
              </c:numCache>
            </c:numRef>
          </c:cat>
          <c:val>
            <c:numRef>
              <c:f>'S&amp;P 500 Historical Data'!$E$2:$E$254</c:f>
              <c:numCache>
                <c:formatCode>#,##0.00</c:formatCode>
                <c:ptCount val="253"/>
                <c:pt idx="0">
                  <c:v>2785.54</c:v>
                </c:pt>
                <c:pt idx="1">
                  <c:v>2868.98</c:v>
                </c:pt>
                <c:pt idx="2">
                  <c:v>2879.22</c:v>
                </c:pt>
                <c:pt idx="3">
                  <c:v>2806.51</c:v>
                </c:pt>
                <c:pt idx="4">
                  <c:v>2801.88</c:v>
                </c:pt>
                <c:pt idx="5">
                  <c:v>2851.85</c:v>
                </c:pt>
                <c:pt idx="6">
                  <c:v>2782.46</c:v>
                </c:pt>
                <c:pt idx="7">
                  <c:v>2818.57</c:v>
                </c:pt>
                <c:pt idx="8">
                  <c:v>2760.75</c:v>
                </c:pt>
                <c:pt idx="9">
                  <c:v>2756.89</c:v>
                </c:pt>
                <c:pt idx="10">
                  <c:v>2676.85</c:v>
                </c:pt>
                <c:pt idx="11">
                  <c:v>2538.1799999999998</c:v>
                </c:pt>
                <c:pt idx="12">
                  <c:v>2533.2199999999998</c:v>
                </c:pt>
                <c:pt idx="13">
                  <c:v>2522.75</c:v>
                </c:pt>
                <c:pt idx="14">
                  <c:v>2641.39</c:v>
                </c:pt>
                <c:pt idx="15">
                  <c:v>2631.8</c:v>
                </c:pt>
                <c:pt idx="16">
                  <c:v>2615.91</c:v>
                </c:pt>
                <c:pt idx="17">
                  <c:v>2637.01</c:v>
                </c:pt>
                <c:pt idx="18">
                  <c:v>2571.42</c:v>
                </c:pt>
                <c:pt idx="19">
                  <c:v>2449.71</c:v>
                </c:pt>
                <c:pt idx="20">
                  <c:v>2300.73</c:v>
                </c:pt>
                <c:pt idx="21">
                  <c:v>2453.0100000000002</c:v>
                </c:pt>
                <c:pt idx="22">
                  <c:v>2466.9699999999998</c:v>
                </c:pt>
                <c:pt idx="23">
                  <c:v>2453.5700000000002</c:v>
                </c:pt>
                <c:pt idx="24">
                  <c:v>2553.9299999999998</c:v>
                </c:pt>
                <c:pt idx="25">
                  <c:v>2562.98</c:v>
                </c:pt>
                <c:pt idx="26">
                  <c:v>2711.33</c:v>
                </c:pt>
                <c:pt idx="27">
                  <c:v>2660.95</c:v>
                </c:pt>
                <c:pt idx="28">
                  <c:v>2825.6</c:v>
                </c:pt>
                <c:pt idx="29">
                  <c:v>2882.59</c:v>
                </c:pt>
                <c:pt idx="30">
                  <c:v>2863.89</c:v>
                </c:pt>
                <c:pt idx="31">
                  <c:v>2985.93</c:v>
                </c:pt>
                <c:pt idx="32">
                  <c:v>3083.04</c:v>
                </c:pt>
                <c:pt idx="33">
                  <c:v>3130.97</c:v>
                </c:pt>
                <c:pt idx="34">
                  <c:v>3136.72</c:v>
                </c:pt>
                <c:pt idx="35">
                  <c:v>3090.96</c:v>
                </c:pt>
                <c:pt idx="36">
                  <c:v>2959.72</c:v>
                </c:pt>
                <c:pt idx="37">
                  <c:v>3097.07</c:v>
                </c:pt>
                <c:pt idx="38">
                  <c:v>3182.51</c:v>
                </c:pt>
                <c:pt idx="39">
                  <c:v>3246.99</c:v>
                </c:pt>
                <c:pt idx="40">
                  <c:v>3259.81</c:v>
                </c:pt>
                <c:pt idx="41">
                  <c:v>3360.76</c:v>
                </c:pt>
                <c:pt idx="42">
                  <c:v>3389.15</c:v>
                </c:pt>
                <c:pt idx="43">
                  <c:v>3393.52</c:v>
                </c:pt>
                <c:pt idx="44">
                  <c:v>3375.01</c:v>
                </c:pt>
                <c:pt idx="45">
                  <c:v>3380.69</c:v>
                </c:pt>
                <c:pt idx="46">
                  <c:v>3385.09</c:v>
                </c:pt>
                <c:pt idx="47">
                  <c:v>3381.47</c:v>
                </c:pt>
                <c:pt idx="48">
                  <c:v>3375.63</c:v>
                </c:pt>
                <c:pt idx="49">
                  <c:v>3352.26</c:v>
                </c:pt>
                <c:pt idx="50">
                  <c:v>3341.42</c:v>
                </c:pt>
                <c:pt idx="51">
                  <c:v>3347.96</c:v>
                </c:pt>
                <c:pt idx="52">
                  <c:v>3337.58</c:v>
                </c:pt>
                <c:pt idx="53">
                  <c:v>3306.92</c:v>
                </c:pt>
                <c:pt idx="54">
                  <c:v>3268.44</c:v>
                </c:pt>
                <c:pt idx="55">
                  <c:v>3282.33</c:v>
                </c:pt>
                <c:pt idx="56">
                  <c:v>3285.91</c:v>
                </c:pt>
                <c:pt idx="57">
                  <c:v>3293.47</c:v>
                </c:pt>
                <c:pt idx="58">
                  <c:v>3285.78</c:v>
                </c:pt>
                <c:pt idx="59">
                  <c:v>3258.85</c:v>
                </c:pt>
                <c:pt idx="60">
                  <c:v>3333.18</c:v>
                </c:pt>
                <c:pt idx="61">
                  <c:v>3326.88</c:v>
                </c:pt>
                <c:pt idx="62">
                  <c:v>3337.77</c:v>
                </c:pt>
                <c:pt idx="63">
                  <c:v>3329.79</c:v>
                </c:pt>
                <c:pt idx="64">
                  <c:v>3329.88</c:v>
                </c:pt>
                <c:pt idx="65">
                  <c:v>3317.11</c:v>
                </c:pt>
                <c:pt idx="66">
                  <c:v>3298.66</c:v>
                </c:pt>
                <c:pt idx="67">
                  <c:v>3294.25</c:v>
                </c:pt>
                <c:pt idx="68">
                  <c:v>3288.13</c:v>
                </c:pt>
                <c:pt idx="69">
                  <c:v>3282.99</c:v>
                </c:pt>
                <c:pt idx="70">
                  <c:v>3275.58</c:v>
                </c:pt>
                <c:pt idx="71">
                  <c:v>3267.07</c:v>
                </c:pt>
                <c:pt idx="72">
                  <c:v>3244.91</c:v>
                </c:pt>
                <c:pt idx="73">
                  <c:v>3246.84</c:v>
                </c:pt>
                <c:pt idx="74">
                  <c:v>3246.15</c:v>
                </c:pt>
                <c:pt idx="75">
                  <c:v>3258.14</c:v>
                </c:pt>
                <c:pt idx="76">
                  <c:v>3231.72</c:v>
                </c:pt>
                <c:pt idx="77">
                  <c:v>3240.92</c:v>
                </c:pt>
                <c:pt idx="78">
                  <c:v>3247.93</c:v>
                </c:pt>
                <c:pt idx="79">
                  <c:v>3240.08</c:v>
                </c:pt>
                <c:pt idx="80">
                  <c:v>3226.43</c:v>
                </c:pt>
                <c:pt idx="81">
                  <c:v>3227.78</c:v>
                </c:pt>
                <c:pt idx="82">
                  <c:v>3225.65</c:v>
                </c:pt>
                <c:pt idx="83">
                  <c:v>3205.48</c:v>
                </c:pt>
                <c:pt idx="84">
                  <c:v>3198.48</c:v>
                </c:pt>
                <c:pt idx="85">
                  <c:v>3198.22</c:v>
                </c:pt>
                <c:pt idx="86">
                  <c:v>3197.71</c:v>
                </c:pt>
                <c:pt idx="87">
                  <c:v>3182.68</c:v>
                </c:pt>
                <c:pt idx="88">
                  <c:v>3176.28</c:v>
                </c:pt>
                <c:pt idx="89">
                  <c:v>3143.98</c:v>
                </c:pt>
                <c:pt idx="90">
                  <c:v>3142.12</c:v>
                </c:pt>
                <c:pt idx="91">
                  <c:v>3148.87</c:v>
                </c:pt>
                <c:pt idx="92">
                  <c:v>3150.6</c:v>
                </c:pt>
                <c:pt idx="93">
                  <c:v>3119.45</c:v>
                </c:pt>
                <c:pt idx="94">
                  <c:v>3119.38</c:v>
                </c:pt>
                <c:pt idx="95">
                  <c:v>3094.97</c:v>
                </c:pt>
                <c:pt idx="96">
                  <c:v>3144.31</c:v>
                </c:pt>
                <c:pt idx="97">
                  <c:v>3150.3</c:v>
                </c:pt>
                <c:pt idx="98">
                  <c:v>3154.26</c:v>
                </c:pt>
                <c:pt idx="99">
                  <c:v>3142.69</c:v>
                </c:pt>
                <c:pt idx="100">
                  <c:v>3133.83</c:v>
                </c:pt>
                <c:pt idx="101">
                  <c:v>3112.87</c:v>
                </c:pt>
                <c:pt idx="102">
                  <c:v>3110.11</c:v>
                </c:pt>
                <c:pt idx="103">
                  <c:v>3118.97</c:v>
                </c:pt>
                <c:pt idx="104">
                  <c:v>3127.64</c:v>
                </c:pt>
                <c:pt idx="105">
                  <c:v>3124.17</c:v>
                </c:pt>
                <c:pt idx="106">
                  <c:v>3120.46</c:v>
                </c:pt>
                <c:pt idx="107">
                  <c:v>3098.2</c:v>
                </c:pt>
                <c:pt idx="108">
                  <c:v>3098.06</c:v>
                </c:pt>
                <c:pt idx="109">
                  <c:v>3102.61</c:v>
                </c:pt>
                <c:pt idx="110">
                  <c:v>3088.33</c:v>
                </c:pt>
                <c:pt idx="111">
                  <c:v>3093.09</c:v>
                </c:pt>
                <c:pt idx="112">
                  <c:v>3097.77</c:v>
                </c:pt>
                <c:pt idx="113">
                  <c:v>3078.34</c:v>
                </c:pt>
                <c:pt idx="114">
                  <c:v>3083.95</c:v>
                </c:pt>
                <c:pt idx="115">
                  <c:v>3085.2</c:v>
                </c:pt>
                <c:pt idx="116">
                  <c:v>3066.95</c:v>
                </c:pt>
                <c:pt idx="117">
                  <c:v>3046.9</c:v>
                </c:pt>
                <c:pt idx="118">
                  <c:v>3050.1</c:v>
                </c:pt>
                <c:pt idx="119">
                  <c:v>3047.87</c:v>
                </c:pt>
                <c:pt idx="120">
                  <c:v>3044.08</c:v>
                </c:pt>
                <c:pt idx="121">
                  <c:v>3027.39</c:v>
                </c:pt>
                <c:pt idx="122">
                  <c:v>3016.07</c:v>
                </c:pt>
                <c:pt idx="123">
                  <c:v>3004.78</c:v>
                </c:pt>
                <c:pt idx="124">
                  <c:v>3014.57</c:v>
                </c:pt>
                <c:pt idx="125">
                  <c:v>3007.33</c:v>
                </c:pt>
                <c:pt idx="126">
                  <c:v>3000</c:v>
                </c:pt>
                <c:pt idx="127">
                  <c:v>3008.29</c:v>
                </c:pt>
                <c:pt idx="128">
                  <c:v>2997.54</c:v>
                </c:pt>
                <c:pt idx="129">
                  <c:v>3003.28</c:v>
                </c:pt>
                <c:pt idx="130">
                  <c:v>2972.84</c:v>
                </c:pt>
                <c:pt idx="131">
                  <c:v>2993.28</c:v>
                </c:pt>
                <c:pt idx="132">
                  <c:v>2948.46</c:v>
                </c:pt>
                <c:pt idx="133">
                  <c:v>2929.32</c:v>
                </c:pt>
                <c:pt idx="134">
                  <c:v>2925.47</c:v>
                </c:pt>
                <c:pt idx="135">
                  <c:v>2959.75</c:v>
                </c:pt>
                <c:pt idx="136">
                  <c:v>2953.74</c:v>
                </c:pt>
                <c:pt idx="137">
                  <c:v>2911.13</c:v>
                </c:pt>
                <c:pt idx="138">
                  <c:v>2924.78</c:v>
                </c:pt>
                <c:pt idx="139">
                  <c:v>2992.53</c:v>
                </c:pt>
                <c:pt idx="140">
                  <c:v>2983.85</c:v>
                </c:pt>
                <c:pt idx="141">
                  <c:v>2987.31</c:v>
                </c:pt>
                <c:pt idx="142">
                  <c:v>2987.28</c:v>
                </c:pt>
                <c:pt idx="143">
                  <c:v>2989.82</c:v>
                </c:pt>
                <c:pt idx="144">
                  <c:v>3007.98</c:v>
                </c:pt>
                <c:pt idx="145">
                  <c:v>2999.15</c:v>
                </c:pt>
                <c:pt idx="146">
                  <c:v>3016.37</c:v>
                </c:pt>
                <c:pt idx="147">
                  <c:v>3021.99</c:v>
                </c:pt>
                <c:pt idx="148">
                  <c:v>3007.83</c:v>
                </c:pt>
                <c:pt idx="149">
                  <c:v>3006.21</c:v>
                </c:pt>
                <c:pt idx="150">
                  <c:v>3002.19</c:v>
                </c:pt>
                <c:pt idx="151">
                  <c:v>3017.33</c:v>
                </c:pt>
                <c:pt idx="152">
                  <c:v>3020.74</c:v>
                </c:pt>
                <c:pt idx="153">
                  <c:v>3000.93</c:v>
                </c:pt>
                <c:pt idx="154">
                  <c:v>2979.39</c:v>
                </c:pt>
                <c:pt idx="155">
                  <c:v>2989.43</c:v>
                </c:pt>
                <c:pt idx="156">
                  <c:v>2985.03</c:v>
                </c:pt>
                <c:pt idx="157">
                  <c:v>2985.86</c:v>
                </c:pt>
                <c:pt idx="158">
                  <c:v>2938.84</c:v>
                </c:pt>
                <c:pt idx="159">
                  <c:v>2914.39</c:v>
                </c:pt>
                <c:pt idx="160">
                  <c:v>2940.43</c:v>
                </c:pt>
                <c:pt idx="161">
                  <c:v>2930.5</c:v>
                </c:pt>
                <c:pt idx="162">
                  <c:v>2890.03</c:v>
                </c:pt>
                <c:pt idx="163">
                  <c:v>2898.79</c:v>
                </c:pt>
                <c:pt idx="164">
                  <c:v>2879.27</c:v>
                </c:pt>
                <c:pt idx="165">
                  <c:v>2927.01</c:v>
                </c:pt>
                <c:pt idx="166">
                  <c:v>2939.08</c:v>
                </c:pt>
                <c:pt idx="167">
                  <c:v>2928.73</c:v>
                </c:pt>
                <c:pt idx="168">
                  <c:v>2923.63</c:v>
                </c:pt>
                <c:pt idx="169">
                  <c:v>2931</c:v>
                </c:pt>
                <c:pt idx="170">
                  <c:v>2893.63</c:v>
                </c:pt>
                <c:pt idx="171">
                  <c:v>2856.67</c:v>
                </c:pt>
                <c:pt idx="172">
                  <c:v>2894.15</c:v>
                </c:pt>
                <c:pt idx="173">
                  <c:v>2943.31</c:v>
                </c:pt>
                <c:pt idx="174">
                  <c:v>2907.58</c:v>
                </c:pt>
                <c:pt idx="175">
                  <c:v>2935.75</c:v>
                </c:pt>
                <c:pt idx="176">
                  <c:v>2938.72</c:v>
                </c:pt>
                <c:pt idx="177">
                  <c:v>2892.17</c:v>
                </c:pt>
                <c:pt idx="178">
                  <c:v>2884.4</c:v>
                </c:pt>
                <c:pt idx="179">
                  <c:v>2898.07</c:v>
                </c:pt>
                <c:pt idx="180">
                  <c:v>2945.5</c:v>
                </c:pt>
                <c:pt idx="181">
                  <c:v>3013.59</c:v>
                </c:pt>
                <c:pt idx="182">
                  <c:v>3017.4</c:v>
                </c:pt>
                <c:pt idx="183">
                  <c:v>3017.19</c:v>
                </c:pt>
                <c:pt idx="184">
                  <c:v>3025.61</c:v>
                </c:pt>
                <c:pt idx="185">
                  <c:v>3027.98</c:v>
                </c:pt>
                <c:pt idx="186">
                  <c:v>3016.31</c:v>
                </c:pt>
                <c:pt idx="187">
                  <c:v>3019.59</c:v>
                </c:pt>
                <c:pt idx="188">
                  <c:v>3005.9</c:v>
                </c:pt>
                <c:pt idx="189">
                  <c:v>2990.71</c:v>
                </c:pt>
                <c:pt idx="190">
                  <c:v>3006.02</c:v>
                </c:pt>
                <c:pt idx="191">
                  <c:v>2998.28</c:v>
                </c:pt>
                <c:pt idx="192">
                  <c:v>3005.26</c:v>
                </c:pt>
                <c:pt idx="193">
                  <c:v>3015.02</c:v>
                </c:pt>
                <c:pt idx="194">
                  <c:v>3017.8</c:v>
                </c:pt>
                <c:pt idx="195">
                  <c:v>3013.92</c:v>
                </c:pt>
                <c:pt idx="196">
                  <c:v>3002.33</c:v>
                </c:pt>
                <c:pt idx="197">
                  <c:v>3002.98</c:v>
                </c:pt>
                <c:pt idx="198">
                  <c:v>2981.9</c:v>
                </c:pt>
                <c:pt idx="199">
                  <c:v>2980.76</c:v>
                </c:pt>
                <c:pt idx="200">
                  <c:v>2994.03</c:v>
                </c:pt>
                <c:pt idx="201">
                  <c:v>2995.84</c:v>
                </c:pt>
                <c:pt idx="202">
                  <c:v>2973.21</c:v>
                </c:pt>
                <c:pt idx="203">
                  <c:v>2977.93</c:v>
                </c:pt>
                <c:pt idx="204">
                  <c:v>2943.98</c:v>
                </c:pt>
                <c:pt idx="205">
                  <c:v>2929.3</c:v>
                </c:pt>
                <c:pt idx="206">
                  <c:v>2932.59</c:v>
                </c:pt>
                <c:pt idx="207">
                  <c:v>2946.52</c:v>
                </c:pt>
                <c:pt idx="208">
                  <c:v>2954.92</c:v>
                </c:pt>
                <c:pt idx="209">
                  <c:v>2964.15</c:v>
                </c:pt>
                <c:pt idx="210">
                  <c:v>2958.06</c:v>
                </c:pt>
                <c:pt idx="211">
                  <c:v>2931.74</c:v>
                </c:pt>
                <c:pt idx="212">
                  <c:v>2930.79</c:v>
                </c:pt>
                <c:pt idx="213">
                  <c:v>2897.27</c:v>
                </c:pt>
                <c:pt idx="214">
                  <c:v>2894.45</c:v>
                </c:pt>
                <c:pt idx="215">
                  <c:v>2895.24</c:v>
                </c:pt>
                <c:pt idx="216">
                  <c:v>2888.57</c:v>
                </c:pt>
                <c:pt idx="217">
                  <c:v>2910.61</c:v>
                </c:pt>
                <c:pt idx="218">
                  <c:v>2904.77</c:v>
                </c:pt>
                <c:pt idx="219">
                  <c:v>2884.97</c:v>
                </c:pt>
                <c:pt idx="220">
                  <c:v>2852.1</c:v>
                </c:pt>
                <c:pt idx="221">
                  <c:v>2827.28</c:v>
                </c:pt>
                <c:pt idx="222">
                  <c:v>2804.49</c:v>
                </c:pt>
                <c:pt idx="223">
                  <c:v>2763.07</c:v>
                </c:pt>
                <c:pt idx="224">
                  <c:v>2768.98</c:v>
                </c:pt>
                <c:pt idx="225">
                  <c:v>2799</c:v>
                </c:pt>
                <c:pt idx="226">
                  <c:v>2792.03</c:v>
                </c:pt>
                <c:pt idx="227">
                  <c:v>2840.51</c:v>
                </c:pt>
                <c:pt idx="228">
                  <c:v>2841.36</c:v>
                </c:pt>
                <c:pt idx="229">
                  <c:v>2836.7</c:v>
                </c:pt>
                <c:pt idx="230">
                  <c:v>2865.47</c:v>
                </c:pt>
                <c:pt idx="231">
                  <c:v>2868.88</c:v>
                </c:pt>
                <c:pt idx="232">
                  <c:v>2853.86</c:v>
                </c:pt>
                <c:pt idx="233">
                  <c:v>2885.48</c:v>
                </c:pt>
                <c:pt idx="234">
                  <c:v>2892.15</c:v>
                </c:pt>
                <c:pt idx="235">
                  <c:v>2858.68</c:v>
                </c:pt>
                <c:pt idx="236">
                  <c:v>2852.54</c:v>
                </c:pt>
                <c:pt idx="237">
                  <c:v>2840.19</c:v>
                </c:pt>
                <c:pt idx="238">
                  <c:v>2891.31</c:v>
                </c:pt>
                <c:pt idx="239">
                  <c:v>2875.97</c:v>
                </c:pt>
                <c:pt idx="240">
                  <c:v>2897.96</c:v>
                </c:pt>
                <c:pt idx="241">
                  <c:v>2913.03</c:v>
                </c:pt>
                <c:pt idx="242">
                  <c:v>2937.32</c:v>
                </c:pt>
                <c:pt idx="243">
                  <c:v>2947.85</c:v>
                </c:pt>
                <c:pt idx="244">
                  <c:v>2931.68</c:v>
                </c:pt>
                <c:pt idx="245">
                  <c:v>2954.13</c:v>
                </c:pt>
                <c:pt idx="246">
                  <c:v>2948.22</c:v>
                </c:pt>
                <c:pt idx="247">
                  <c:v>2949.52</c:v>
                </c:pt>
                <c:pt idx="248">
                  <c:v>2939.88</c:v>
                </c:pt>
                <c:pt idx="249">
                  <c:v>2933.1</c:v>
                </c:pt>
                <c:pt idx="250">
                  <c:v>2936.83</c:v>
                </c:pt>
                <c:pt idx="251">
                  <c:v>2936.31</c:v>
                </c:pt>
                <c:pt idx="252">
                  <c:v>2909.51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'S&amp;P 500 Historical Data'!$F$1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Data'!$C$2:$C$254</c:f>
              <c:numCache>
                <c:formatCode>d\-mmm\-yy</c:formatCode>
                <c:ptCount val="253"/>
                <c:pt idx="0">
                  <c:v>43942</c:v>
                </c:pt>
                <c:pt idx="1">
                  <c:v>43941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43930</c:v>
                </c:pt>
                <c:pt idx="8">
                  <c:v>43929</c:v>
                </c:pt>
                <c:pt idx="9">
                  <c:v>43928</c:v>
                </c:pt>
                <c:pt idx="10">
                  <c:v>43927</c:v>
                </c:pt>
                <c:pt idx="11">
                  <c:v>43924</c:v>
                </c:pt>
                <c:pt idx="12">
                  <c:v>43923</c:v>
                </c:pt>
                <c:pt idx="13">
                  <c:v>43922</c:v>
                </c:pt>
                <c:pt idx="14">
                  <c:v>43921</c:v>
                </c:pt>
                <c:pt idx="15">
                  <c:v>43920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43910</c:v>
                </c:pt>
                <c:pt idx="22">
                  <c:v>43909</c:v>
                </c:pt>
                <c:pt idx="23">
                  <c:v>43908</c:v>
                </c:pt>
                <c:pt idx="24">
                  <c:v>43907</c:v>
                </c:pt>
                <c:pt idx="25">
                  <c:v>43906</c:v>
                </c:pt>
                <c:pt idx="26">
                  <c:v>43903</c:v>
                </c:pt>
                <c:pt idx="27">
                  <c:v>43902</c:v>
                </c:pt>
                <c:pt idx="28">
                  <c:v>43901</c:v>
                </c:pt>
                <c:pt idx="29">
                  <c:v>43900</c:v>
                </c:pt>
                <c:pt idx="30">
                  <c:v>43899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43889</c:v>
                </c:pt>
                <c:pt idx="37">
                  <c:v>43888</c:v>
                </c:pt>
                <c:pt idx="38">
                  <c:v>43887</c:v>
                </c:pt>
                <c:pt idx="39">
                  <c:v>43886</c:v>
                </c:pt>
                <c:pt idx="40">
                  <c:v>43885</c:v>
                </c:pt>
                <c:pt idx="41">
                  <c:v>43882</c:v>
                </c:pt>
                <c:pt idx="42">
                  <c:v>43881</c:v>
                </c:pt>
                <c:pt idx="43">
                  <c:v>43880</c:v>
                </c:pt>
                <c:pt idx="44">
                  <c:v>43879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43868</c:v>
                </c:pt>
                <c:pt idx="51">
                  <c:v>43867</c:v>
                </c:pt>
                <c:pt idx="52">
                  <c:v>43866</c:v>
                </c:pt>
                <c:pt idx="53">
                  <c:v>43865</c:v>
                </c:pt>
                <c:pt idx="54">
                  <c:v>43864</c:v>
                </c:pt>
                <c:pt idx="55">
                  <c:v>43861</c:v>
                </c:pt>
                <c:pt idx="56">
                  <c:v>43860</c:v>
                </c:pt>
                <c:pt idx="57">
                  <c:v>43859</c:v>
                </c:pt>
                <c:pt idx="58">
                  <c:v>43858</c:v>
                </c:pt>
                <c:pt idx="59">
                  <c:v>43857</c:v>
                </c:pt>
                <c:pt idx="60">
                  <c:v>43854</c:v>
                </c:pt>
                <c:pt idx="61">
                  <c:v>43853</c:v>
                </c:pt>
                <c:pt idx="62">
                  <c:v>43852</c:v>
                </c:pt>
                <c:pt idx="63">
                  <c:v>43851</c:v>
                </c:pt>
                <c:pt idx="64">
                  <c:v>43847</c:v>
                </c:pt>
                <c:pt idx="65">
                  <c:v>43846</c:v>
                </c:pt>
                <c:pt idx="66">
                  <c:v>43845</c:v>
                </c:pt>
                <c:pt idx="67">
                  <c:v>43844</c:v>
                </c:pt>
                <c:pt idx="68">
                  <c:v>43843</c:v>
                </c:pt>
                <c:pt idx="69">
                  <c:v>43840</c:v>
                </c:pt>
                <c:pt idx="70">
                  <c:v>43839</c:v>
                </c:pt>
                <c:pt idx="71">
                  <c:v>43838</c:v>
                </c:pt>
                <c:pt idx="72">
                  <c:v>43837</c:v>
                </c:pt>
                <c:pt idx="73">
                  <c:v>43836</c:v>
                </c:pt>
                <c:pt idx="74">
                  <c:v>43833</c:v>
                </c:pt>
                <c:pt idx="75">
                  <c:v>43832</c:v>
                </c:pt>
                <c:pt idx="76">
                  <c:v>43830</c:v>
                </c:pt>
                <c:pt idx="77">
                  <c:v>43829</c:v>
                </c:pt>
                <c:pt idx="78">
                  <c:v>43826</c:v>
                </c:pt>
                <c:pt idx="79">
                  <c:v>43825</c:v>
                </c:pt>
                <c:pt idx="80">
                  <c:v>43823</c:v>
                </c:pt>
                <c:pt idx="81">
                  <c:v>43822</c:v>
                </c:pt>
                <c:pt idx="82">
                  <c:v>43819</c:v>
                </c:pt>
                <c:pt idx="83">
                  <c:v>43818</c:v>
                </c:pt>
                <c:pt idx="84">
                  <c:v>43817</c:v>
                </c:pt>
                <c:pt idx="85">
                  <c:v>43816</c:v>
                </c:pt>
                <c:pt idx="86">
                  <c:v>43815</c:v>
                </c:pt>
                <c:pt idx="87">
                  <c:v>43812</c:v>
                </c:pt>
                <c:pt idx="88">
                  <c:v>43811</c:v>
                </c:pt>
                <c:pt idx="89">
                  <c:v>43810</c:v>
                </c:pt>
                <c:pt idx="90">
                  <c:v>43809</c:v>
                </c:pt>
                <c:pt idx="91">
                  <c:v>43808</c:v>
                </c:pt>
                <c:pt idx="92">
                  <c:v>43805</c:v>
                </c:pt>
                <c:pt idx="93">
                  <c:v>43804</c:v>
                </c:pt>
                <c:pt idx="94">
                  <c:v>43803</c:v>
                </c:pt>
                <c:pt idx="95">
                  <c:v>43802</c:v>
                </c:pt>
                <c:pt idx="96">
                  <c:v>43801</c:v>
                </c:pt>
                <c:pt idx="97">
                  <c:v>43798</c:v>
                </c:pt>
                <c:pt idx="98">
                  <c:v>43796</c:v>
                </c:pt>
                <c:pt idx="99">
                  <c:v>43795</c:v>
                </c:pt>
                <c:pt idx="100">
                  <c:v>43794</c:v>
                </c:pt>
                <c:pt idx="101">
                  <c:v>43791</c:v>
                </c:pt>
                <c:pt idx="102">
                  <c:v>43790</c:v>
                </c:pt>
                <c:pt idx="103">
                  <c:v>43789</c:v>
                </c:pt>
                <c:pt idx="104">
                  <c:v>43788</c:v>
                </c:pt>
                <c:pt idx="105">
                  <c:v>43787</c:v>
                </c:pt>
                <c:pt idx="106">
                  <c:v>43784</c:v>
                </c:pt>
                <c:pt idx="107">
                  <c:v>43783</c:v>
                </c:pt>
                <c:pt idx="108">
                  <c:v>43782</c:v>
                </c:pt>
                <c:pt idx="109">
                  <c:v>43781</c:v>
                </c:pt>
                <c:pt idx="110">
                  <c:v>43780</c:v>
                </c:pt>
                <c:pt idx="111">
                  <c:v>43777</c:v>
                </c:pt>
                <c:pt idx="112">
                  <c:v>43776</c:v>
                </c:pt>
                <c:pt idx="113">
                  <c:v>43775</c:v>
                </c:pt>
                <c:pt idx="114">
                  <c:v>43774</c:v>
                </c:pt>
                <c:pt idx="115">
                  <c:v>43773</c:v>
                </c:pt>
                <c:pt idx="116">
                  <c:v>43770</c:v>
                </c:pt>
                <c:pt idx="117">
                  <c:v>43769</c:v>
                </c:pt>
                <c:pt idx="118">
                  <c:v>43768</c:v>
                </c:pt>
                <c:pt idx="119">
                  <c:v>43767</c:v>
                </c:pt>
                <c:pt idx="120">
                  <c:v>43766</c:v>
                </c:pt>
                <c:pt idx="121">
                  <c:v>43763</c:v>
                </c:pt>
                <c:pt idx="122">
                  <c:v>43762</c:v>
                </c:pt>
                <c:pt idx="123">
                  <c:v>43761</c:v>
                </c:pt>
                <c:pt idx="124">
                  <c:v>43760</c:v>
                </c:pt>
                <c:pt idx="125">
                  <c:v>43759</c:v>
                </c:pt>
                <c:pt idx="126">
                  <c:v>43756</c:v>
                </c:pt>
                <c:pt idx="127">
                  <c:v>43755</c:v>
                </c:pt>
                <c:pt idx="128">
                  <c:v>43754</c:v>
                </c:pt>
                <c:pt idx="129">
                  <c:v>43753</c:v>
                </c:pt>
                <c:pt idx="130">
                  <c:v>43752</c:v>
                </c:pt>
                <c:pt idx="131">
                  <c:v>43749</c:v>
                </c:pt>
                <c:pt idx="132">
                  <c:v>43748</c:v>
                </c:pt>
                <c:pt idx="133">
                  <c:v>43747</c:v>
                </c:pt>
                <c:pt idx="134">
                  <c:v>43746</c:v>
                </c:pt>
                <c:pt idx="135">
                  <c:v>43745</c:v>
                </c:pt>
                <c:pt idx="136">
                  <c:v>43742</c:v>
                </c:pt>
                <c:pt idx="137">
                  <c:v>43741</c:v>
                </c:pt>
                <c:pt idx="138">
                  <c:v>43740</c:v>
                </c:pt>
                <c:pt idx="139">
                  <c:v>43739</c:v>
                </c:pt>
                <c:pt idx="140">
                  <c:v>43738</c:v>
                </c:pt>
                <c:pt idx="141">
                  <c:v>43735</c:v>
                </c:pt>
                <c:pt idx="142">
                  <c:v>43734</c:v>
                </c:pt>
                <c:pt idx="143">
                  <c:v>43733</c:v>
                </c:pt>
                <c:pt idx="144">
                  <c:v>43732</c:v>
                </c:pt>
                <c:pt idx="145">
                  <c:v>43731</c:v>
                </c:pt>
                <c:pt idx="146">
                  <c:v>43728</c:v>
                </c:pt>
                <c:pt idx="147">
                  <c:v>43727</c:v>
                </c:pt>
                <c:pt idx="148">
                  <c:v>43726</c:v>
                </c:pt>
                <c:pt idx="149">
                  <c:v>43725</c:v>
                </c:pt>
                <c:pt idx="150">
                  <c:v>43724</c:v>
                </c:pt>
                <c:pt idx="151">
                  <c:v>43721</c:v>
                </c:pt>
                <c:pt idx="152">
                  <c:v>43720</c:v>
                </c:pt>
                <c:pt idx="153">
                  <c:v>43719</c:v>
                </c:pt>
                <c:pt idx="154">
                  <c:v>43718</c:v>
                </c:pt>
                <c:pt idx="155">
                  <c:v>43717</c:v>
                </c:pt>
                <c:pt idx="156">
                  <c:v>43714</c:v>
                </c:pt>
                <c:pt idx="157">
                  <c:v>43713</c:v>
                </c:pt>
                <c:pt idx="158">
                  <c:v>43712</c:v>
                </c:pt>
                <c:pt idx="159">
                  <c:v>43711</c:v>
                </c:pt>
                <c:pt idx="160">
                  <c:v>43707</c:v>
                </c:pt>
                <c:pt idx="161">
                  <c:v>43706</c:v>
                </c:pt>
                <c:pt idx="162">
                  <c:v>43705</c:v>
                </c:pt>
                <c:pt idx="163">
                  <c:v>43704</c:v>
                </c:pt>
                <c:pt idx="164">
                  <c:v>43703</c:v>
                </c:pt>
                <c:pt idx="165">
                  <c:v>43700</c:v>
                </c:pt>
                <c:pt idx="166">
                  <c:v>43699</c:v>
                </c:pt>
                <c:pt idx="167">
                  <c:v>43698</c:v>
                </c:pt>
                <c:pt idx="168">
                  <c:v>43697</c:v>
                </c:pt>
                <c:pt idx="169">
                  <c:v>43696</c:v>
                </c:pt>
                <c:pt idx="170">
                  <c:v>43693</c:v>
                </c:pt>
                <c:pt idx="171">
                  <c:v>43692</c:v>
                </c:pt>
                <c:pt idx="172">
                  <c:v>43691</c:v>
                </c:pt>
                <c:pt idx="173">
                  <c:v>43690</c:v>
                </c:pt>
                <c:pt idx="174">
                  <c:v>43689</c:v>
                </c:pt>
                <c:pt idx="175">
                  <c:v>43686</c:v>
                </c:pt>
                <c:pt idx="176">
                  <c:v>43685</c:v>
                </c:pt>
                <c:pt idx="177">
                  <c:v>43684</c:v>
                </c:pt>
                <c:pt idx="178">
                  <c:v>43683</c:v>
                </c:pt>
                <c:pt idx="179">
                  <c:v>43682</c:v>
                </c:pt>
                <c:pt idx="180">
                  <c:v>43679</c:v>
                </c:pt>
                <c:pt idx="181">
                  <c:v>43678</c:v>
                </c:pt>
                <c:pt idx="182">
                  <c:v>43677</c:v>
                </c:pt>
                <c:pt idx="183">
                  <c:v>43676</c:v>
                </c:pt>
                <c:pt idx="184">
                  <c:v>43675</c:v>
                </c:pt>
                <c:pt idx="185">
                  <c:v>43672</c:v>
                </c:pt>
                <c:pt idx="186">
                  <c:v>43671</c:v>
                </c:pt>
                <c:pt idx="187">
                  <c:v>43670</c:v>
                </c:pt>
                <c:pt idx="188">
                  <c:v>43669</c:v>
                </c:pt>
                <c:pt idx="189">
                  <c:v>43668</c:v>
                </c:pt>
                <c:pt idx="190">
                  <c:v>43665</c:v>
                </c:pt>
                <c:pt idx="191">
                  <c:v>43664</c:v>
                </c:pt>
                <c:pt idx="192">
                  <c:v>43663</c:v>
                </c:pt>
                <c:pt idx="193">
                  <c:v>43662</c:v>
                </c:pt>
                <c:pt idx="194">
                  <c:v>43661</c:v>
                </c:pt>
                <c:pt idx="195">
                  <c:v>43658</c:v>
                </c:pt>
                <c:pt idx="196">
                  <c:v>43657</c:v>
                </c:pt>
                <c:pt idx="197">
                  <c:v>43656</c:v>
                </c:pt>
                <c:pt idx="198">
                  <c:v>43655</c:v>
                </c:pt>
                <c:pt idx="199">
                  <c:v>43654</c:v>
                </c:pt>
                <c:pt idx="200">
                  <c:v>43651</c:v>
                </c:pt>
                <c:pt idx="201">
                  <c:v>43649</c:v>
                </c:pt>
                <c:pt idx="202">
                  <c:v>43648</c:v>
                </c:pt>
                <c:pt idx="203">
                  <c:v>43647</c:v>
                </c:pt>
                <c:pt idx="204">
                  <c:v>43644</c:v>
                </c:pt>
                <c:pt idx="205">
                  <c:v>43643</c:v>
                </c:pt>
                <c:pt idx="206">
                  <c:v>43642</c:v>
                </c:pt>
                <c:pt idx="207">
                  <c:v>43641</c:v>
                </c:pt>
                <c:pt idx="208">
                  <c:v>43640</c:v>
                </c:pt>
                <c:pt idx="209">
                  <c:v>43637</c:v>
                </c:pt>
                <c:pt idx="210">
                  <c:v>43636</c:v>
                </c:pt>
                <c:pt idx="211">
                  <c:v>43635</c:v>
                </c:pt>
                <c:pt idx="212">
                  <c:v>43634</c:v>
                </c:pt>
                <c:pt idx="213">
                  <c:v>43633</c:v>
                </c:pt>
                <c:pt idx="214">
                  <c:v>43630</c:v>
                </c:pt>
                <c:pt idx="215">
                  <c:v>43629</c:v>
                </c:pt>
                <c:pt idx="216">
                  <c:v>43628</c:v>
                </c:pt>
                <c:pt idx="217">
                  <c:v>43627</c:v>
                </c:pt>
                <c:pt idx="218">
                  <c:v>43626</c:v>
                </c:pt>
                <c:pt idx="219">
                  <c:v>43623</c:v>
                </c:pt>
                <c:pt idx="220">
                  <c:v>43622</c:v>
                </c:pt>
                <c:pt idx="221">
                  <c:v>43621</c:v>
                </c:pt>
                <c:pt idx="222">
                  <c:v>43620</c:v>
                </c:pt>
                <c:pt idx="223">
                  <c:v>43619</c:v>
                </c:pt>
                <c:pt idx="224">
                  <c:v>43616</c:v>
                </c:pt>
                <c:pt idx="225">
                  <c:v>43615</c:v>
                </c:pt>
                <c:pt idx="226">
                  <c:v>43614</c:v>
                </c:pt>
                <c:pt idx="227">
                  <c:v>43613</c:v>
                </c:pt>
                <c:pt idx="228">
                  <c:v>43609</c:v>
                </c:pt>
                <c:pt idx="229">
                  <c:v>43608</c:v>
                </c:pt>
                <c:pt idx="230">
                  <c:v>43607</c:v>
                </c:pt>
                <c:pt idx="231">
                  <c:v>43606</c:v>
                </c:pt>
                <c:pt idx="232">
                  <c:v>43605</c:v>
                </c:pt>
                <c:pt idx="233">
                  <c:v>43602</c:v>
                </c:pt>
                <c:pt idx="234">
                  <c:v>43601</c:v>
                </c:pt>
                <c:pt idx="235">
                  <c:v>43600</c:v>
                </c:pt>
                <c:pt idx="236">
                  <c:v>43599</c:v>
                </c:pt>
                <c:pt idx="237">
                  <c:v>43598</c:v>
                </c:pt>
                <c:pt idx="238">
                  <c:v>43595</c:v>
                </c:pt>
                <c:pt idx="239">
                  <c:v>43594</c:v>
                </c:pt>
                <c:pt idx="240">
                  <c:v>43593</c:v>
                </c:pt>
                <c:pt idx="241">
                  <c:v>43592</c:v>
                </c:pt>
                <c:pt idx="242">
                  <c:v>43591</c:v>
                </c:pt>
                <c:pt idx="243">
                  <c:v>43588</c:v>
                </c:pt>
                <c:pt idx="244">
                  <c:v>43587</c:v>
                </c:pt>
                <c:pt idx="245">
                  <c:v>43586</c:v>
                </c:pt>
                <c:pt idx="246">
                  <c:v>43585</c:v>
                </c:pt>
                <c:pt idx="247">
                  <c:v>43584</c:v>
                </c:pt>
                <c:pt idx="248">
                  <c:v>43581</c:v>
                </c:pt>
                <c:pt idx="249">
                  <c:v>43580</c:v>
                </c:pt>
                <c:pt idx="250">
                  <c:v>43579</c:v>
                </c:pt>
                <c:pt idx="251">
                  <c:v>43578</c:v>
                </c:pt>
                <c:pt idx="252">
                  <c:v>43577</c:v>
                </c:pt>
              </c:numCache>
            </c:numRef>
          </c:cat>
          <c:val>
            <c:numRef>
              <c:f>'S&amp;P 500 Historical Data'!$F$2:$F$254</c:f>
              <c:numCache>
                <c:formatCode>#,##0.00</c:formatCode>
                <c:ptCount val="253"/>
                <c:pt idx="0">
                  <c:v>2727.1</c:v>
                </c:pt>
                <c:pt idx="1">
                  <c:v>2820.43</c:v>
                </c:pt>
                <c:pt idx="2">
                  <c:v>2830.88</c:v>
                </c:pt>
                <c:pt idx="3">
                  <c:v>2764.32</c:v>
                </c:pt>
                <c:pt idx="4">
                  <c:v>2761.54</c:v>
                </c:pt>
                <c:pt idx="5">
                  <c:v>2805.1</c:v>
                </c:pt>
                <c:pt idx="6">
                  <c:v>2721.17</c:v>
                </c:pt>
                <c:pt idx="7">
                  <c:v>2762.36</c:v>
                </c:pt>
                <c:pt idx="8">
                  <c:v>2663.3</c:v>
                </c:pt>
                <c:pt idx="9">
                  <c:v>2657.67</c:v>
                </c:pt>
                <c:pt idx="10">
                  <c:v>2574.5700000000002</c:v>
                </c:pt>
                <c:pt idx="11">
                  <c:v>2459.96</c:v>
                </c:pt>
                <c:pt idx="12">
                  <c:v>2455.79</c:v>
                </c:pt>
                <c:pt idx="13">
                  <c:v>2447.4899999999998</c:v>
                </c:pt>
                <c:pt idx="14">
                  <c:v>2571.15</c:v>
                </c:pt>
                <c:pt idx="15">
                  <c:v>2545.2800000000002</c:v>
                </c:pt>
                <c:pt idx="16">
                  <c:v>2520.02</c:v>
                </c:pt>
                <c:pt idx="17">
                  <c:v>2500.7199999999998</c:v>
                </c:pt>
                <c:pt idx="18">
                  <c:v>2407.5300000000002</c:v>
                </c:pt>
                <c:pt idx="19">
                  <c:v>2344.44</c:v>
                </c:pt>
                <c:pt idx="20">
                  <c:v>2191.86</c:v>
                </c:pt>
                <c:pt idx="21">
                  <c:v>2295.56</c:v>
                </c:pt>
                <c:pt idx="22">
                  <c:v>2319.7800000000002</c:v>
                </c:pt>
                <c:pt idx="23">
                  <c:v>2280.52</c:v>
                </c:pt>
                <c:pt idx="24">
                  <c:v>2367.04</c:v>
                </c:pt>
                <c:pt idx="25">
                  <c:v>2380.94</c:v>
                </c:pt>
                <c:pt idx="26">
                  <c:v>2492.37</c:v>
                </c:pt>
                <c:pt idx="27">
                  <c:v>2478.86</c:v>
                </c:pt>
                <c:pt idx="28">
                  <c:v>2707.22</c:v>
                </c:pt>
                <c:pt idx="29">
                  <c:v>2734</c:v>
                </c:pt>
                <c:pt idx="30">
                  <c:v>2734.43</c:v>
                </c:pt>
                <c:pt idx="31">
                  <c:v>2901.54</c:v>
                </c:pt>
                <c:pt idx="32">
                  <c:v>2999.83</c:v>
                </c:pt>
                <c:pt idx="33">
                  <c:v>3034.38</c:v>
                </c:pt>
                <c:pt idx="34">
                  <c:v>2976.63</c:v>
                </c:pt>
                <c:pt idx="35">
                  <c:v>2945.19</c:v>
                </c:pt>
                <c:pt idx="36">
                  <c:v>2855.84</c:v>
                </c:pt>
                <c:pt idx="37">
                  <c:v>2977.39</c:v>
                </c:pt>
                <c:pt idx="38">
                  <c:v>3108.99</c:v>
                </c:pt>
                <c:pt idx="39">
                  <c:v>3118.77</c:v>
                </c:pt>
                <c:pt idx="40">
                  <c:v>3214.65</c:v>
                </c:pt>
                <c:pt idx="41">
                  <c:v>3328.45</c:v>
                </c:pt>
                <c:pt idx="42">
                  <c:v>3341.02</c:v>
                </c:pt>
                <c:pt idx="43">
                  <c:v>3378.83</c:v>
                </c:pt>
                <c:pt idx="44">
                  <c:v>3355.61</c:v>
                </c:pt>
                <c:pt idx="45">
                  <c:v>3366.15</c:v>
                </c:pt>
                <c:pt idx="46">
                  <c:v>3360.52</c:v>
                </c:pt>
                <c:pt idx="47">
                  <c:v>3369.72</c:v>
                </c:pt>
                <c:pt idx="48">
                  <c:v>3352.72</c:v>
                </c:pt>
                <c:pt idx="49">
                  <c:v>3317.77</c:v>
                </c:pt>
                <c:pt idx="50">
                  <c:v>3322.12</c:v>
                </c:pt>
                <c:pt idx="51">
                  <c:v>3334.39</c:v>
                </c:pt>
                <c:pt idx="52">
                  <c:v>3313.75</c:v>
                </c:pt>
                <c:pt idx="53">
                  <c:v>3280.61</c:v>
                </c:pt>
                <c:pt idx="54">
                  <c:v>3235.66</c:v>
                </c:pt>
                <c:pt idx="55">
                  <c:v>3214.68</c:v>
                </c:pt>
                <c:pt idx="56">
                  <c:v>3242.8</c:v>
                </c:pt>
                <c:pt idx="57">
                  <c:v>3271.89</c:v>
                </c:pt>
                <c:pt idx="58">
                  <c:v>3253.22</c:v>
                </c:pt>
                <c:pt idx="59">
                  <c:v>3234.5</c:v>
                </c:pt>
                <c:pt idx="60">
                  <c:v>3281.53</c:v>
                </c:pt>
                <c:pt idx="61">
                  <c:v>3301.87</c:v>
                </c:pt>
                <c:pt idx="62">
                  <c:v>3320.04</c:v>
                </c:pt>
                <c:pt idx="63">
                  <c:v>3316.61</c:v>
                </c:pt>
                <c:pt idx="64">
                  <c:v>3318.86</c:v>
                </c:pt>
                <c:pt idx="65">
                  <c:v>3302.82</c:v>
                </c:pt>
                <c:pt idx="66">
                  <c:v>3280.69</c:v>
                </c:pt>
                <c:pt idx="67">
                  <c:v>3277.19</c:v>
                </c:pt>
                <c:pt idx="68">
                  <c:v>3268.43</c:v>
                </c:pt>
                <c:pt idx="69">
                  <c:v>3260.86</c:v>
                </c:pt>
                <c:pt idx="70">
                  <c:v>3263.67</c:v>
                </c:pt>
                <c:pt idx="71">
                  <c:v>3236.67</c:v>
                </c:pt>
                <c:pt idx="72">
                  <c:v>3232.43</c:v>
                </c:pt>
                <c:pt idx="73">
                  <c:v>3214.64</c:v>
                </c:pt>
                <c:pt idx="74">
                  <c:v>3222.34</c:v>
                </c:pt>
                <c:pt idx="75">
                  <c:v>3235.53</c:v>
                </c:pt>
                <c:pt idx="76">
                  <c:v>3212.03</c:v>
                </c:pt>
                <c:pt idx="77">
                  <c:v>3216.57</c:v>
                </c:pt>
                <c:pt idx="78">
                  <c:v>3234.37</c:v>
                </c:pt>
                <c:pt idx="79">
                  <c:v>3227.2</c:v>
                </c:pt>
                <c:pt idx="80">
                  <c:v>3220.51</c:v>
                </c:pt>
                <c:pt idx="81">
                  <c:v>3222.3</c:v>
                </c:pt>
                <c:pt idx="82">
                  <c:v>3216.03</c:v>
                </c:pt>
                <c:pt idx="83">
                  <c:v>3192.32</c:v>
                </c:pt>
                <c:pt idx="84">
                  <c:v>3191.14</c:v>
                </c:pt>
                <c:pt idx="85">
                  <c:v>3191.03</c:v>
                </c:pt>
                <c:pt idx="86">
                  <c:v>3183.63</c:v>
                </c:pt>
                <c:pt idx="87">
                  <c:v>3156.51</c:v>
                </c:pt>
                <c:pt idx="88">
                  <c:v>3138.47</c:v>
                </c:pt>
                <c:pt idx="89">
                  <c:v>3133.21</c:v>
                </c:pt>
                <c:pt idx="90">
                  <c:v>3126.09</c:v>
                </c:pt>
                <c:pt idx="91">
                  <c:v>3135.46</c:v>
                </c:pt>
                <c:pt idx="92">
                  <c:v>3134.62</c:v>
                </c:pt>
                <c:pt idx="93">
                  <c:v>3103.76</c:v>
                </c:pt>
                <c:pt idx="94">
                  <c:v>3102.53</c:v>
                </c:pt>
                <c:pt idx="95">
                  <c:v>3070.33</c:v>
                </c:pt>
                <c:pt idx="96">
                  <c:v>3110.78</c:v>
                </c:pt>
                <c:pt idx="97">
                  <c:v>3139.34</c:v>
                </c:pt>
                <c:pt idx="98">
                  <c:v>3143.41</c:v>
                </c:pt>
                <c:pt idx="99">
                  <c:v>3131</c:v>
                </c:pt>
                <c:pt idx="100">
                  <c:v>3117.44</c:v>
                </c:pt>
                <c:pt idx="101">
                  <c:v>3099.26</c:v>
                </c:pt>
                <c:pt idx="102">
                  <c:v>3094.55</c:v>
                </c:pt>
                <c:pt idx="103">
                  <c:v>3091.41</c:v>
                </c:pt>
                <c:pt idx="104">
                  <c:v>3113.47</c:v>
                </c:pt>
                <c:pt idx="105">
                  <c:v>3112.06</c:v>
                </c:pt>
                <c:pt idx="106">
                  <c:v>3104.6</c:v>
                </c:pt>
                <c:pt idx="107">
                  <c:v>3083.26</c:v>
                </c:pt>
                <c:pt idx="108">
                  <c:v>3078.8</c:v>
                </c:pt>
                <c:pt idx="109">
                  <c:v>3084.73</c:v>
                </c:pt>
                <c:pt idx="110">
                  <c:v>3075.82</c:v>
                </c:pt>
                <c:pt idx="111">
                  <c:v>3073.58</c:v>
                </c:pt>
                <c:pt idx="112">
                  <c:v>3080.23</c:v>
                </c:pt>
                <c:pt idx="113">
                  <c:v>3065.89</c:v>
                </c:pt>
                <c:pt idx="114">
                  <c:v>3072.15</c:v>
                </c:pt>
                <c:pt idx="115">
                  <c:v>3074.87</c:v>
                </c:pt>
                <c:pt idx="116">
                  <c:v>3050.72</c:v>
                </c:pt>
                <c:pt idx="117">
                  <c:v>3023.19</c:v>
                </c:pt>
                <c:pt idx="118">
                  <c:v>3025.96</c:v>
                </c:pt>
                <c:pt idx="119">
                  <c:v>3034.81</c:v>
                </c:pt>
                <c:pt idx="120">
                  <c:v>3032.12</c:v>
                </c:pt>
                <c:pt idx="121">
                  <c:v>3001.94</c:v>
                </c:pt>
                <c:pt idx="122">
                  <c:v>3000.42</c:v>
                </c:pt>
                <c:pt idx="123">
                  <c:v>2991.21</c:v>
                </c:pt>
                <c:pt idx="124">
                  <c:v>2995.04</c:v>
                </c:pt>
                <c:pt idx="125">
                  <c:v>2995.35</c:v>
                </c:pt>
                <c:pt idx="126">
                  <c:v>2976.31</c:v>
                </c:pt>
                <c:pt idx="127">
                  <c:v>2991.79</c:v>
                </c:pt>
                <c:pt idx="128">
                  <c:v>2985.2</c:v>
                </c:pt>
                <c:pt idx="129">
                  <c:v>2973.61</c:v>
                </c:pt>
                <c:pt idx="130">
                  <c:v>2962.94</c:v>
                </c:pt>
                <c:pt idx="131">
                  <c:v>2963.07</c:v>
                </c:pt>
                <c:pt idx="132">
                  <c:v>2917.12</c:v>
                </c:pt>
                <c:pt idx="133">
                  <c:v>2907.41</c:v>
                </c:pt>
                <c:pt idx="134">
                  <c:v>2892.66</c:v>
                </c:pt>
                <c:pt idx="135">
                  <c:v>2935.68</c:v>
                </c:pt>
                <c:pt idx="136">
                  <c:v>2918.56</c:v>
                </c:pt>
                <c:pt idx="137">
                  <c:v>2855.94</c:v>
                </c:pt>
                <c:pt idx="138">
                  <c:v>2874.93</c:v>
                </c:pt>
                <c:pt idx="139">
                  <c:v>2938.7</c:v>
                </c:pt>
                <c:pt idx="140">
                  <c:v>2967.07</c:v>
                </c:pt>
                <c:pt idx="141">
                  <c:v>2945.53</c:v>
                </c:pt>
                <c:pt idx="142">
                  <c:v>2963.71</c:v>
                </c:pt>
                <c:pt idx="143">
                  <c:v>2952.86</c:v>
                </c:pt>
                <c:pt idx="144">
                  <c:v>2957.73</c:v>
                </c:pt>
                <c:pt idx="145">
                  <c:v>2982.23</c:v>
                </c:pt>
                <c:pt idx="146">
                  <c:v>2984.68</c:v>
                </c:pt>
                <c:pt idx="147">
                  <c:v>3003.16</c:v>
                </c:pt>
                <c:pt idx="148">
                  <c:v>2978.57</c:v>
                </c:pt>
                <c:pt idx="149">
                  <c:v>2993.73</c:v>
                </c:pt>
                <c:pt idx="150">
                  <c:v>2990.67</c:v>
                </c:pt>
                <c:pt idx="151">
                  <c:v>3002.9</c:v>
                </c:pt>
                <c:pt idx="152">
                  <c:v>3000.92</c:v>
                </c:pt>
                <c:pt idx="153">
                  <c:v>2975.31</c:v>
                </c:pt>
                <c:pt idx="154">
                  <c:v>2957.01</c:v>
                </c:pt>
                <c:pt idx="155">
                  <c:v>2969.39</c:v>
                </c:pt>
                <c:pt idx="156">
                  <c:v>2972.51</c:v>
                </c:pt>
                <c:pt idx="157">
                  <c:v>2960.6</c:v>
                </c:pt>
                <c:pt idx="158">
                  <c:v>2921.86</c:v>
                </c:pt>
                <c:pt idx="159">
                  <c:v>2891.85</c:v>
                </c:pt>
                <c:pt idx="160">
                  <c:v>2913.32</c:v>
                </c:pt>
                <c:pt idx="161">
                  <c:v>2905.67</c:v>
                </c:pt>
                <c:pt idx="162">
                  <c:v>2853.05</c:v>
                </c:pt>
                <c:pt idx="163">
                  <c:v>2860.59</c:v>
                </c:pt>
                <c:pt idx="164">
                  <c:v>2856</c:v>
                </c:pt>
                <c:pt idx="165">
                  <c:v>2834.97</c:v>
                </c:pt>
                <c:pt idx="166">
                  <c:v>2904.51</c:v>
                </c:pt>
                <c:pt idx="167">
                  <c:v>2917.91</c:v>
                </c:pt>
                <c:pt idx="168">
                  <c:v>2899.6</c:v>
                </c:pt>
                <c:pt idx="169">
                  <c:v>2913.48</c:v>
                </c:pt>
                <c:pt idx="170">
                  <c:v>2864.74</c:v>
                </c:pt>
                <c:pt idx="171">
                  <c:v>2825.51</c:v>
                </c:pt>
                <c:pt idx="172">
                  <c:v>2839.64</c:v>
                </c:pt>
                <c:pt idx="173">
                  <c:v>2877.05</c:v>
                </c:pt>
                <c:pt idx="174">
                  <c:v>2873.14</c:v>
                </c:pt>
                <c:pt idx="175">
                  <c:v>2900.15</c:v>
                </c:pt>
                <c:pt idx="176">
                  <c:v>2894.47</c:v>
                </c:pt>
                <c:pt idx="177">
                  <c:v>2825.71</c:v>
                </c:pt>
                <c:pt idx="178">
                  <c:v>2847.42</c:v>
                </c:pt>
                <c:pt idx="179">
                  <c:v>2822.12</c:v>
                </c:pt>
                <c:pt idx="180">
                  <c:v>2914.11</c:v>
                </c:pt>
                <c:pt idx="181">
                  <c:v>2945.23</c:v>
                </c:pt>
                <c:pt idx="182">
                  <c:v>2958.08</c:v>
                </c:pt>
                <c:pt idx="183">
                  <c:v>3000.94</c:v>
                </c:pt>
                <c:pt idx="184">
                  <c:v>3014.3</c:v>
                </c:pt>
                <c:pt idx="185">
                  <c:v>3012.59</c:v>
                </c:pt>
                <c:pt idx="186">
                  <c:v>2997.24</c:v>
                </c:pt>
                <c:pt idx="187">
                  <c:v>2996.82</c:v>
                </c:pt>
                <c:pt idx="188">
                  <c:v>2988.56</c:v>
                </c:pt>
                <c:pt idx="189">
                  <c:v>2976.65</c:v>
                </c:pt>
                <c:pt idx="190">
                  <c:v>2975.86</c:v>
                </c:pt>
                <c:pt idx="191">
                  <c:v>2973.09</c:v>
                </c:pt>
                <c:pt idx="192">
                  <c:v>2984.25</c:v>
                </c:pt>
                <c:pt idx="193">
                  <c:v>3001.15</c:v>
                </c:pt>
                <c:pt idx="194">
                  <c:v>3008.77</c:v>
                </c:pt>
                <c:pt idx="195">
                  <c:v>3001.87</c:v>
                </c:pt>
                <c:pt idx="196">
                  <c:v>2988.8</c:v>
                </c:pt>
                <c:pt idx="197">
                  <c:v>2984.62</c:v>
                </c:pt>
                <c:pt idx="198">
                  <c:v>2963.44</c:v>
                </c:pt>
                <c:pt idx="199">
                  <c:v>2970.09</c:v>
                </c:pt>
                <c:pt idx="200">
                  <c:v>2967.97</c:v>
                </c:pt>
                <c:pt idx="201">
                  <c:v>2977.96</c:v>
                </c:pt>
                <c:pt idx="202">
                  <c:v>2955.92</c:v>
                </c:pt>
                <c:pt idx="203">
                  <c:v>2952.22</c:v>
                </c:pt>
                <c:pt idx="204">
                  <c:v>2929.05</c:v>
                </c:pt>
                <c:pt idx="205">
                  <c:v>2918.57</c:v>
                </c:pt>
                <c:pt idx="206">
                  <c:v>2912.99</c:v>
                </c:pt>
                <c:pt idx="207">
                  <c:v>2916.01</c:v>
                </c:pt>
                <c:pt idx="208">
                  <c:v>2944.05</c:v>
                </c:pt>
                <c:pt idx="209">
                  <c:v>2946.87</c:v>
                </c:pt>
                <c:pt idx="210">
                  <c:v>2931.5</c:v>
                </c:pt>
                <c:pt idx="211">
                  <c:v>2911.43</c:v>
                </c:pt>
                <c:pt idx="212">
                  <c:v>2905.44</c:v>
                </c:pt>
                <c:pt idx="213">
                  <c:v>2887.3</c:v>
                </c:pt>
                <c:pt idx="214">
                  <c:v>2879.62</c:v>
                </c:pt>
                <c:pt idx="215">
                  <c:v>2881.99</c:v>
                </c:pt>
                <c:pt idx="216">
                  <c:v>2874.68</c:v>
                </c:pt>
                <c:pt idx="217">
                  <c:v>2878.53</c:v>
                </c:pt>
                <c:pt idx="218">
                  <c:v>2885.51</c:v>
                </c:pt>
                <c:pt idx="219">
                  <c:v>2852.87</c:v>
                </c:pt>
                <c:pt idx="220">
                  <c:v>2822.45</c:v>
                </c:pt>
                <c:pt idx="221">
                  <c:v>2800.92</c:v>
                </c:pt>
                <c:pt idx="222">
                  <c:v>2762.64</c:v>
                </c:pt>
                <c:pt idx="223">
                  <c:v>2728.81</c:v>
                </c:pt>
                <c:pt idx="224">
                  <c:v>2750.52</c:v>
                </c:pt>
                <c:pt idx="225">
                  <c:v>2776.74</c:v>
                </c:pt>
                <c:pt idx="226">
                  <c:v>2766.06</c:v>
                </c:pt>
                <c:pt idx="227">
                  <c:v>2801.58</c:v>
                </c:pt>
                <c:pt idx="228">
                  <c:v>2820.19</c:v>
                </c:pt>
                <c:pt idx="229">
                  <c:v>2805.49</c:v>
                </c:pt>
                <c:pt idx="230">
                  <c:v>2851.11</c:v>
                </c:pt>
                <c:pt idx="231">
                  <c:v>2854.02</c:v>
                </c:pt>
                <c:pt idx="232">
                  <c:v>2831.29</c:v>
                </c:pt>
                <c:pt idx="233">
                  <c:v>2854.23</c:v>
                </c:pt>
                <c:pt idx="234">
                  <c:v>2855.8</c:v>
                </c:pt>
                <c:pt idx="235">
                  <c:v>2815.08</c:v>
                </c:pt>
                <c:pt idx="236">
                  <c:v>2820.12</c:v>
                </c:pt>
                <c:pt idx="237">
                  <c:v>2801.43</c:v>
                </c:pt>
                <c:pt idx="238">
                  <c:v>2825.39</c:v>
                </c:pt>
                <c:pt idx="239">
                  <c:v>2836.4</c:v>
                </c:pt>
                <c:pt idx="240">
                  <c:v>2873.28</c:v>
                </c:pt>
                <c:pt idx="241">
                  <c:v>2862.6</c:v>
                </c:pt>
                <c:pt idx="242">
                  <c:v>2898.21</c:v>
                </c:pt>
                <c:pt idx="243">
                  <c:v>2929.21</c:v>
                </c:pt>
                <c:pt idx="244">
                  <c:v>2900.5</c:v>
                </c:pt>
                <c:pt idx="245">
                  <c:v>2923.36</c:v>
                </c:pt>
                <c:pt idx="246">
                  <c:v>2924.11</c:v>
                </c:pt>
                <c:pt idx="247">
                  <c:v>2939.35</c:v>
                </c:pt>
                <c:pt idx="248">
                  <c:v>2917.56</c:v>
                </c:pt>
                <c:pt idx="249">
                  <c:v>2912.84</c:v>
                </c:pt>
                <c:pt idx="250">
                  <c:v>2926.05</c:v>
                </c:pt>
                <c:pt idx="251">
                  <c:v>2908.53</c:v>
                </c:pt>
                <c:pt idx="252">
                  <c:v>2896.35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'S&amp;P 500 Historical Data'!$G$1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'S&amp;P 500 Historical Data'!$C$2:$C$254</c:f>
              <c:numCache>
                <c:formatCode>d\-mmm\-yy</c:formatCode>
                <c:ptCount val="253"/>
                <c:pt idx="0">
                  <c:v>43942</c:v>
                </c:pt>
                <c:pt idx="1">
                  <c:v>43941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43930</c:v>
                </c:pt>
                <c:pt idx="8">
                  <c:v>43929</c:v>
                </c:pt>
                <c:pt idx="9">
                  <c:v>43928</c:v>
                </c:pt>
                <c:pt idx="10">
                  <c:v>43927</c:v>
                </c:pt>
                <c:pt idx="11">
                  <c:v>43924</c:v>
                </c:pt>
                <c:pt idx="12">
                  <c:v>43923</c:v>
                </c:pt>
                <c:pt idx="13">
                  <c:v>43922</c:v>
                </c:pt>
                <c:pt idx="14">
                  <c:v>43921</c:v>
                </c:pt>
                <c:pt idx="15">
                  <c:v>43920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43910</c:v>
                </c:pt>
                <c:pt idx="22">
                  <c:v>43909</c:v>
                </c:pt>
                <c:pt idx="23">
                  <c:v>43908</c:v>
                </c:pt>
                <c:pt idx="24">
                  <c:v>43907</c:v>
                </c:pt>
                <c:pt idx="25">
                  <c:v>43906</c:v>
                </c:pt>
                <c:pt idx="26">
                  <c:v>43903</c:v>
                </c:pt>
                <c:pt idx="27">
                  <c:v>43902</c:v>
                </c:pt>
                <c:pt idx="28">
                  <c:v>43901</c:v>
                </c:pt>
                <c:pt idx="29">
                  <c:v>43900</c:v>
                </c:pt>
                <c:pt idx="30">
                  <c:v>43899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43889</c:v>
                </c:pt>
                <c:pt idx="37">
                  <c:v>43888</c:v>
                </c:pt>
                <c:pt idx="38">
                  <c:v>43887</c:v>
                </c:pt>
                <c:pt idx="39">
                  <c:v>43886</c:v>
                </c:pt>
                <c:pt idx="40">
                  <c:v>43885</c:v>
                </c:pt>
                <c:pt idx="41">
                  <c:v>43882</c:v>
                </c:pt>
                <c:pt idx="42">
                  <c:v>43881</c:v>
                </c:pt>
                <c:pt idx="43">
                  <c:v>43880</c:v>
                </c:pt>
                <c:pt idx="44">
                  <c:v>43879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43868</c:v>
                </c:pt>
                <c:pt idx="51">
                  <c:v>43867</c:v>
                </c:pt>
                <c:pt idx="52">
                  <c:v>43866</c:v>
                </c:pt>
                <c:pt idx="53">
                  <c:v>43865</c:v>
                </c:pt>
                <c:pt idx="54">
                  <c:v>43864</c:v>
                </c:pt>
                <c:pt idx="55">
                  <c:v>43861</c:v>
                </c:pt>
                <c:pt idx="56">
                  <c:v>43860</c:v>
                </c:pt>
                <c:pt idx="57">
                  <c:v>43859</c:v>
                </c:pt>
                <c:pt idx="58">
                  <c:v>43858</c:v>
                </c:pt>
                <c:pt idx="59">
                  <c:v>43857</c:v>
                </c:pt>
                <c:pt idx="60">
                  <c:v>43854</c:v>
                </c:pt>
                <c:pt idx="61">
                  <c:v>43853</c:v>
                </c:pt>
                <c:pt idx="62">
                  <c:v>43852</c:v>
                </c:pt>
                <c:pt idx="63">
                  <c:v>43851</c:v>
                </c:pt>
                <c:pt idx="64">
                  <c:v>43847</c:v>
                </c:pt>
                <c:pt idx="65">
                  <c:v>43846</c:v>
                </c:pt>
                <c:pt idx="66">
                  <c:v>43845</c:v>
                </c:pt>
                <c:pt idx="67">
                  <c:v>43844</c:v>
                </c:pt>
                <c:pt idx="68">
                  <c:v>43843</c:v>
                </c:pt>
                <c:pt idx="69">
                  <c:v>43840</c:v>
                </c:pt>
                <c:pt idx="70">
                  <c:v>43839</c:v>
                </c:pt>
                <c:pt idx="71">
                  <c:v>43838</c:v>
                </c:pt>
                <c:pt idx="72">
                  <c:v>43837</c:v>
                </c:pt>
                <c:pt idx="73">
                  <c:v>43836</c:v>
                </c:pt>
                <c:pt idx="74">
                  <c:v>43833</c:v>
                </c:pt>
                <c:pt idx="75">
                  <c:v>43832</c:v>
                </c:pt>
                <c:pt idx="76">
                  <c:v>43830</c:v>
                </c:pt>
                <c:pt idx="77">
                  <c:v>43829</c:v>
                </c:pt>
                <c:pt idx="78">
                  <c:v>43826</c:v>
                </c:pt>
                <c:pt idx="79">
                  <c:v>43825</c:v>
                </c:pt>
                <c:pt idx="80">
                  <c:v>43823</c:v>
                </c:pt>
                <c:pt idx="81">
                  <c:v>43822</c:v>
                </c:pt>
                <c:pt idx="82">
                  <c:v>43819</c:v>
                </c:pt>
                <c:pt idx="83">
                  <c:v>43818</c:v>
                </c:pt>
                <c:pt idx="84">
                  <c:v>43817</c:v>
                </c:pt>
                <c:pt idx="85">
                  <c:v>43816</c:v>
                </c:pt>
                <c:pt idx="86">
                  <c:v>43815</c:v>
                </c:pt>
                <c:pt idx="87">
                  <c:v>43812</c:v>
                </c:pt>
                <c:pt idx="88">
                  <c:v>43811</c:v>
                </c:pt>
                <c:pt idx="89">
                  <c:v>43810</c:v>
                </c:pt>
                <c:pt idx="90">
                  <c:v>43809</c:v>
                </c:pt>
                <c:pt idx="91">
                  <c:v>43808</c:v>
                </c:pt>
                <c:pt idx="92">
                  <c:v>43805</c:v>
                </c:pt>
                <c:pt idx="93">
                  <c:v>43804</c:v>
                </c:pt>
                <c:pt idx="94">
                  <c:v>43803</c:v>
                </c:pt>
                <c:pt idx="95">
                  <c:v>43802</c:v>
                </c:pt>
                <c:pt idx="96">
                  <c:v>43801</c:v>
                </c:pt>
                <c:pt idx="97">
                  <c:v>43798</c:v>
                </c:pt>
                <c:pt idx="98">
                  <c:v>43796</c:v>
                </c:pt>
                <c:pt idx="99">
                  <c:v>43795</c:v>
                </c:pt>
                <c:pt idx="100">
                  <c:v>43794</c:v>
                </c:pt>
                <c:pt idx="101">
                  <c:v>43791</c:v>
                </c:pt>
                <c:pt idx="102">
                  <c:v>43790</c:v>
                </c:pt>
                <c:pt idx="103">
                  <c:v>43789</c:v>
                </c:pt>
                <c:pt idx="104">
                  <c:v>43788</c:v>
                </c:pt>
                <c:pt idx="105">
                  <c:v>43787</c:v>
                </c:pt>
                <c:pt idx="106">
                  <c:v>43784</c:v>
                </c:pt>
                <c:pt idx="107">
                  <c:v>43783</c:v>
                </c:pt>
                <c:pt idx="108">
                  <c:v>43782</c:v>
                </c:pt>
                <c:pt idx="109">
                  <c:v>43781</c:v>
                </c:pt>
                <c:pt idx="110">
                  <c:v>43780</c:v>
                </c:pt>
                <c:pt idx="111">
                  <c:v>43777</c:v>
                </c:pt>
                <c:pt idx="112">
                  <c:v>43776</c:v>
                </c:pt>
                <c:pt idx="113">
                  <c:v>43775</c:v>
                </c:pt>
                <c:pt idx="114">
                  <c:v>43774</c:v>
                </c:pt>
                <c:pt idx="115">
                  <c:v>43773</c:v>
                </c:pt>
                <c:pt idx="116">
                  <c:v>43770</c:v>
                </c:pt>
                <c:pt idx="117">
                  <c:v>43769</c:v>
                </c:pt>
                <c:pt idx="118">
                  <c:v>43768</c:v>
                </c:pt>
                <c:pt idx="119">
                  <c:v>43767</c:v>
                </c:pt>
                <c:pt idx="120">
                  <c:v>43766</c:v>
                </c:pt>
                <c:pt idx="121">
                  <c:v>43763</c:v>
                </c:pt>
                <c:pt idx="122">
                  <c:v>43762</c:v>
                </c:pt>
                <c:pt idx="123">
                  <c:v>43761</c:v>
                </c:pt>
                <c:pt idx="124">
                  <c:v>43760</c:v>
                </c:pt>
                <c:pt idx="125">
                  <c:v>43759</c:v>
                </c:pt>
                <c:pt idx="126">
                  <c:v>43756</c:v>
                </c:pt>
                <c:pt idx="127">
                  <c:v>43755</c:v>
                </c:pt>
                <c:pt idx="128">
                  <c:v>43754</c:v>
                </c:pt>
                <c:pt idx="129">
                  <c:v>43753</c:v>
                </c:pt>
                <c:pt idx="130">
                  <c:v>43752</c:v>
                </c:pt>
                <c:pt idx="131">
                  <c:v>43749</c:v>
                </c:pt>
                <c:pt idx="132">
                  <c:v>43748</c:v>
                </c:pt>
                <c:pt idx="133">
                  <c:v>43747</c:v>
                </c:pt>
                <c:pt idx="134">
                  <c:v>43746</c:v>
                </c:pt>
                <c:pt idx="135">
                  <c:v>43745</c:v>
                </c:pt>
                <c:pt idx="136">
                  <c:v>43742</c:v>
                </c:pt>
                <c:pt idx="137">
                  <c:v>43741</c:v>
                </c:pt>
                <c:pt idx="138">
                  <c:v>43740</c:v>
                </c:pt>
                <c:pt idx="139">
                  <c:v>43739</c:v>
                </c:pt>
                <c:pt idx="140">
                  <c:v>43738</c:v>
                </c:pt>
                <c:pt idx="141">
                  <c:v>43735</c:v>
                </c:pt>
                <c:pt idx="142">
                  <c:v>43734</c:v>
                </c:pt>
                <c:pt idx="143">
                  <c:v>43733</c:v>
                </c:pt>
                <c:pt idx="144">
                  <c:v>43732</c:v>
                </c:pt>
                <c:pt idx="145">
                  <c:v>43731</c:v>
                </c:pt>
                <c:pt idx="146">
                  <c:v>43728</c:v>
                </c:pt>
                <c:pt idx="147">
                  <c:v>43727</c:v>
                </c:pt>
                <c:pt idx="148">
                  <c:v>43726</c:v>
                </c:pt>
                <c:pt idx="149">
                  <c:v>43725</c:v>
                </c:pt>
                <c:pt idx="150">
                  <c:v>43724</c:v>
                </c:pt>
                <c:pt idx="151">
                  <c:v>43721</c:v>
                </c:pt>
                <c:pt idx="152">
                  <c:v>43720</c:v>
                </c:pt>
                <c:pt idx="153">
                  <c:v>43719</c:v>
                </c:pt>
                <c:pt idx="154">
                  <c:v>43718</c:v>
                </c:pt>
                <c:pt idx="155">
                  <c:v>43717</c:v>
                </c:pt>
                <c:pt idx="156">
                  <c:v>43714</c:v>
                </c:pt>
                <c:pt idx="157">
                  <c:v>43713</c:v>
                </c:pt>
                <c:pt idx="158">
                  <c:v>43712</c:v>
                </c:pt>
                <c:pt idx="159">
                  <c:v>43711</c:v>
                </c:pt>
                <c:pt idx="160">
                  <c:v>43707</c:v>
                </c:pt>
                <c:pt idx="161">
                  <c:v>43706</c:v>
                </c:pt>
                <c:pt idx="162">
                  <c:v>43705</c:v>
                </c:pt>
                <c:pt idx="163">
                  <c:v>43704</c:v>
                </c:pt>
                <c:pt idx="164">
                  <c:v>43703</c:v>
                </c:pt>
                <c:pt idx="165">
                  <c:v>43700</c:v>
                </c:pt>
                <c:pt idx="166">
                  <c:v>43699</c:v>
                </c:pt>
                <c:pt idx="167">
                  <c:v>43698</c:v>
                </c:pt>
                <c:pt idx="168">
                  <c:v>43697</c:v>
                </c:pt>
                <c:pt idx="169">
                  <c:v>43696</c:v>
                </c:pt>
                <c:pt idx="170">
                  <c:v>43693</c:v>
                </c:pt>
                <c:pt idx="171">
                  <c:v>43692</c:v>
                </c:pt>
                <c:pt idx="172">
                  <c:v>43691</c:v>
                </c:pt>
                <c:pt idx="173">
                  <c:v>43690</c:v>
                </c:pt>
                <c:pt idx="174">
                  <c:v>43689</c:v>
                </c:pt>
                <c:pt idx="175">
                  <c:v>43686</c:v>
                </c:pt>
                <c:pt idx="176">
                  <c:v>43685</c:v>
                </c:pt>
                <c:pt idx="177">
                  <c:v>43684</c:v>
                </c:pt>
                <c:pt idx="178">
                  <c:v>43683</c:v>
                </c:pt>
                <c:pt idx="179">
                  <c:v>43682</c:v>
                </c:pt>
                <c:pt idx="180">
                  <c:v>43679</c:v>
                </c:pt>
                <c:pt idx="181">
                  <c:v>43678</c:v>
                </c:pt>
                <c:pt idx="182">
                  <c:v>43677</c:v>
                </c:pt>
                <c:pt idx="183">
                  <c:v>43676</c:v>
                </c:pt>
                <c:pt idx="184">
                  <c:v>43675</c:v>
                </c:pt>
                <c:pt idx="185">
                  <c:v>43672</c:v>
                </c:pt>
                <c:pt idx="186">
                  <c:v>43671</c:v>
                </c:pt>
                <c:pt idx="187">
                  <c:v>43670</c:v>
                </c:pt>
                <c:pt idx="188">
                  <c:v>43669</c:v>
                </c:pt>
                <c:pt idx="189">
                  <c:v>43668</c:v>
                </c:pt>
                <c:pt idx="190">
                  <c:v>43665</c:v>
                </c:pt>
                <c:pt idx="191">
                  <c:v>43664</c:v>
                </c:pt>
                <c:pt idx="192">
                  <c:v>43663</c:v>
                </c:pt>
                <c:pt idx="193">
                  <c:v>43662</c:v>
                </c:pt>
                <c:pt idx="194">
                  <c:v>43661</c:v>
                </c:pt>
                <c:pt idx="195">
                  <c:v>43658</c:v>
                </c:pt>
                <c:pt idx="196">
                  <c:v>43657</c:v>
                </c:pt>
                <c:pt idx="197">
                  <c:v>43656</c:v>
                </c:pt>
                <c:pt idx="198">
                  <c:v>43655</c:v>
                </c:pt>
                <c:pt idx="199">
                  <c:v>43654</c:v>
                </c:pt>
                <c:pt idx="200">
                  <c:v>43651</c:v>
                </c:pt>
                <c:pt idx="201">
                  <c:v>43649</c:v>
                </c:pt>
                <c:pt idx="202">
                  <c:v>43648</c:v>
                </c:pt>
                <c:pt idx="203">
                  <c:v>43647</c:v>
                </c:pt>
                <c:pt idx="204">
                  <c:v>43644</c:v>
                </c:pt>
                <c:pt idx="205">
                  <c:v>43643</c:v>
                </c:pt>
                <c:pt idx="206">
                  <c:v>43642</c:v>
                </c:pt>
                <c:pt idx="207">
                  <c:v>43641</c:v>
                </c:pt>
                <c:pt idx="208">
                  <c:v>43640</c:v>
                </c:pt>
                <c:pt idx="209">
                  <c:v>43637</c:v>
                </c:pt>
                <c:pt idx="210">
                  <c:v>43636</c:v>
                </c:pt>
                <c:pt idx="211">
                  <c:v>43635</c:v>
                </c:pt>
                <c:pt idx="212">
                  <c:v>43634</c:v>
                </c:pt>
                <c:pt idx="213">
                  <c:v>43633</c:v>
                </c:pt>
                <c:pt idx="214">
                  <c:v>43630</c:v>
                </c:pt>
                <c:pt idx="215">
                  <c:v>43629</c:v>
                </c:pt>
                <c:pt idx="216">
                  <c:v>43628</c:v>
                </c:pt>
                <c:pt idx="217">
                  <c:v>43627</c:v>
                </c:pt>
                <c:pt idx="218">
                  <c:v>43626</c:v>
                </c:pt>
                <c:pt idx="219">
                  <c:v>43623</c:v>
                </c:pt>
                <c:pt idx="220">
                  <c:v>43622</c:v>
                </c:pt>
                <c:pt idx="221">
                  <c:v>43621</c:v>
                </c:pt>
                <c:pt idx="222">
                  <c:v>43620</c:v>
                </c:pt>
                <c:pt idx="223">
                  <c:v>43619</c:v>
                </c:pt>
                <c:pt idx="224">
                  <c:v>43616</c:v>
                </c:pt>
                <c:pt idx="225">
                  <c:v>43615</c:v>
                </c:pt>
                <c:pt idx="226">
                  <c:v>43614</c:v>
                </c:pt>
                <c:pt idx="227">
                  <c:v>43613</c:v>
                </c:pt>
                <c:pt idx="228">
                  <c:v>43609</c:v>
                </c:pt>
                <c:pt idx="229">
                  <c:v>43608</c:v>
                </c:pt>
                <c:pt idx="230">
                  <c:v>43607</c:v>
                </c:pt>
                <c:pt idx="231">
                  <c:v>43606</c:v>
                </c:pt>
                <c:pt idx="232">
                  <c:v>43605</c:v>
                </c:pt>
                <c:pt idx="233">
                  <c:v>43602</c:v>
                </c:pt>
                <c:pt idx="234">
                  <c:v>43601</c:v>
                </c:pt>
                <c:pt idx="235">
                  <c:v>43600</c:v>
                </c:pt>
                <c:pt idx="236">
                  <c:v>43599</c:v>
                </c:pt>
                <c:pt idx="237">
                  <c:v>43598</c:v>
                </c:pt>
                <c:pt idx="238">
                  <c:v>43595</c:v>
                </c:pt>
                <c:pt idx="239">
                  <c:v>43594</c:v>
                </c:pt>
                <c:pt idx="240">
                  <c:v>43593</c:v>
                </c:pt>
                <c:pt idx="241">
                  <c:v>43592</c:v>
                </c:pt>
                <c:pt idx="242">
                  <c:v>43591</c:v>
                </c:pt>
                <c:pt idx="243">
                  <c:v>43588</c:v>
                </c:pt>
                <c:pt idx="244">
                  <c:v>43587</c:v>
                </c:pt>
                <c:pt idx="245">
                  <c:v>43586</c:v>
                </c:pt>
                <c:pt idx="246">
                  <c:v>43585</c:v>
                </c:pt>
                <c:pt idx="247">
                  <c:v>43584</c:v>
                </c:pt>
                <c:pt idx="248">
                  <c:v>43581</c:v>
                </c:pt>
                <c:pt idx="249">
                  <c:v>43580</c:v>
                </c:pt>
                <c:pt idx="250">
                  <c:v>43579</c:v>
                </c:pt>
                <c:pt idx="251">
                  <c:v>43578</c:v>
                </c:pt>
                <c:pt idx="252">
                  <c:v>43577</c:v>
                </c:pt>
              </c:numCache>
            </c:numRef>
          </c:cat>
          <c:val>
            <c:numRef>
              <c:f>'S&amp;P 500 Historical Data'!$G$2:$G$254</c:f>
              <c:numCache>
                <c:formatCode>#,##0.00</c:formatCode>
                <c:ptCount val="253"/>
                <c:pt idx="0">
                  <c:v>2736.56</c:v>
                </c:pt>
                <c:pt idx="1">
                  <c:v>2823.16</c:v>
                </c:pt>
                <c:pt idx="2">
                  <c:v>2874.56</c:v>
                </c:pt>
                <c:pt idx="3">
                  <c:v>2799.55</c:v>
                </c:pt>
                <c:pt idx="4">
                  <c:v>2783.36</c:v>
                </c:pt>
                <c:pt idx="5">
                  <c:v>2846.06</c:v>
                </c:pt>
                <c:pt idx="6">
                  <c:v>2761.63</c:v>
                </c:pt>
                <c:pt idx="7">
                  <c:v>2789.82</c:v>
                </c:pt>
                <c:pt idx="8">
                  <c:v>2749.98</c:v>
                </c:pt>
                <c:pt idx="9">
                  <c:v>2659.41</c:v>
                </c:pt>
                <c:pt idx="10">
                  <c:v>2663.68</c:v>
                </c:pt>
                <c:pt idx="11">
                  <c:v>2488.65</c:v>
                </c:pt>
                <c:pt idx="12">
                  <c:v>2526.9</c:v>
                </c:pt>
                <c:pt idx="13">
                  <c:v>2470.5</c:v>
                </c:pt>
                <c:pt idx="14">
                  <c:v>2584.59</c:v>
                </c:pt>
                <c:pt idx="15">
                  <c:v>2626.65</c:v>
                </c:pt>
                <c:pt idx="16">
                  <c:v>2541.4699999999998</c:v>
                </c:pt>
                <c:pt idx="17">
                  <c:v>2630.07</c:v>
                </c:pt>
                <c:pt idx="18">
                  <c:v>2475.56</c:v>
                </c:pt>
                <c:pt idx="19">
                  <c:v>2447.33</c:v>
                </c:pt>
                <c:pt idx="20">
                  <c:v>2237.4</c:v>
                </c:pt>
                <c:pt idx="21">
                  <c:v>2304.92</c:v>
                </c:pt>
                <c:pt idx="22">
                  <c:v>2409.39</c:v>
                </c:pt>
                <c:pt idx="23">
                  <c:v>2398.1</c:v>
                </c:pt>
                <c:pt idx="24">
                  <c:v>2529.19</c:v>
                </c:pt>
                <c:pt idx="25">
                  <c:v>2386.13</c:v>
                </c:pt>
                <c:pt idx="26">
                  <c:v>2711.02</c:v>
                </c:pt>
                <c:pt idx="27">
                  <c:v>2480.64</c:v>
                </c:pt>
                <c:pt idx="28">
                  <c:v>2741.38</c:v>
                </c:pt>
                <c:pt idx="29">
                  <c:v>2882.23</c:v>
                </c:pt>
                <c:pt idx="30">
                  <c:v>2746.56</c:v>
                </c:pt>
                <c:pt idx="31">
                  <c:v>2972.37</c:v>
                </c:pt>
                <c:pt idx="32">
                  <c:v>3023.94</c:v>
                </c:pt>
                <c:pt idx="33">
                  <c:v>3130.12</c:v>
                </c:pt>
                <c:pt idx="34">
                  <c:v>3003.37</c:v>
                </c:pt>
                <c:pt idx="35">
                  <c:v>3090.23</c:v>
                </c:pt>
                <c:pt idx="36">
                  <c:v>2954.22</c:v>
                </c:pt>
                <c:pt idx="37">
                  <c:v>2978.76</c:v>
                </c:pt>
                <c:pt idx="38">
                  <c:v>3116.39</c:v>
                </c:pt>
                <c:pt idx="39">
                  <c:v>3128.21</c:v>
                </c:pt>
                <c:pt idx="40">
                  <c:v>3225.89</c:v>
                </c:pt>
                <c:pt idx="41">
                  <c:v>3337.75</c:v>
                </c:pt>
                <c:pt idx="42">
                  <c:v>3373.23</c:v>
                </c:pt>
                <c:pt idx="43">
                  <c:v>3386.15</c:v>
                </c:pt>
                <c:pt idx="44">
                  <c:v>3370.29</c:v>
                </c:pt>
                <c:pt idx="45">
                  <c:v>3380.16</c:v>
                </c:pt>
                <c:pt idx="46">
                  <c:v>3373.94</c:v>
                </c:pt>
                <c:pt idx="47">
                  <c:v>3379.45</c:v>
                </c:pt>
                <c:pt idx="48">
                  <c:v>3357.75</c:v>
                </c:pt>
                <c:pt idx="49">
                  <c:v>3352.09</c:v>
                </c:pt>
                <c:pt idx="50">
                  <c:v>3327.71</c:v>
                </c:pt>
                <c:pt idx="51">
                  <c:v>3345.78</c:v>
                </c:pt>
                <c:pt idx="52">
                  <c:v>3334.69</c:v>
                </c:pt>
                <c:pt idx="53">
                  <c:v>3297.59</c:v>
                </c:pt>
                <c:pt idx="54">
                  <c:v>3248.92</c:v>
                </c:pt>
                <c:pt idx="55">
                  <c:v>3225.52</c:v>
                </c:pt>
                <c:pt idx="56">
                  <c:v>3283.66</c:v>
                </c:pt>
                <c:pt idx="57">
                  <c:v>3273.4</c:v>
                </c:pt>
                <c:pt idx="58">
                  <c:v>3276.24</c:v>
                </c:pt>
                <c:pt idx="59">
                  <c:v>3243.63</c:v>
                </c:pt>
                <c:pt idx="60">
                  <c:v>3295.47</c:v>
                </c:pt>
                <c:pt idx="61">
                  <c:v>3325.54</c:v>
                </c:pt>
                <c:pt idx="62">
                  <c:v>3321.75</c:v>
                </c:pt>
                <c:pt idx="63">
                  <c:v>3320.79</c:v>
                </c:pt>
                <c:pt idx="64">
                  <c:v>3329.62</c:v>
                </c:pt>
                <c:pt idx="65">
                  <c:v>3316.81</c:v>
                </c:pt>
                <c:pt idx="66">
                  <c:v>3289.29</c:v>
                </c:pt>
                <c:pt idx="67">
                  <c:v>3283.15</c:v>
                </c:pt>
                <c:pt idx="68">
                  <c:v>3288.13</c:v>
                </c:pt>
                <c:pt idx="69">
                  <c:v>3265.35</c:v>
                </c:pt>
                <c:pt idx="70">
                  <c:v>3274.7</c:v>
                </c:pt>
                <c:pt idx="71">
                  <c:v>3253.05</c:v>
                </c:pt>
                <c:pt idx="72">
                  <c:v>3237.18</c:v>
                </c:pt>
                <c:pt idx="73">
                  <c:v>3246.28</c:v>
                </c:pt>
                <c:pt idx="74">
                  <c:v>3234.85</c:v>
                </c:pt>
                <c:pt idx="75">
                  <c:v>3257.85</c:v>
                </c:pt>
                <c:pt idx="76">
                  <c:v>3230.78</c:v>
                </c:pt>
                <c:pt idx="77">
                  <c:v>3221.29</c:v>
                </c:pt>
                <c:pt idx="78">
                  <c:v>3240.02</c:v>
                </c:pt>
                <c:pt idx="79">
                  <c:v>3239.91</c:v>
                </c:pt>
                <c:pt idx="80">
                  <c:v>3223.38</c:v>
                </c:pt>
                <c:pt idx="81">
                  <c:v>3224.01</c:v>
                </c:pt>
                <c:pt idx="82">
                  <c:v>3221.22</c:v>
                </c:pt>
                <c:pt idx="83">
                  <c:v>3205.37</c:v>
                </c:pt>
                <c:pt idx="84">
                  <c:v>3191.14</c:v>
                </c:pt>
                <c:pt idx="85">
                  <c:v>3192.52</c:v>
                </c:pt>
                <c:pt idx="86">
                  <c:v>3191.45</c:v>
                </c:pt>
                <c:pt idx="87">
                  <c:v>3168.8</c:v>
                </c:pt>
                <c:pt idx="88">
                  <c:v>3168.57</c:v>
                </c:pt>
                <c:pt idx="89">
                  <c:v>3141.63</c:v>
                </c:pt>
                <c:pt idx="90">
                  <c:v>3132.52</c:v>
                </c:pt>
                <c:pt idx="91">
                  <c:v>3135.96</c:v>
                </c:pt>
                <c:pt idx="92">
                  <c:v>3145.91</c:v>
                </c:pt>
                <c:pt idx="93">
                  <c:v>3117.43</c:v>
                </c:pt>
                <c:pt idx="94">
                  <c:v>3112.76</c:v>
                </c:pt>
                <c:pt idx="95">
                  <c:v>3093.2</c:v>
                </c:pt>
                <c:pt idx="96">
                  <c:v>3113.87</c:v>
                </c:pt>
                <c:pt idx="97">
                  <c:v>3140.98</c:v>
                </c:pt>
                <c:pt idx="98">
                  <c:v>3153.63</c:v>
                </c:pt>
                <c:pt idx="99">
                  <c:v>3140.52</c:v>
                </c:pt>
                <c:pt idx="100">
                  <c:v>3133.64</c:v>
                </c:pt>
                <c:pt idx="101">
                  <c:v>3110.29</c:v>
                </c:pt>
                <c:pt idx="102">
                  <c:v>3103.54</c:v>
                </c:pt>
                <c:pt idx="103">
                  <c:v>3108.46</c:v>
                </c:pt>
                <c:pt idx="104">
                  <c:v>3120.18</c:v>
                </c:pt>
                <c:pt idx="105">
                  <c:v>3122.03</c:v>
                </c:pt>
                <c:pt idx="106">
                  <c:v>3120.46</c:v>
                </c:pt>
                <c:pt idx="107">
                  <c:v>3096.63</c:v>
                </c:pt>
                <c:pt idx="108">
                  <c:v>3094.04</c:v>
                </c:pt>
                <c:pt idx="109">
                  <c:v>3091.84</c:v>
                </c:pt>
                <c:pt idx="110">
                  <c:v>3087.01</c:v>
                </c:pt>
                <c:pt idx="111">
                  <c:v>3093.08</c:v>
                </c:pt>
                <c:pt idx="112">
                  <c:v>3085.18</c:v>
                </c:pt>
                <c:pt idx="113">
                  <c:v>3076.78</c:v>
                </c:pt>
                <c:pt idx="114">
                  <c:v>3074.62</c:v>
                </c:pt>
                <c:pt idx="115">
                  <c:v>3078.27</c:v>
                </c:pt>
                <c:pt idx="116">
                  <c:v>3066.91</c:v>
                </c:pt>
                <c:pt idx="117">
                  <c:v>3037.56</c:v>
                </c:pt>
                <c:pt idx="118">
                  <c:v>3046.77</c:v>
                </c:pt>
                <c:pt idx="119">
                  <c:v>3036.89</c:v>
                </c:pt>
                <c:pt idx="120">
                  <c:v>3039.42</c:v>
                </c:pt>
                <c:pt idx="121">
                  <c:v>3022.55</c:v>
                </c:pt>
                <c:pt idx="122">
                  <c:v>3010.29</c:v>
                </c:pt>
                <c:pt idx="123">
                  <c:v>3004.52</c:v>
                </c:pt>
                <c:pt idx="124">
                  <c:v>2995.99</c:v>
                </c:pt>
                <c:pt idx="125">
                  <c:v>3006.72</c:v>
                </c:pt>
                <c:pt idx="126">
                  <c:v>2986.2</c:v>
                </c:pt>
                <c:pt idx="127">
                  <c:v>2997.95</c:v>
                </c:pt>
                <c:pt idx="128">
                  <c:v>2989.69</c:v>
                </c:pt>
                <c:pt idx="129">
                  <c:v>2995.68</c:v>
                </c:pt>
                <c:pt idx="130">
                  <c:v>2966.15</c:v>
                </c:pt>
                <c:pt idx="131">
                  <c:v>2970.27</c:v>
                </c:pt>
                <c:pt idx="132">
                  <c:v>2938.13</c:v>
                </c:pt>
                <c:pt idx="133">
                  <c:v>2919.4</c:v>
                </c:pt>
                <c:pt idx="134">
                  <c:v>2893.06</c:v>
                </c:pt>
                <c:pt idx="135">
                  <c:v>2938.79</c:v>
                </c:pt>
                <c:pt idx="136">
                  <c:v>2952.01</c:v>
                </c:pt>
                <c:pt idx="137">
                  <c:v>2910.63</c:v>
                </c:pt>
                <c:pt idx="138">
                  <c:v>2887.61</c:v>
                </c:pt>
                <c:pt idx="139">
                  <c:v>2940.25</c:v>
                </c:pt>
                <c:pt idx="140">
                  <c:v>2976.74</c:v>
                </c:pt>
                <c:pt idx="141">
                  <c:v>2961.79</c:v>
                </c:pt>
                <c:pt idx="142">
                  <c:v>2977.62</c:v>
                </c:pt>
                <c:pt idx="143">
                  <c:v>2984.87</c:v>
                </c:pt>
                <c:pt idx="144">
                  <c:v>2966.6</c:v>
                </c:pt>
                <c:pt idx="145">
                  <c:v>2991.78</c:v>
                </c:pt>
                <c:pt idx="146">
                  <c:v>2992.07</c:v>
                </c:pt>
                <c:pt idx="147">
                  <c:v>3006.79</c:v>
                </c:pt>
                <c:pt idx="148">
                  <c:v>3006.73</c:v>
                </c:pt>
                <c:pt idx="149">
                  <c:v>3005.7</c:v>
                </c:pt>
                <c:pt idx="150">
                  <c:v>2997.96</c:v>
                </c:pt>
                <c:pt idx="151">
                  <c:v>3007.39</c:v>
                </c:pt>
                <c:pt idx="152">
                  <c:v>3009.57</c:v>
                </c:pt>
                <c:pt idx="153">
                  <c:v>3000.93</c:v>
                </c:pt>
                <c:pt idx="154">
                  <c:v>2979.39</c:v>
                </c:pt>
                <c:pt idx="155">
                  <c:v>2978.43</c:v>
                </c:pt>
                <c:pt idx="156">
                  <c:v>2978.71</c:v>
                </c:pt>
                <c:pt idx="157">
                  <c:v>2976</c:v>
                </c:pt>
                <c:pt idx="158">
                  <c:v>2937.78</c:v>
                </c:pt>
                <c:pt idx="159">
                  <c:v>2906.27</c:v>
                </c:pt>
                <c:pt idx="160">
                  <c:v>2926.46</c:v>
                </c:pt>
                <c:pt idx="161">
                  <c:v>2924.58</c:v>
                </c:pt>
                <c:pt idx="162">
                  <c:v>2887.94</c:v>
                </c:pt>
                <c:pt idx="163">
                  <c:v>2869.16</c:v>
                </c:pt>
                <c:pt idx="164">
                  <c:v>2878.38</c:v>
                </c:pt>
                <c:pt idx="165">
                  <c:v>2847.11</c:v>
                </c:pt>
                <c:pt idx="166">
                  <c:v>2922.95</c:v>
                </c:pt>
                <c:pt idx="167">
                  <c:v>2924.43</c:v>
                </c:pt>
                <c:pt idx="168">
                  <c:v>2900.51</c:v>
                </c:pt>
                <c:pt idx="169">
                  <c:v>2923.65</c:v>
                </c:pt>
                <c:pt idx="170">
                  <c:v>2888.68</c:v>
                </c:pt>
                <c:pt idx="171">
                  <c:v>2847.6</c:v>
                </c:pt>
                <c:pt idx="172">
                  <c:v>2840.6</c:v>
                </c:pt>
                <c:pt idx="173">
                  <c:v>2926.32</c:v>
                </c:pt>
                <c:pt idx="174">
                  <c:v>2883.75</c:v>
                </c:pt>
                <c:pt idx="175">
                  <c:v>2918.65</c:v>
                </c:pt>
                <c:pt idx="176">
                  <c:v>2938.09</c:v>
                </c:pt>
                <c:pt idx="177">
                  <c:v>2883.98</c:v>
                </c:pt>
                <c:pt idx="178">
                  <c:v>2881.77</c:v>
                </c:pt>
                <c:pt idx="179">
                  <c:v>2844.74</c:v>
                </c:pt>
                <c:pt idx="180">
                  <c:v>2932.05</c:v>
                </c:pt>
                <c:pt idx="181">
                  <c:v>2953.56</c:v>
                </c:pt>
                <c:pt idx="182">
                  <c:v>2980.38</c:v>
                </c:pt>
                <c:pt idx="183">
                  <c:v>3013.18</c:v>
                </c:pt>
                <c:pt idx="184">
                  <c:v>3020.97</c:v>
                </c:pt>
                <c:pt idx="185">
                  <c:v>3025.86</c:v>
                </c:pt>
                <c:pt idx="186">
                  <c:v>3003.67</c:v>
                </c:pt>
                <c:pt idx="187">
                  <c:v>3019.56</c:v>
                </c:pt>
                <c:pt idx="188">
                  <c:v>3005.47</c:v>
                </c:pt>
                <c:pt idx="189">
                  <c:v>2985.03</c:v>
                </c:pt>
                <c:pt idx="190">
                  <c:v>2976.61</c:v>
                </c:pt>
                <c:pt idx="191">
                  <c:v>2995.11</c:v>
                </c:pt>
                <c:pt idx="192">
                  <c:v>2984.42</c:v>
                </c:pt>
                <c:pt idx="193">
                  <c:v>3004.04</c:v>
                </c:pt>
                <c:pt idx="194">
                  <c:v>3014.3</c:v>
                </c:pt>
                <c:pt idx="195">
                  <c:v>3013.77</c:v>
                </c:pt>
                <c:pt idx="196">
                  <c:v>2999.91</c:v>
                </c:pt>
                <c:pt idx="197">
                  <c:v>2993.07</c:v>
                </c:pt>
                <c:pt idx="198">
                  <c:v>2979.63</c:v>
                </c:pt>
                <c:pt idx="199">
                  <c:v>2975.95</c:v>
                </c:pt>
                <c:pt idx="200">
                  <c:v>2990.41</c:v>
                </c:pt>
                <c:pt idx="201">
                  <c:v>2995.82</c:v>
                </c:pt>
                <c:pt idx="202">
                  <c:v>2973.01</c:v>
                </c:pt>
                <c:pt idx="203">
                  <c:v>2964.33</c:v>
                </c:pt>
                <c:pt idx="204">
                  <c:v>2941.76</c:v>
                </c:pt>
                <c:pt idx="205">
                  <c:v>2924.92</c:v>
                </c:pt>
                <c:pt idx="206">
                  <c:v>2913.78</c:v>
                </c:pt>
                <c:pt idx="207">
                  <c:v>2917.38</c:v>
                </c:pt>
                <c:pt idx="208">
                  <c:v>2945.35</c:v>
                </c:pt>
                <c:pt idx="209">
                  <c:v>2950.46</c:v>
                </c:pt>
                <c:pt idx="210">
                  <c:v>2954.18</c:v>
                </c:pt>
                <c:pt idx="211">
                  <c:v>2926.46</c:v>
                </c:pt>
                <c:pt idx="212">
                  <c:v>2917.75</c:v>
                </c:pt>
                <c:pt idx="213">
                  <c:v>2889.67</c:v>
                </c:pt>
                <c:pt idx="214">
                  <c:v>2886.98</c:v>
                </c:pt>
                <c:pt idx="215">
                  <c:v>2891.64</c:v>
                </c:pt>
                <c:pt idx="216">
                  <c:v>2879.84</c:v>
                </c:pt>
                <c:pt idx="217">
                  <c:v>2885.72</c:v>
                </c:pt>
                <c:pt idx="218">
                  <c:v>2886.73</c:v>
                </c:pt>
                <c:pt idx="219">
                  <c:v>2873.34</c:v>
                </c:pt>
                <c:pt idx="220">
                  <c:v>2843.49</c:v>
                </c:pt>
                <c:pt idx="221">
                  <c:v>2826.15</c:v>
                </c:pt>
                <c:pt idx="222">
                  <c:v>2803.27</c:v>
                </c:pt>
                <c:pt idx="223">
                  <c:v>2744.45</c:v>
                </c:pt>
                <c:pt idx="224">
                  <c:v>2752.06</c:v>
                </c:pt>
                <c:pt idx="225">
                  <c:v>2788.86</c:v>
                </c:pt>
                <c:pt idx="226">
                  <c:v>2783.02</c:v>
                </c:pt>
                <c:pt idx="227">
                  <c:v>2802.39</c:v>
                </c:pt>
                <c:pt idx="228">
                  <c:v>2826.06</c:v>
                </c:pt>
                <c:pt idx="229">
                  <c:v>2822.24</c:v>
                </c:pt>
                <c:pt idx="230">
                  <c:v>2856.27</c:v>
                </c:pt>
                <c:pt idx="231">
                  <c:v>2864.36</c:v>
                </c:pt>
                <c:pt idx="232">
                  <c:v>2840.23</c:v>
                </c:pt>
                <c:pt idx="233">
                  <c:v>2859.53</c:v>
                </c:pt>
                <c:pt idx="234">
                  <c:v>2876.32</c:v>
                </c:pt>
                <c:pt idx="235">
                  <c:v>2850.96</c:v>
                </c:pt>
                <c:pt idx="236">
                  <c:v>2834.41</c:v>
                </c:pt>
                <c:pt idx="237">
                  <c:v>2811.87</c:v>
                </c:pt>
                <c:pt idx="238">
                  <c:v>2881.4</c:v>
                </c:pt>
                <c:pt idx="239">
                  <c:v>2870.72</c:v>
                </c:pt>
                <c:pt idx="240">
                  <c:v>2879.42</c:v>
                </c:pt>
                <c:pt idx="241">
                  <c:v>2884.05</c:v>
                </c:pt>
                <c:pt idx="242">
                  <c:v>2932.47</c:v>
                </c:pt>
                <c:pt idx="243">
                  <c:v>2945.64</c:v>
                </c:pt>
                <c:pt idx="244">
                  <c:v>2917.52</c:v>
                </c:pt>
                <c:pt idx="245">
                  <c:v>2923.73</c:v>
                </c:pt>
                <c:pt idx="246">
                  <c:v>2945.83</c:v>
                </c:pt>
                <c:pt idx="247">
                  <c:v>2943.03</c:v>
                </c:pt>
                <c:pt idx="248">
                  <c:v>2939.88</c:v>
                </c:pt>
                <c:pt idx="249">
                  <c:v>2926.17</c:v>
                </c:pt>
                <c:pt idx="250">
                  <c:v>2927.25</c:v>
                </c:pt>
                <c:pt idx="251">
                  <c:v>2933.68</c:v>
                </c:pt>
                <c:pt idx="252">
                  <c:v>2907.97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67529648"/>
        <c:axId val="197608136"/>
      </c:stockChart>
      <c:dateAx>
        <c:axId val="2675296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8136"/>
        <c:crosses val="autoZero"/>
        <c:auto val="1"/>
        <c:lblOffset val="100"/>
        <c:baseTimeUnit val="days"/>
      </c:dateAx>
      <c:valAx>
        <c:axId val="1976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'S&amp;P 500 Historical Data'!$AD$9:$AG$9</c:f>
              <c:strCache>
                <c:ptCount val="3"/>
                <c:pt idx="0">
                  <c:v>Highest price</c:v>
                </c:pt>
                <c:pt idx="2">
                  <c:v>Lowest price</c:v>
                </c:pt>
              </c:strCache>
            </c:strRef>
          </c:cat>
          <c:val>
            <c:numRef>
              <c:f>'S&amp;P 500 Historical Data'!$AD$10:$AG$10</c:f>
              <c:numCache>
                <c:formatCode>General</c:formatCode>
                <c:ptCount val="4"/>
                <c:pt idx="0">
                  <c:v>3393.52</c:v>
                </c:pt>
                <c:pt idx="2">
                  <c:v>2191.86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9704"/>
        <c:axId val="197603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'S&amp;P 500 Historical Data'!$AD$9:$AG$9</c15:sqref>
                        </c15:formulaRef>
                      </c:ext>
                    </c:extLst>
                    <c:strCache>
                      <c:ptCount val="3"/>
                      <c:pt idx="0">
                        <c:v>Highest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Data'!$AD$11:$AG$11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1976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3432"/>
        <c:crosses val="autoZero"/>
        <c:auto val="1"/>
        <c:lblAlgn val="ctr"/>
        <c:lblOffset val="100"/>
        <c:noMultiLvlLbl val="0"/>
      </c:catAx>
      <c:valAx>
        <c:axId val="1976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'S&amp;P 500 Historical Data'!$AH$9:$AK$9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'S&amp;P 500 Historical Data'!$AH$10:$AK$10</c:f>
              <c:numCache>
                <c:formatCode>General</c:formatCode>
                <c:ptCount val="4"/>
                <c:pt idx="0" formatCode="0.00%">
                  <c:v>0.1198</c:v>
                </c:pt>
                <c:pt idx="2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'S&amp;P 500 Historical Data'!$AH$9:$AK$9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Data'!$AH$11:$AK$11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'S&amp;P 500 Historical Data'!$AL$9:$AO$9</c:f>
              <c:strCache>
                <c:ptCount val="3"/>
                <c:pt idx="0">
                  <c:v>Higest price</c:v>
                </c:pt>
                <c:pt idx="2">
                  <c:v>Lowest price</c:v>
                </c:pt>
              </c:strCache>
            </c:strRef>
          </c:cat>
          <c:val>
            <c:numRef>
              <c:f>'S&amp;P 500 Historical Data'!$AL$10:$AO$10</c:f>
              <c:numCache>
                <c:formatCode>General</c:formatCode>
                <c:ptCount val="4"/>
                <c:pt idx="0">
                  <c:v>3809.8565179171965</c:v>
                </c:pt>
                <c:pt idx="2">
                  <c:v>1775.5234820828034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06176"/>
        <c:axId val="19760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'S&amp;P 500 Historical Data'!$AL$9:$AO$9</c15:sqref>
                        </c15:formulaRef>
                      </c:ext>
                    </c:extLst>
                    <c:strCache>
                      <c:ptCount val="3"/>
                      <c:pt idx="0">
                        <c:v>Higest price</c:v>
                      </c:pt>
                      <c:pt idx="2">
                        <c:v>Lowest price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'S&amp;P 500 Historical Data'!$AL$11:$AO$11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19760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6960"/>
        <c:crosses val="autoZero"/>
        <c:auto val="1"/>
        <c:lblAlgn val="ctr"/>
        <c:lblOffset val="100"/>
        <c:noMultiLvlLbl val="0"/>
      </c:catAx>
      <c:valAx>
        <c:axId val="1976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'S&amp;P 500 Historical Data'!$AP$9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'S&amp;P 500 Historical Data'!$AP$10:$AP$11</c:f>
              <c:numCache>
                <c:formatCode>General</c:formatCode>
                <c:ptCount val="2"/>
                <c:pt idx="0">
                  <c:v>208.16825895859836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07352"/>
        <c:axId val="1976077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'S&amp;P 500 Historical Data'!$AQ$9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'S&amp;P 500 Historical Data'!$AQ$10:$AQ$11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1976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7744"/>
        <c:crosses val="autoZero"/>
        <c:auto val="1"/>
        <c:lblAlgn val="ctr"/>
        <c:lblOffset val="100"/>
        <c:noMultiLvlLbl val="0"/>
      </c:catAx>
      <c:valAx>
        <c:axId val="1976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'S&amp;P 500 Historical Data'!$AR$9</c:f>
              <c:strCache>
                <c:ptCount val="1"/>
                <c:pt idx="0">
                  <c:v>Daily volatility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'S&amp;P 500 Historical Data'!$AR$10:$AR$11</c:f>
              <c:numCache>
                <c:formatCode>General</c:formatCode>
                <c:ptCount val="2"/>
                <c:pt idx="0" formatCode="0.00%">
                  <c:v>1.3293465148968333E-2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22008"/>
        <c:axId val="196423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'S&amp;P 500 Historical Data'!$AS$9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'S&amp;P 500 Historical Data'!$AS$10:$AS$11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19642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3968"/>
        <c:crosses val="autoZero"/>
        <c:auto val="1"/>
        <c:lblAlgn val="ctr"/>
        <c:lblOffset val="100"/>
        <c:noMultiLvlLbl val="0"/>
      </c:catAx>
      <c:valAx>
        <c:axId val="1964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180976</xdr:rowOff>
    </xdr:from>
    <xdr:to>
      <xdr:col>27</xdr:col>
      <xdr:colOff>38100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19051</xdr:colOff>
      <xdr:row>11</xdr:row>
      <xdr:rowOff>38101</xdr:rowOff>
    </xdr:from>
    <xdr:to>
      <xdr:col>32</xdr:col>
      <xdr:colOff>561975</xdr:colOff>
      <xdr:row>19</xdr:row>
      <xdr:rowOff>190501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57150</xdr:colOff>
      <xdr:row>11</xdr:row>
      <xdr:rowOff>38100</xdr:rowOff>
    </xdr:from>
    <xdr:to>
      <xdr:col>36</xdr:col>
      <xdr:colOff>571500</xdr:colOff>
      <xdr:row>19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9525</xdr:colOff>
      <xdr:row>11</xdr:row>
      <xdr:rowOff>28575</xdr:rowOff>
    </xdr:from>
    <xdr:to>
      <xdr:col>40</xdr:col>
      <xdr:colOff>581025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9525</xdr:colOff>
      <xdr:row>11</xdr:row>
      <xdr:rowOff>38101</xdr:rowOff>
    </xdr:from>
    <xdr:to>
      <xdr:col>42</xdr:col>
      <xdr:colOff>590550</xdr:colOff>
      <xdr:row>19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47625</xdr:colOff>
      <xdr:row>11</xdr:row>
      <xdr:rowOff>38100</xdr:rowOff>
    </xdr:from>
    <xdr:to>
      <xdr:col>44</xdr:col>
      <xdr:colOff>581025</xdr:colOff>
      <xdr:row>19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254" totalsRowShown="0">
  <autoFilter ref="A1:L254"/>
  <tableColumns count="12">
    <tableColumn id="1" name="Date" dataDxfId="9"/>
    <tableColumn id="2" name="Price" dataDxfId="8"/>
    <tableColumn id="12" name="Date2" dataDxfId="7"/>
    <tableColumn id="3" name="Open" dataDxfId="6"/>
    <tableColumn id="4" name="High" dataDxfId="5"/>
    <tableColumn id="5" name="Low" dataDxfId="4"/>
    <tableColumn id="11" name="Close price" dataDxfId="3"/>
    <tableColumn id="6" name="Vol."/>
    <tableColumn id="7" name="Change %" dataDxfId="2"/>
    <tableColumn id="8" name="Column1" dataCellStyle="Percent">
      <calculatedColumnFormula>ABS(Table1[[#This Row],[Change %]])</calculatedColumnFormula>
    </tableColumn>
    <tableColumn id="9" name="Volatility(in $)" dataDxfId="1">
      <calculatedColumnFormula>Table1[[#This Row],[High]]-Table1[[#This Row],[Low]]</calculatedColumnFormula>
    </tableColumn>
    <tableColumn id="10" name="Daily volatility(in%)" dataDxfId="0" dataCellStyle="Percent">
      <calculatedColumnFormula>Table1[[#This Row],[Volatility(in $)]]/Table1[[#This Row],[Open]]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4"/>
  <sheetViews>
    <sheetView tabSelected="1" topLeftCell="AB1" zoomScaleNormal="100" workbookViewId="0">
      <selection activeCell="M1" sqref="M1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8.140625" bestFit="1" customWidth="1"/>
    <col min="7" max="7" width="13" bestFit="1" customWidth="1"/>
    <col min="9" max="9" width="11.7109375" customWidth="1"/>
    <col min="10" max="10" width="9.140625" style="4"/>
    <col min="11" max="11" width="16.140625" bestFit="1" customWidth="1"/>
    <col min="12" max="12" width="21" style="5" bestFit="1" customWidth="1"/>
    <col min="17" max="17" width="23.140625" bestFit="1" customWidth="1"/>
  </cols>
  <sheetData>
    <row r="1" spans="1:45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17</v>
      </c>
      <c r="H1" t="s">
        <v>5</v>
      </c>
      <c r="I1" t="s">
        <v>6</v>
      </c>
      <c r="J1" s="4" t="s">
        <v>13</v>
      </c>
      <c r="K1" t="s">
        <v>14</v>
      </c>
      <c r="L1" s="5" t="s">
        <v>15</v>
      </c>
    </row>
    <row r="2" spans="1:45" x14ac:dyDescent="0.25">
      <c r="A2" s="1">
        <v>43942</v>
      </c>
      <c r="B2" s="2">
        <v>2736.56</v>
      </c>
      <c r="C2" s="1">
        <v>43942</v>
      </c>
      <c r="D2" s="2">
        <v>2784.81</v>
      </c>
      <c r="E2" s="2">
        <v>2785.54</v>
      </c>
      <c r="F2" s="2">
        <v>2727.1</v>
      </c>
      <c r="G2" s="2">
        <v>2736.56</v>
      </c>
      <c r="H2" t="s">
        <v>7</v>
      </c>
      <c r="I2" s="3">
        <v>-3.0700000000000002E-2</v>
      </c>
      <c r="J2" s="4">
        <f>ABS(Table1[[#This Row],[Change %]])</f>
        <v>3.0700000000000002E-2</v>
      </c>
      <c r="K2">
        <f>Table1[[#This Row],[High]]-Table1[[#This Row],[Low]]</f>
        <v>58.440000000000055</v>
      </c>
      <c r="L2" s="5">
        <f>Table1[[#This Row],[Volatility(in $)]]/Table1[[#This Row],[Open]]</f>
        <v>2.0985273681148824E-2</v>
      </c>
    </row>
    <row r="3" spans="1:45" x14ac:dyDescent="0.25">
      <c r="A3" s="1">
        <v>43941</v>
      </c>
      <c r="B3" s="2">
        <v>2823.16</v>
      </c>
      <c r="C3" s="1">
        <v>43941</v>
      </c>
      <c r="D3" s="2">
        <v>2845.62</v>
      </c>
      <c r="E3" s="2">
        <v>2868.98</v>
      </c>
      <c r="F3" s="2">
        <v>2820.43</v>
      </c>
      <c r="G3" s="2">
        <v>2823.16</v>
      </c>
      <c r="H3" t="s">
        <v>7</v>
      </c>
      <c r="I3" s="3">
        <v>-1.7899999999999999E-2</v>
      </c>
      <c r="J3" s="4">
        <f>ABS(Table1[[#This Row],[Change %]])</f>
        <v>1.7899999999999999E-2</v>
      </c>
      <c r="K3">
        <f>Table1[[#This Row],[High]]-Table1[[#This Row],[Low]]</f>
        <v>48.550000000000182</v>
      </c>
      <c r="L3" s="5">
        <f>Table1[[#This Row],[Volatility(in $)]]/Table1[[#This Row],[Open]]</f>
        <v>1.7061308256197307E-2</v>
      </c>
    </row>
    <row r="4" spans="1:45" ht="15.75" thickBot="1" x14ac:dyDescent="0.3">
      <c r="A4" s="1">
        <v>43938</v>
      </c>
      <c r="B4" s="2">
        <v>2874.56</v>
      </c>
      <c r="C4" s="1">
        <v>43938</v>
      </c>
      <c r="D4" s="2">
        <v>2842.43</v>
      </c>
      <c r="E4" s="2">
        <v>2879.22</v>
      </c>
      <c r="F4" s="2">
        <v>2830.88</v>
      </c>
      <c r="G4" s="2">
        <v>2874.56</v>
      </c>
      <c r="H4" t="s">
        <v>7</v>
      </c>
      <c r="I4" s="3">
        <v>2.6800000000000001E-2</v>
      </c>
      <c r="J4" s="4">
        <f>ABS(Table1[[#This Row],[Change %]])</f>
        <v>2.6800000000000001E-2</v>
      </c>
      <c r="K4">
        <f>Table1[[#This Row],[High]]-Table1[[#This Row],[Low]]</f>
        <v>48.339999999999691</v>
      </c>
      <c r="L4" s="5">
        <f>Table1[[#This Row],[Volatility(in $)]]/Table1[[#This Row],[Open]]</f>
        <v>1.700657535981526E-2</v>
      </c>
    </row>
    <row r="5" spans="1:45" ht="27" thickBot="1" x14ac:dyDescent="0.45">
      <c r="A5" s="1">
        <v>43937</v>
      </c>
      <c r="B5" s="2">
        <v>2799.55</v>
      </c>
      <c r="C5" s="1">
        <v>43937</v>
      </c>
      <c r="D5" s="2">
        <v>2799.34</v>
      </c>
      <c r="E5" s="2">
        <v>2806.51</v>
      </c>
      <c r="F5" s="2">
        <v>2764.32</v>
      </c>
      <c r="G5" s="2">
        <v>2799.55</v>
      </c>
      <c r="H5" t="s">
        <v>7</v>
      </c>
      <c r="I5" s="3">
        <v>5.7999999999999996E-3</v>
      </c>
      <c r="J5" s="4">
        <f>ABS(Table1[[#This Row],[Change %]])</f>
        <v>5.7999999999999996E-3</v>
      </c>
      <c r="K5">
        <f>Table1[[#This Row],[High]]-Table1[[#This Row],[Low]]</f>
        <v>42.190000000000055</v>
      </c>
      <c r="L5" s="5">
        <f>Table1[[#This Row],[Volatility(in $)]]/Table1[[#This Row],[Open]]</f>
        <v>1.5071409689426812E-2</v>
      </c>
      <c r="AD5" s="15" t="s">
        <v>32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7"/>
    </row>
    <row r="6" spans="1:45" x14ac:dyDescent="0.25">
      <c r="A6" s="1">
        <v>43936</v>
      </c>
      <c r="B6" s="2">
        <v>2783.36</v>
      </c>
      <c r="C6" s="1">
        <v>43936</v>
      </c>
      <c r="D6" s="2">
        <v>2795.64</v>
      </c>
      <c r="E6" s="2">
        <v>2801.88</v>
      </c>
      <c r="F6" s="2">
        <v>2761.54</v>
      </c>
      <c r="G6" s="2">
        <v>2783.36</v>
      </c>
      <c r="H6" t="s">
        <v>7</v>
      </c>
      <c r="I6" s="3">
        <v>-2.1999999999999999E-2</v>
      </c>
      <c r="J6" s="4">
        <f>ABS(Table1[[#This Row],[Change %]])</f>
        <v>2.1999999999999999E-2</v>
      </c>
      <c r="K6">
        <f>Table1[[#This Row],[High]]-Table1[[#This Row],[Low]]</f>
        <v>40.340000000000146</v>
      </c>
      <c r="L6" s="5">
        <f>Table1[[#This Row],[Volatility(in $)]]/Table1[[#This Row],[Open]]</f>
        <v>1.4429611824126193E-2</v>
      </c>
      <c r="Q6" t="s">
        <v>8</v>
      </c>
      <c r="R6">
        <f>MAX(E:E)</f>
        <v>3393.52</v>
      </c>
      <c r="AD6" s="20" t="s">
        <v>21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2"/>
    </row>
    <row r="7" spans="1:45" ht="15.75" thickBot="1" x14ac:dyDescent="0.3">
      <c r="A7" s="1">
        <v>43935</v>
      </c>
      <c r="B7" s="2">
        <v>2846.06</v>
      </c>
      <c r="C7" s="1">
        <v>43935</v>
      </c>
      <c r="D7" s="2">
        <v>2805.1</v>
      </c>
      <c r="E7" s="2">
        <v>2851.85</v>
      </c>
      <c r="F7" s="2">
        <v>2805.1</v>
      </c>
      <c r="G7" s="2">
        <v>2846.06</v>
      </c>
      <c r="H7" t="s">
        <v>7</v>
      </c>
      <c r="I7" s="3">
        <v>3.0599999999999999E-2</v>
      </c>
      <c r="J7" s="4">
        <f>ABS(Table1[[#This Row],[Change %]])</f>
        <v>3.0599999999999999E-2</v>
      </c>
      <c r="K7">
        <f>Table1[[#This Row],[High]]-Table1[[#This Row],[Low]]</f>
        <v>46.75</v>
      </c>
      <c r="L7" s="5">
        <f>Table1[[#This Row],[Volatility(in $)]]/Table1[[#This Row],[Open]]</f>
        <v>1.666607251078393E-2</v>
      </c>
      <c r="Q7" t="s">
        <v>9</v>
      </c>
      <c r="R7">
        <f>MIN(F:F)</f>
        <v>2191.86</v>
      </c>
      <c r="AD7" s="23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5"/>
    </row>
    <row r="8" spans="1:45" ht="15.75" thickBot="1" x14ac:dyDescent="0.3">
      <c r="A8" s="1">
        <v>43934</v>
      </c>
      <c r="B8" s="2">
        <v>2761.63</v>
      </c>
      <c r="C8" s="1">
        <v>43934</v>
      </c>
      <c r="D8" s="2">
        <v>2782.46</v>
      </c>
      <c r="E8" s="2">
        <v>2782.46</v>
      </c>
      <c r="F8" s="2">
        <v>2721.17</v>
      </c>
      <c r="G8" s="2">
        <v>2761.63</v>
      </c>
      <c r="H8" t="s">
        <v>7</v>
      </c>
      <c r="I8" s="3">
        <v>-1.01E-2</v>
      </c>
      <c r="J8" s="4">
        <f>ABS(Table1[[#This Row],[Change %]])</f>
        <v>1.01E-2</v>
      </c>
      <c r="K8">
        <f>Table1[[#This Row],[High]]-Table1[[#This Row],[Low]]</f>
        <v>61.289999999999964</v>
      </c>
      <c r="L8" s="5">
        <f>Table1[[#This Row],[Volatility(in $)]]/Table1[[#This Row],[Open]]</f>
        <v>2.2027270832285086E-2</v>
      </c>
      <c r="Q8" t="s">
        <v>10</v>
      </c>
      <c r="R8">
        <f>_xlfn.STDEV.P(D:D)</f>
        <v>208.16825895859836</v>
      </c>
      <c r="AD8" s="18" t="s">
        <v>22</v>
      </c>
      <c r="AE8" s="16"/>
      <c r="AF8" s="16"/>
      <c r="AG8" s="17"/>
      <c r="AH8" s="18" t="s">
        <v>23</v>
      </c>
      <c r="AI8" s="16"/>
      <c r="AJ8" s="16"/>
      <c r="AK8" s="17"/>
      <c r="AL8" s="18" t="s">
        <v>24</v>
      </c>
      <c r="AM8" s="16"/>
      <c r="AN8" s="16"/>
      <c r="AO8" s="17"/>
      <c r="AP8" s="18" t="s">
        <v>25</v>
      </c>
      <c r="AQ8" s="16"/>
      <c r="AR8" s="16"/>
      <c r="AS8" s="17"/>
    </row>
    <row r="9" spans="1:45" ht="15.75" thickBot="1" x14ac:dyDescent="0.3">
      <c r="A9" s="1">
        <v>43930</v>
      </c>
      <c r="B9" s="2">
        <v>2789.82</v>
      </c>
      <c r="C9" s="1">
        <v>43930</v>
      </c>
      <c r="D9" s="2">
        <v>2776.99</v>
      </c>
      <c r="E9" s="2">
        <v>2818.57</v>
      </c>
      <c r="F9" s="2">
        <v>2762.36</v>
      </c>
      <c r="G9" s="2">
        <v>2789.82</v>
      </c>
      <c r="H9" t="s">
        <v>7</v>
      </c>
      <c r="I9" s="3">
        <v>1.4500000000000001E-2</v>
      </c>
      <c r="J9" s="4">
        <f>ABS(Table1[[#This Row],[Change %]])</f>
        <v>1.4500000000000001E-2</v>
      </c>
      <c r="K9">
        <f>Table1[[#This Row],[High]]-Table1[[#This Row],[Low]]</f>
        <v>56.210000000000036</v>
      </c>
      <c r="L9" s="5">
        <f>Table1[[#This Row],[Volatility(in $)]]/Table1[[#This Row],[Open]]</f>
        <v>2.0241340444149977E-2</v>
      </c>
      <c r="Q9" t="s">
        <v>11</v>
      </c>
      <c r="R9" s="3">
        <f>MAX(J:J)</f>
        <v>0.1198</v>
      </c>
      <c r="AD9" s="18" t="s">
        <v>26</v>
      </c>
      <c r="AE9" s="17"/>
      <c r="AF9" s="18" t="s">
        <v>27</v>
      </c>
      <c r="AG9" s="17"/>
      <c r="AH9" s="18" t="s">
        <v>28</v>
      </c>
      <c r="AI9" s="17"/>
      <c r="AJ9" s="18" t="s">
        <v>29</v>
      </c>
      <c r="AK9" s="17"/>
      <c r="AL9" s="18" t="s">
        <v>30</v>
      </c>
      <c r="AM9" s="17"/>
      <c r="AN9" s="18" t="s">
        <v>27</v>
      </c>
      <c r="AO9" s="17"/>
      <c r="AP9" s="18" t="s">
        <v>10</v>
      </c>
      <c r="AQ9" s="17"/>
      <c r="AR9" s="18" t="s">
        <v>31</v>
      </c>
      <c r="AS9" s="17"/>
    </row>
    <row r="10" spans="1:45" x14ac:dyDescent="0.25">
      <c r="A10" s="1">
        <v>43929</v>
      </c>
      <c r="B10" s="2">
        <v>2749.98</v>
      </c>
      <c r="C10" s="1">
        <v>43929</v>
      </c>
      <c r="D10" s="2">
        <v>2685</v>
      </c>
      <c r="E10" s="2">
        <v>2760.75</v>
      </c>
      <c r="F10" s="2">
        <v>2663.3</v>
      </c>
      <c r="G10" s="2">
        <v>2749.98</v>
      </c>
      <c r="H10" t="s">
        <v>7</v>
      </c>
      <c r="I10" s="3">
        <v>3.4099999999999998E-2</v>
      </c>
      <c r="J10" s="4">
        <f>ABS(Table1[[#This Row],[Change %]])</f>
        <v>3.4099999999999998E-2</v>
      </c>
      <c r="K10">
        <f>Table1[[#This Row],[High]]-Table1[[#This Row],[Low]]</f>
        <v>97.449999999999818</v>
      </c>
      <c r="L10" s="5">
        <f>Table1[[#This Row],[Volatility(in $)]]/Table1[[#This Row],[Open]]</f>
        <v>3.6294227188081868E-2</v>
      </c>
      <c r="Q10" t="s">
        <v>12</v>
      </c>
      <c r="R10" s="3">
        <f>MIN(J:J)</f>
        <v>0</v>
      </c>
      <c r="AD10" s="6">
        <f>R6</f>
        <v>3393.52</v>
      </c>
      <c r="AE10" s="8"/>
      <c r="AF10" s="6">
        <f>R7</f>
        <v>2191.86</v>
      </c>
      <c r="AG10" s="8"/>
      <c r="AH10" s="19">
        <f>R9</f>
        <v>0.1198</v>
      </c>
      <c r="AI10" s="8"/>
      <c r="AJ10" s="19">
        <f>R10</f>
        <v>0</v>
      </c>
      <c r="AK10" s="8"/>
      <c r="AL10" s="6">
        <f>R13</f>
        <v>3809.8565179171965</v>
      </c>
      <c r="AM10" s="8"/>
      <c r="AN10" s="6">
        <f>R14</f>
        <v>1775.5234820828034</v>
      </c>
      <c r="AO10" s="8"/>
      <c r="AP10" s="6">
        <f>R8</f>
        <v>208.16825895859836</v>
      </c>
      <c r="AQ10" s="8"/>
      <c r="AR10" s="19">
        <f>R11</f>
        <v>1.3293465148968333E-2</v>
      </c>
      <c r="AS10" s="8"/>
    </row>
    <row r="11" spans="1:45" ht="15.75" thickBot="1" x14ac:dyDescent="0.3">
      <c r="A11" s="1">
        <v>43928</v>
      </c>
      <c r="B11" s="2">
        <v>2659.41</v>
      </c>
      <c r="C11" s="1">
        <v>43928</v>
      </c>
      <c r="D11" s="2">
        <v>2738.65</v>
      </c>
      <c r="E11" s="2">
        <v>2756.89</v>
      </c>
      <c r="F11" s="2">
        <v>2657.67</v>
      </c>
      <c r="G11" s="2">
        <v>2659.41</v>
      </c>
      <c r="H11" t="s">
        <v>7</v>
      </c>
      <c r="I11" s="3">
        <v>-1.6000000000000001E-3</v>
      </c>
      <c r="J11" s="4">
        <f>ABS(Table1[[#This Row],[Change %]])</f>
        <v>1.6000000000000001E-3</v>
      </c>
      <c r="K11">
        <f>Table1[[#This Row],[High]]-Table1[[#This Row],[Low]]</f>
        <v>99.2199999999998</v>
      </c>
      <c r="L11" s="5">
        <f>Table1[[#This Row],[Volatility(in $)]]/Table1[[#This Row],[Open]]</f>
        <v>3.6229529147572638E-2</v>
      </c>
      <c r="Q11" t="s">
        <v>16</v>
      </c>
      <c r="R11" s="3">
        <f>AVERAGE(L:L)</f>
        <v>1.3293465148968333E-2</v>
      </c>
      <c r="AD11" s="12"/>
      <c r="AE11" s="14"/>
      <c r="AF11" s="12"/>
      <c r="AG11" s="14"/>
      <c r="AH11" s="12"/>
      <c r="AI11" s="14"/>
      <c r="AJ11" s="12"/>
      <c r="AK11" s="14"/>
      <c r="AL11" s="12"/>
      <c r="AM11" s="14"/>
      <c r="AN11" s="12"/>
      <c r="AO11" s="14"/>
      <c r="AP11" s="12"/>
      <c r="AQ11" s="14"/>
      <c r="AR11" s="12"/>
      <c r="AS11" s="14"/>
    </row>
    <row r="12" spans="1:45" x14ac:dyDescent="0.25">
      <c r="A12" s="1">
        <v>43927</v>
      </c>
      <c r="B12" s="2">
        <v>2663.68</v>
      </c>
      <c r="C12" s="1">
        <v>43927</v>
      </c>
      <c r="D12" s="2">
        <v>2578.2800000000002</v>
      </c>
      <c r="E12" s="2">
        <v>2676.85</v>
      </c>
      <c r="F12" s="2">
        <v>2574.5700000000002</v>
      </c>
      <c r="G12" s="2">
        <v>2663.68</v>
      </c>
      <c r="H12" t="s">
        <v>7</v>
      </c>
      <c r="I12" s="3">
        <v>7.0300000000000001E-2</v>
      </c>
      <c r="J12" s="4">
        <f>ABS(Table1[[#This Row],[Change %]])</f>
        <v>7.0300000000000001E-2</v>
      </c>
      <c r="K12">
        <f>Table1[[#This Row],[High]]-Table1[[#This Row],[Low]]</f>
        <v>102.27999999999975</v>
      </c>
      <c r="L12" s="5">
        <f>Table1[[#This Row],[Volatility(in $)]]/Table1[[#This Row],[Open]]</f>
        <v>3.9669857424329297E-2</v>
      </c>
      <c r="AD12" s="6"/>
      <c r="AE12" s="7"/>
      <c r="AF12" s="7"/>
      <c r="AG12" s="8"/>
      <c r="AH12" s="6"/>
      <c r="AI12" s="7"/>
      <c r="AJ12" s="7"/>
      <c r="AK12" s="8"/>
      <c r="AL12" s="6"/>
      <c r="AM12" s="7"/>
      <c r="AN12" s="7"/>
      <c r="AO12" s="8"/>
      <c r="AP12" s="6"/>
      <c r="AQ12" s="8"/>
      <c r="AR12" s="6"/>
      <c r="AS12" s="8"/>
    </row>
    <row r="13" spans="1:45" x14ac:dyDescent="0.25">
      <c r="A13" s="1">
        <v>43924</v>
      </c>
      <c r="B13" s="2">
        <v>2488.65</v>
      </c>
      <c r="C13" s="1">
        <v>43924</v>
      </c>
      <c r="D13" s="2">
        <v>2514.92</v>
      </c>
      <c r="E13" s="2">
        <v>2538.1799999999998</v>
      </c>
      <c r="F13" s="2">
        <v>2459.96</v>
      </c>
      <c r="G13" s="2">
        <v>2488.65</v>
      </c>
      <c r="H13" t="s">
        <v>7</v>
      </c>
      <c r="I13" s="3">
        <v>-1.5100000000000001E-2</v>
      </c>
      <c r="J13" s="4">
        <f>ABS(Table1[[#This Row],[Change %]])</f>
        <v>1.5100000000000001E-2</v>
      </c>
      <c r="K13">
        <f>Table1[[#This Row],[High]]-Table1[[#This Row],[Low]]</f>
        <v>78.2199999999998</v>
      </c>
      <c r="L13" s="5">
        <f>Table1[[#This Row],[Volatility(in $)]]/Table1[[#This Row],[Open]]</f>
        <v>3.1102380990250107E-2</v>
      </c>
      <c r="Q13" t="s">
        <v>19</v>
      </c>
      <c r="R13">
        <f>R6+2*R8</f>
        <v>3809.8565179171965</v>
      </c>
      <c r="AD13" s="9"/>
      <c r="AE13" s="10"/>
      <c r="AF13" s="10"/>
      <c r="AG13" s="11"/>
      <c r="AH13" s="9"/>
      <c r="AI13" s="10"/>
      <c r="AJ13" s="10"/>
      <c r="AK13" s="11"/>
      <c r="AL13" s="9"/>
      <c r="AM13" s="10"/>
      <c r="AN13" s="10"/>
      <c r="AO13" s="11"/>
      <c r="AP13" s="9"/>
      <c r="AQ13" s="11"/>
      <c r="AR13" s="9"/>
      <c r="AS13" s="11"/>
    </row>
    <row r="14" spans="1:45" x14ac:dyDescent="0.25">
      <c r="A14" s="1">
        <v>43923</v>
      </c>
      <c r="B14" s="2">
        <v>2526.9</v>
      </c>
      <c r="C14" s="1">
        <v>43923</v>
      </c>
      <c r="D14" s="2">
        <v>2458.54</v>
      </c>
      <c r="E14" s="2">
        <v>2533.2199999999998</v>
      </c>
      <c r="F14" s="2">
        <v>2455.79</v>
      </c>
      <c r="G14" s="2">
        <v>2526.9</v>
      </c>
      <c r="H14" t="s">
        <v>7</v>
      </c>
      <c r="I14" s="3">
        <v>2.2800000000000001E-2</v>
      </c>
      <c r="J14" s="4">
        <f>ABS(Table1[[#This Row],[Change %]])</f>
        <v>2.2800000000000001E-2</v>
      </c>
      <c r="K14">
        <f>Table1[[#This Row],[High]]-Table1[[#This Row],[Low]]</f>
        <v>77.429999999999836</v>
      </c>
      <c r="L14" s="5">
        <f>Table1[[#This Row],[Volatility(in $)]]/Table1[[#This Row],[Open]]</f>
        <v>3.1494301496009763E-2</v>
      </c>
      <c r="Q14" t="s">
        <v>20</v>
      </c>
      <c r="R14">
        <f>R7-2*R8</f>
        <v>1775.5234820828034</v>
      </c>
      <c r="AD14" s="9"/>
      <c r="AE14" s="10"/>
      <c r="AF14" s="10"/>
      <c r="AG14" s="11"/>
      <c r="AH14" s="9"/>
      <c r="AI14" s="10"/>
      <c r="AJ14" s="10"/>
      <c r="AK14" s="11"/>
      <c r="AL14" s="9"/>
      <c r="AM14" s="10"/>
      <c r="AN14" s="10"/>
      <c r="AO14" s="11"/>
      <c r="AP14" s="9"/>
      <c r="AQ14" s="11"/>
      <c r="AR14" s="9"/>
      <c r="AS14" s="11"/>
    </row>
    <row r="15" spans="1:45" x14ac:dyDescent="0.25">
      <c r="A15" s="1">
        <v>43922</v>
      </c>
      <c r="B15" s="2">
        <v>2470.5</v>
      </c>
      <c r="C15" s="1">
        <v>43922</v>
      </c>
      <c r="D15" s="2">
        <v>2498.08</v>
      </c>
      <c r="E15" s="2">
        <v>2522.75</v>
      </c>
      <c r="F15" s="2">
        <v>2447.4899999999998</v>
      </c>
      <c r="G15" s="2">
        <v>2470.5</v>
      </c>
      <c r="H15" t="s">
        <v>7</v>
      </c>
      <c r="I15" s="3">
        <v>-4.41E-2</v>
      </c>
      <c r="J15" s="4">
        <f>ABS(Table1[[#This Row],[Change %]])</f>
        <v>4.41E-2</v>
      </c>
      <c r="K15">
        <f>Table1[[#This Row],[High]]-Table1[[#This Row],[Low]]</f>
        <v>75.260000000000218</v>
      </c>
      <c r="L15" s="5">
        <f>Table1[[#This Row],[Volatility(in $)]]/Table1[[#This Row],[Open]]</f>
        <v>3.012713764170892E-2</v>
      </c>
      <c r="AD15" s="9"/>
      <c r="AE15" s="10"/>
      <c r="AF15" s="10"/>
      <c r="AG15" s="11"/>
      <c r="AH15" s="9"/>
      <c r="AI15" s="10"/>
      <c r="AJ15" s="10"/>
      <c r="AK15" s="11"/>
      <c r="AL15" s="9"/>
      <c r="AM15" s="10"/>
      <c r="AN15" s="10"/>
      <c r="AO15" s="11"/>
      <c r="AP15" s="9"/>
      <c r="AQ15" s="11"/>
      <c r="AR15" s="9"/>
      <c r="AS15" s="11"/>
    </row>
    <row r="16" spans="1:45" x14ac:dyDescent="0.25">
      <c r="A16" s="1">
        <v>43921</v>
      </c>
      <c r="B16" s="2">
        <v>2584.59</v>
      </c>
      <c r="C16" s="1">
        <v>43921</v>
      </c>
      <c r="D16" s="2">
        <v>2614.69</v>
      </c>
      <c r="E16" s="2">
        <v>2641.39</v>
      </c>
      <c r="F16" s="2">
        <v>2571.15</v>
      </c>
      <c r="G16" s="2">
        <v>2584.59</v>
      </c>
      <c r="H16" t="s">
        <v>7</v>
      </c>
      <c r="I16" s="3">
        <v>-1.6E-2</v>
      </c>
      <c r="J16" s="4">
        <f>ABS(Table1[[#This Row],[Change %]])</f>
        <v>1.6E-2</v>
      </c>
      <c r="K16">
        <f>Table1[[#This Row],[High]]-Table1[[#This Row],[Low]]</f>
        <v>70.239999999999782</v>
      </c>
      <c r="L16" s="5">
        <f>Table1[[#This Row],[Volatility(in $)]]/Table1[[#This Row],[Open]]</f>
        <v>2.6863605245746065E-2</v>
      </c>
      <c r="AD16" s="9"/>
      <c r="AE16" s="10"/>
      <c r="AF16" s="10"/>
      <c r="AG16" s="11"/>
      <c r="AH16" s="9"/>
      <c r="AI16" s="10"/>
      <c r="AJ16" s="10"/>
      <c r="AK16" s="11"/>
      <c r="AL16" s="9"/>
      <c r="AM16" s="10"/>
      <c r="AN16" s="10"/>
      <c r="AO16" s="11"/>
      <c r="AP16" s="9"/>
      <c r="AQ16" s="11"/>
      <c r="AR16" s="9"/>
      <c r="AS16" s="11"/>
    </row>
    <row r="17" spans="1:45" x14ac:dyDescent="0.25">
      <c r="A17" s="1">
        <v>43920</v>
      </c>
      <c r="B17" s="2">
        <v>2626.65</v>
      </c>
      <c r="C17" s="1">
        <v>43920</v>
      </c>
      <c r="D17" s="2">
        <v>2558.98</v>
      </c>
      <c r="E17" s="2">
        <v>2631.8</v>
      </c>
      <c r="F17" s="2">
        <v>2545.2800000000002</v>
      </c>
      <c r="G17" s="2">
        <v>2626.65</v>
      </c>
      <c r="H17" t="s">
        <v>7</v>
      </c>
      <c r="I17" s="3">
        <v>3.3500000000000002E-2</v>
      </c>
      <c r="J17" s="4">
        <f>ABS(Table1[[#This Row],[Change %]])</f>
        <v>3.3500000000000002E-2</v>
      </c>
      <c r="K17">
        <f>Table1[[#This Row],[High]]-Table1[[#This Row],[Low]]</f>
        <v>86.519999999999982</v>
      </c>
      <c r="L17" s="5">
        <f>Table1[[#This Row],[Volatility(in $)]]/Table1[[#This Row],[Open]]</f>
        <v>3.3810346309857825E-2</v>
      </c>
      <c r="AD17" s="9"/>
      <c r="AE17" s="10"/>
      <c r="AF17" s="10"/>
      <c r="AG17" s="11"/>
      <c r="AH17" s="9"/>
      <c r="AI17" s="10"/>
      <c r="AJ17" s="10"/>
      <c r="AK17" s="11"/>
      <c r="AL17" s="9"/>
      <c r="AM17" s="10"/>
      <c r="AN17" s="10"/>
      <c r="AO17" s="11"/>
      <c r="AP17" s="9"/>
      <c r="AQ17" s="11"/>
      <c r="AR17" s="9"/>
      <c r="AS17" s="11"/>
    </row>
    <row r="18" spans="1:45" x14ac:dyDescent="0.25">
      <c r="A18" s="1">
        <v>43917</v>
      </c>
      <c r="B18" s="2">
        <v>2541.4699999999998</v>
      </c>
      <c r="C18" s="1">
        <v>43917</v>
      </c>
      <c r="D18" s="2">
        <v>2555.87</v>
      </c>
      <c r="E18" s="2">
        <v>2615.91</v>
      </c>
      <c r="F18" s="2">
        <v>2520.02</v>
      </c>
      <c r="G18" s="2">
        <v>2541.4699999999998</v>
      </c>
      <c r="H18" t="s">
        <v>7</v>
      </c>
      <c r="I18" s="3">
        <v>-3.3700000000000001E-2</v>
      </c>
      <c r="J18" s="4">
        <f>ABS(Table1[[#This Row],[Change %]])</f>
        <v>3.3700000000000001E-2</v>
      </c>
      <c r="K18">
        <f>Table1[[#This Row],[High]]-Table1[[#This Row],[Low]]</f>
        <v>95.889999999999873</v>
      </c>
      <c r="L18" s="5">
        <f>Table1[[#This Row],[Volatility(in $)]]/Table1[[#This Row],[Open]]</f>
        <v>3.7517557622257731E-2</v>
      </c>
      <c r="AD18" s="9"/>
      <c r="AE18" s="10"/>
      <c r="AF18" s="10"/>
      <c r="AG18" s="11"/>
      <c r="AH18" s="9"/>
      <c r="AI18" s="10"/>
      <c r="AJ18" s="10"/>
      <c r="AK18" s="11"/>
      <c r="AL18" s="9"/>
      <c r="AM18" s="10"/>
      <c r="AN18" s="10"/>
      <c r="AO18" s="11"/>
      <c r="AP18" s="9"/>
      <c r="AQ18" s="11"/>
      <c r="AR18" s="9"/>
      <c r="AS18" s="11"/>
    </row>
    <row r="19" spans="1:45" x14ac:dyDescent="0.25">
      <c r="A19" s="1">
        <v>43916</v>
      </c>
      <c r="B19" s="2">
        <v>2630.07</v>
      </c>
      <c r="C19" s="1">
        <v>43916</v>
      </c>
      <c r="D19" s="2">
        <v>2501.29</v>
      </c>
      <c r="E19" s="2">
        <v>2637.01</v>
      </c>
      <c r="F19" s="2">
        <v>2500.7199999999998</v>
      </c>
      <c r="G19" s="2">
        <v>2630.07</v>
      </c>
      <c r="H19" t="s">
        <v>7</v>
      </c>
      <c r="I19" s="3">
        <v>6.2399999999999997E-2</v>
      </c>
      <c r="J19" s="4">
        <f>ABS(Table1[[#This Row],[Change %]])</f>
        <v>6.2399999999999997E-2</v>
      </c>
      <c r="K19">
        <f>Table1[[#This Row],[High]]-Table1[[#This Row],[Low]]</f>
        <v>136.29000000000042</v>
      </c>
      <c r="L19" s="5">
        <f>Table1[[#This Row],[Volatility(in $)]]/Table1[[#This Row],[Open]]</f>
        <v>5.4487884251726279E-2</v>
      </c>
      <c r="AD19" s="9"/>
      <c r="AE19" s="10"/>
      <c r="AF19" s="10"/>
      <c r="AG19" s="11"/>
      <c r="AH19" s="9"/>
      <c r="AI19" s="10"/>
      <c r="AJ19" s="10"/>
      <c r="AK19" s="11"/>
      <c r="AL19" s="9"/>
      <c r="AM19" s="10"/>
      <c r="AN19" s="10"/>
      <c r="AO19" s="11"/>
      <c r="AP19" s="9"/>
      <c r="AQ19" s="11"/>
      <c r="AR19" s="9"/>
      <c r="AS19" s="11"/>
    </row>
    <row r="20" spans="1:45" ht="15.75" thickBot="1" x14ac:dyDescent="0.3">
      <c r="A20" s="1">
        <v>43915</v>
      </c>
      <c r="B20" s="2">
        <v>2475.56</v>
      </c>
      <c r="C20" s="1">
        <v>43915</v>
      </c>
      <c r="D20" s="2">
        <v>2457.77</v>
      </c>
      <c r="E20" s="2">
        <v>2571.42</v>
      </c>
      <c r="F20" s="2">
        <v>2407.5300000000002</v>
      </c>
      <c r="G20" s="2">
        <v>2475.56</v>
      </c>
      <c r="H20" t="s">
        <v>7</v>
      </c>
      <c r="I20" s="3">
        <v>1.15E-2</v>
      </c>
      <c r="J20" s="4">
        <f>ABS(Table1[[#This Row],[Change %]])</f>
        <v>1.15E-2</v>
      </c>
      <c r="K20">
        <f>Table1[[#This Row],[High]]-Table1[[#This Row],[Low]]</f>
        <v>163.88999999999987</v>
      </c>
      <c r="L20" s="5">
        <f>Table1[[#This Row],[Volatility(in $)]]/Table1[[#This Row],[Open]]</f>
        <v>6.6682399085349675E-2</v>
      </c>
      <c r="AD20" s="12"/>
      <c r="AE20" s="13"/>
      <c r="AF20" s="13"/>
      <c r="AG20" s="14"/>
      <c r="AH20" s="12"/>
      <c r="AI20" s="13"/>
      <c r="AJ20" s="13"/>
      <c r="AK20" s="14"/>
      <c r="AL20" s="12"/>
      <c r="AM20" s="13"/>
      <c r="AN20" s="13"/>
      <c r="AO20" s="14"/>
      <c r="AP20" s="12"/>
      <c r="AQ20" s="14"/>
      <c r="AR20" s="12"/>
      <c r="AS20" s="14"/>
    </row>
    <row r="21" spans="1:45" x14ac:dyDescent="0.25">
      <c r="A21" s="1">
        <v>43914</v>
      </c>
      <c r="B21" s="2">
        <v>2447.33</v>
      </c>
      <c r="C21" s="1">
        <v>43914</v>
      </c>
      <c r="D21" s="2">
        <v>2344.44</v>
      </c>
      <c r="E21" s="2">
        <v>2449.71</v>
      </c>
      <c r="F21" s="2">
        <v>2344.44</v>
      </c>
      <c r="G21" s="2">
        <v>2447.33</v>
      </c>
      <c r="H21" t="s">
        <v>7</v>
      </c>
      <c r="I21" s="3">
        <v>9.3799999999999994E-2</v>
      </c>
      <c r="J21" s="4">
        <f>ABS(Table1[[#This Row],[Change %]])</f>
        <v>9.3799999999999994E-2</v>
      </c>
      <c r="K21">
        <f>Table1[[#This Row],[High]]-Table1[[#This Row],[Low]]</f>
        <v>105.26999999999998</v>
      </c>
      <c r="L21" s="5">
        <f>Table1[[#This Row],[Volatility(in $)]]/Table1[[#This Row],[Open]]</f>
        <v>4.4901980856835735E-2</v>
      </c>
    </row>
    <row r="22" spans="1:45" x14ac:dyDescent="0.25">
      <c r="A22" s="1">
        <v>43913</v>
      </c>
      <c r="B22" s="2">
        <v>2237.4</v>
      </c>
      <c r="C22" s="1">
        <v>43913</v>
      </c>
      <c r="D22" s="2">
        <v>2290.71</v>
      </c>
      <c r="E22" s="2">
        <v>2300.73</v>
      </c>
      <c r="F22" s="2">
        <v>2191.86</v>
      </c>
      <c r="G22" s="2">
        <v>2237.4</v>
      </c>
      <c r="H22" t="s">
        <v>7</v>
      </c>
      <c r="I22" s="3">
        <v>-2.93E-2</v>
      </c>
      <c r="J22" s="4">
        <f>ABS(Table1[[#This Row],[Change %]])</f>
        <v>2.93E-2</v>
      </c>
      <c r="K22">
        <f>Table1[[#This Row],[High]]-Table1[[#This Row],[Low]]</f>
        <v>108.86999999999989</v>
      </c>
      <c r="L22" s="5">
        <f>Table1[[#This Row],[Volatility(in $)]]/Table1[[#This Row],[Open]]</f>
        <v>4.7526749348455237E-2</v>
      </c>
    </row>
    <row r="23" spans="1:45" x14ac:dyDescent="0.25">
      <c r="A23" s="1">
        <v>43910</v>
      </c>
      <c r="B23" s="2">
        <v>2304.92</v>
      </c>
      <c r="C23" s="1">
        <v>43910</v>
      </c>
      <c r="D23" s="2">
        <v>2431.94</v>
      </c>
      <c r="E23" s="2">
        <v>2453.0100000000002</v>
      </c>
      <c r="F23" s="2">
        <v>2295.56</v>
      </c>
      <c r="G23" s="2">
        <v>2304.92</v>
      </c>
      <c r="H23" t="s">
        <v>7</v>
      </c>
      <c r="I23" s="3">
        <v>-4.3400000000000001E-2</v>
      </c>
      <c r="J23" s="4">
        <f>ABS(Table1[[#This Row],[Change %]])</f>
        <v>4.3400000000000001E-2</v>
      </c>
      <c r="K23">
        <f>Table1[[#This Row],[High]]-Table1[[#This Row],[Low]]</f>
        <v>157.45000000000027</v>
      </c>
      <c r="L23" s="5">
        <f>Table1[[#This Row],[Volatility(in $)]]/Table1[[#This Row],[Open]]</f>
        <v>6.4742551214257038E-2</v>
      </c>
    </row>
    <row r="24" spans="1:45" x14ac:dyDescent="0.25">
      <c r="A24" s="1">
        <v>43909</v>
      </c>
      <c r="B24" s="2">
        <v>2409.39</v>
      </c>
      <c r="C24" s="1">
        <v>43909</v>
      </c>
      <c r="D24" s="2">
        <v>2393.48</v>
      </c>
      <c r="E24" s="2">
        <v>2466.9699999999998</v>
      </c>
      <c r="F24" s="2">
        <v>2319.7800000000002</v>
      </c>
      <c r="G24" s="2">
        <v>2409.39</v>
      </c>
      <c r="H24" t="s">
        <v>7</v>
      </c>
      <c r="I24" s="3">
        <v>4.7000000000000002E-3</v>
      </c>
      <c r="J24" s="4">
        <f>ABS(Table1[[#This Row],[Change %]])</f>
        <v>4.7000000000000002E-3</v>
      </c>
      <c r="K24">
        <f>Table1[[#This Row],[High]]-Table1[[#This Row],[Low]]</f>
        <v>147.1899999999996</v>
      </c>
      <c r="L24" s="5">
        <f>Table1[[#This Row],[Volatility(in $)]]/Table1[[#This Row],[Open]]</f>
        <v>6.1496231428714507E-2</v>
      </c>
    </row>
    <row r="25" spans="1:45" x14ac:dyDescent="0.25">
      <c r="A25" s="1">
        <v>43908</v>
      </c>
      <c r="B25" s="2">
        <v>2398.1</v>
      </c>
      <c r="C25" s="1">
        <v>43908</v>
      </c>
      <c r="D25" s="2">
        <v>2436.5</v>
      </c>
      <c r="E25" s="2">
        <v>2453.5700000000002</v>
      </c>
      <c r="F25" s="2">
        <v>2280.52</v>
      </c>
      <c r="G25" s="2">
        <v>2398.1</v>
      </c>
      <c r="H25" t="s">
        <v>7</v>
      </c>
      <c r="I25" s="3">
        <v>-5.1799999999999999E-2</v>
      </c>
      <c r="J25" s="4">
        <f>ABS(Table1[[#This Row],[Change %]])</f>
        <v>5.1799999999999999E-2</v>
      </c>
      <c r="K25">
        <f>Table1[[#This Row],[High]]-Table1[[#This Row],[Low]]</f>
        <v>173.05000000000018</v>
      </c>
      <c r="L25" s="5">
        <f>Table1[[#This Row],[Volatility(in $)]]/Table1[[#This Row],[Open]]</f>
        <v>7.1024009850195025E-2</v>
      </c>
    </row>
    <row r="26" spans="1:45" x14ac:dyDescent="0.25">
      <c r="A26" s="1">
        <v>43907</v>
      </c>
      <c r="B26" s="2">
        <v>2529.19</v>
      </c>
      <c r="C26" s="1">
        <v>43907</v>
      </c>
      <c r="D26" s="2">
        <v>2425.66</v>
      </c>
      <c r="E26" s="2">
        <v>2553.9299999999998</v>
      </c>
      <c r="F26" s="2">
        <v>2367.04</v>
      </c>
      <c r="G26" s="2">
        <v>2529.19</v>
      </c>
      <c r="H26" t="s">
        <v>7</v>
      </c>
      <c r="I26" s="3">
        <v>0.06</v>
      </c>
      <c r="J26" s="4">
        <f>ABS(Table1[[#This Row],[Change %]])</f>
        <v>0.06</v>
      </c>
      <c r="K26">
        <f>Table1[[#This Row],[High]]-Table1[[#This Row],[Low]]</f>
        <v>186.88999999999987</v>
      </c>
      <c r="L26" s="5">
        <f>Table1[[#This Row],[Volatility(in $)]]/Table1[[#This Row],[Open]]</f>
        <v>7.7047071724808874E-2</v>
      </c>
    </row>
    <row r="27" spans="1:45" x14ac:dyDescent="0.25">
      <c r="A27" s="1">
        <v>43906</v>
      </c>
      <c r="B27" s="2">
        <v>2386.13</v>
      </c>
      <c r="C27" s="1">
        <v>43906</v>
      </c>
      <c r="D27" s="2">
        <v>2508.59</v>
      </c>
      <c r="E27" s="2">
        <v>2562.98</v>
      </c>
      <c r="F27" s="2">
        <v>2380.94</v>
      </c>
      <c r="G27" s="2">
        <v>2386.13</v>
      </c>
      <c r="H27" t="s">
        <v>7</v>
      </c>
      <c r="I27" s="3">
        <v>-0.1198</v>
      </c>
      <c r="J27" s="4">
        <f>ABS(Table1[[#This Row],[Change %]])</f>
        <v>0.1198</v>
      </c>
      <c r="K27">
        <f>Table1[[#This Row],[High]]-Table1[[#This Row],[Low]]</f>
        <v>182.03999999999996</v>
      </c>
      <c r="L27" s="5">
        <f>Table1[[#This Row],[Volatility(in $)]]/Table1[[#This Row],[Open]]</f>
        <v>7.2566660952965586E-2</v>
      </c>
    </row>
    <row r="28" spans="1:45" x14ac:dyDescent="0.25">
      <c r="A28" s="1">
        <v>43903</v>
      </c>
      <c r="B28" s="2">
        <v>2711.02</v>
      </c>
      <c r="C28" s="1">
        <v>43903</v>
      </c>
      <c r="D28" s="2">
        <v>2569.9899999999998</v>
      </c>
      <c r="E28" s="2">
        <v>2711.33</v>
      </c>
      <c r="F28" s="2">
        <v>2492.37</v>
      </c>
      <c r="G28" s="2">
        <v>2711.02</v>
      </c>
      <c r="H28" t="s">
        <v>7</v>
      </c>
      <c r="I28" s="3">
        <v>9.2899999999999996E-2</v>
      </c>
      <c r="J28" s="4">
        <f>ABS(Table1[[#This Row],[Change %]])</f>
        <v>9.2899999999999996E-2</v>
      </c>
      <c r="K28">
        <f>Table1[[#This Row],[High]]-Table1[[#This Row],[Low]]</f>
        <v>218.96000000000004</v>
      </c>
      <c r="L28" s="5">
        <f>Table1[[#This Row],[Volatility(in $)]]/Table1[[#This Row],[Open]]</f>
        <v>8.5198775092510115E-2</v>
      </c>
    </row>
    <row r="29" spans="1:45" x14ac:dyDescent="0.25">
      <c r="A29" s="1">
        <v>43902</v>
      </c>
      <c r="B29" s="2">
        <v>2480.64</v>
      </c>
      <c r="C29" s="1">
        <v>43902</v>
      </c>
      <c r="D29" s="2">
        <v>2630.86</v>
      </c>
      <c r="E29" s="2">
        <v>2660.95</v>
      </c>
      <c r="F29" s="2">
        <v>2478.86</v>
      </c>
      <c r="G29" s="2">
        <v>2480.64</v>
      </c>
      <c r="H29" t="s">
        <v>7</v>
      </c>
      <c r="I29" s="3">
        <v>-9.5100000000000004E-2</v>
      </c>
      <c r="J29" s="4">
        <f>ABS(Table1[[#This Row],[Change %]])</f>
        <v>9.5100000000000004E-2</v>
      </c>
      <c r="K29">
        <f>Table1[[#This Row],[High]]-Table1[[#This Row],[Low]]</f>
        <v>182.08999999999969</v>
      </c>
      <c r="L29" s="5">
        <f>Table1[[#This Row],[Volatility(in $)]]/Table1[[#This Row],[Open]]</f>
        <v>6.9213109021384528E-2</v>
      </c>
    </row>
    <row r="30" spans="1:45" x14ac:dyDescent="0.25">
      <c r="A30" s="1">
        <v>43901</v>
      </c>
      <c r="B30" s="2">
        <v>2741.38</v>
      </c>
      <c r="C30" s="1">
        <v>43901</v>
      </c>
      <c r="D30" s="2">
        <v>2825.6</v>
      </c>
      <c r="E30" s="2">
        <v>2825.6</v>
      </c>
      <c r="F30" s="2">
        <v>2707.22</v>
      </c>
      <c r="G30" s="2">
        <v>2741.38</v>
      </c>
      <c r="H30" t="s">
        <v>7</v>
      </c>
      <c r="I30" s="3">
        <v>-4.8899999999999999E-2</v>
      </c>
      <c r="J30" s="4">
        <f>ABS(Table1[[#This Row],[Change %]])</f>
        <v>4.8899999999999999E-2</v>
      </c>
      <c r="K30">
        <f>Table1[[#This Row],[High]]-Table1[[#This Row],[Low]]</f>
        <v>118.38000000000011</v>
      </c>
      <c r="L30" s="5">
        <f>Table1[[#This Row],[Volatility(in $)]]/Table1[[#This Row],[Open]]</f>
        <v>4.1895526613816576E-2</v>
      </c>
    </row>
    <row r="31" spans="1:45" x14ac:dyDescent="0.25">
      <c r="A31" s="1">
        <v>43900</v>
      </c>
      <c r="B31" s="2">
        <v>2882.23</v>
      </c>
      <c r="C31" s="1">
        <v>43900</v>
      </c>
      <c r="D31" s="2">
        <v>2813.48</v>
      </c>
      <c r="E31" s="2">
        <v>2882.59</v>
      </c>
      <c r="F31" s="2">
        <v>2734</v>
      </c>
      <c r="G31" s="2">
        <v>2882.23</v>
      </c>
      <c r="H31" t="s">
        <v>7</v>
      </c>
      <c r="I31" s="3">
        <v>4.9399999999999999E-2</v>
      </c>
      <c r="J31" s="4">
        <f>ABS(Table1[[#This Row],[Change %]])</f>
        <v>4.9399999999999999E-2</v>
      </c>
      <c r="K31">
        <f>Table1[[#This Row],[High]]-Table1[[#This Row],[Low]]</f>
        <v>148.59000000000015</v>
      </c>
      <c r="L31" s="5">
        <f>Table1[[#This Row],[Volatility(in $)]]/Table1[[#This Row],[Open]]</f>
        <v>5.2813597395396497E-2</v>
      </c>
    </row>
    <row r="32" spans="1:45" x14ac:dyDescent="0.25">
      <c r="A32" s="1">
        <v>43899</v>
      </c>
      <c r="B32" s="2">
        <v>2746.56</v>
      </c>
      <c r="C32" s="1">
        <v>43899</v>
      </c>
      <c r="D32" s="2">
        <v>2863.89</v>
      </c>
      <c r="E32" s="2">
        <v>2863.89</v>
      </c>
      <c r="F32" s="2">
        <v>2734.43</v>
      </c>
      <c r="G32" s="2">
        <v>2746.56</v>
      </c>
      <c r="H32" t="s">
        <v>7</v>
      </c>
      <c r="I32" s="3">
        <v>-7.5999999999999998E-2</v>
      </c>
      <c r="J32" s="4">
        <f>ABS(Table1[[#This Row],[Change %]])</f>
        <v>7.5999999999999998E-2</v>
      </c>
      <c r="K32">
        <f>Table1[[#This Row],[High]]-Table1[[#This Row],[Low]]</f>
        <v>129.46000000000004</v>
      </c>
      <c r="L32" s="5">
        <f>Table1[[#This Row],[Volatility(in $)]]/Table1[[#This Row],[Open]]</f>
        <v>4.5204250163239527E-2</v>
      </c>
    </row>
    <row r="33" spans="1:12" x14ac:dyDescent="0.25">
      <c r="A33" s="1">
        <v>43896</v>
      </c>
      <c r="B33" s="2">
        <v>2972.37</v>
      </c>
      <c r="C33" s="1">
        <v>43896</v>
      </c>
      <c r="D33" s="2">
        <v>2954.2</v>
      </c>
      <c r="E33" s="2">
        <v>2985.93</v>
      </c>
      <c r="F33" s="2">
        <v>2901.54</v>
      </c>
      <c r="G33" s="2">
        <v>2972.37</v>
      </c>
      <c r="H33" t="s">
        <v>7</v>
      </c>
      <c r="I33" s="3">
        <v>-1.7100000000000001E-2</v>
      </c>
      <c r="J33" s="4">
        <f>ABS(Table1[[#This Row],[Change %]])</f>
        <v>1.7100000000000001E-2</v>
      </c>
      <c r="K33">
        <f>Table1[[#This Row],[High]]-Table1[[#This Row],[Low]]</f>
        <v>84.389999999999873</v>
      </c>
      <c r="L33" s="5">
        <f>Table1[[#This Row],[Volatility(in $)]]/Table1[[#This Row],[Open]]</f>
        <v>2.8566109268160545E-2</v>
      </c>
    </row>
    <row r="34" spans="1:12" x14ac:dyDescent="0.25">
      <c r="A34" s="1">
        <v>43895</v>
      </c>
      <c r="B34" s="2">
        <v>3023.94</v>
      </c>
      <c r="C34" s="1">
        <v>43895</v>
      </c>
      <c r="D34" s="2">
        <v>3075.7</v>
      </c>
      <c r="E34" s="2">
        <v>3083.04</v>
      </c>
      <c r="F34" s="2">
        <v>2999.83</v>
      </c>
      <c r="G34" s="2">
        <v>3023.94</v>
      </c>
      <c r="H34" t="s">
        <v>7</v>
      </c>
      <c r="I34" s="3">
        <v>-3.39E-2</v>
      </c>
      <c r="J34" s="4">
        <f>ABS(Table1[[#This Row],[Change %]])</f>
        <v>3.39E-2</v>
      </c>
      <c r="K34">
        <f>Table1[[#This Row],[High]]-Table1[[#This Row],[Low]]</f>
        <v>83.210000000000036</v>
      </c>
      <c r="L34" s="5">
        <f>Table1[[#This Row],[Volatility(in $)]]/Table1[[#This Row],[Open]]</f>
        <v>2.7054003966576728E-2</v>
      </c>
    </row>
    <row r="35" spans="1:12" x14ac:dyDescent="0.25">
      <c r="A35" s="1">
        <v>43894</v>
      </c>
      <c r="B35" s="2">
        <v>3130.12</v>
      </c>
      <c r="C35" s="1">
        <v>43894</v>
      </c>
      <c r="D35" s="2">
        <v>3045.75</v>
      </c>
      <c r="E35" s="2">
        <v>3130.97</v>
      </c>
      <c r="F35" s="2">
        <v>3034.38</v>
      </c>
      <c r="G35" s="2">
        <v>3130.12</v>
      </c>
      <c r="H35" t="s">
        <v>7</v>
      </c>
      <c r="I35" s="3">
        <v>4.2200000000000001E-2</v>
      </c>
      <c r="J35" s="4">
        <f>ABS(Table1[[#This Row],[Change %]])</f>
        <v>4.2200000000000001E-2</v>
      </c>
      <c r="K35">
        <f>Table1[[#This Row],[High]]-Table1[[#This Row],[Low]]</f>
        <v>96.589999999999691</v>
      </c>
      <c r="L35" s="5">
        <f>Table1[[#This Row],[Volatility(in $)]]/Table1[[#This Row],[Open]]</f>
        <v>3.1713042764507822E-2</v>
      </c>
    </row>
    <row r="36" spans="1:12" x14ac:dyDescent="0.25">
      <c r="A36" s="1">
        <v>43893</v>
      </c>
      <c r="B36" s="2">
        <v>3003.37</v>
      </c>
      <c r="C36" s="1">
        <v>43893</v>
      </c>
      <c r="D36" s="2">
        <v>3096.46</v>
      </c>
      <c r="E36" s="2">
        <v>3136.72</v>
      </c>
      <c r="F36" s="2">
        <v>2976.63</v>
      </c>
      <c r="G36" s="2">
        <v>3003.37</v>
      </c>
      <c r="H36" t="s">
        <v>7</v>
      </c>
      <c r="I36" s="3">
        <v>-2.81E-2</v>
      </c>
      <c r="J36" s="4">
        <f>ABS(Table1[[#This Row],[Change %]])</f>
        <v>2.81E-2</v>
      </c>
      <c r="K36">
        <f>Table1[[#This Row],[High]]-Table1[[#This Row],[Low]]</f>
        <v>160.08999999999969</v>
      </c>
      <c r="L36" s="5">
        <f>Table1[[#This Row],[Volatility(in $)]]/Table1[[#This Row],[Open]]</f>
        <v>5.1700974661387421E-2</v>
      </c>
    </row>
    <row r="37" spans="1:12" x14ac:dyDescent="0.25">
      <c r="A37" s="1">
        <v>43892</v>
      </c>
      <c r="B37" s="2">
        <v>3090.23</v>
      </c>
      <c r="C37" s="1">
        <v>43892</v>
      </c>
      <c r="D37" s="2">
        <v>2974.28</v>
      </c>
      <c r="E37" s="2">
        <v>3090.96</v>
      </c>
      <c r="F37" s="2">
        <v>2945.19</v>
      </c>
      <c r="G37" s="2">
        <v>3090.23</v>
      </c>
      <c r="H37" t="s">
        <v>7</v>
      </c>
      <c r="I37" s="3">
        <v>4.5999999999999999E-2</v>
      </c>
      <c r="J37" s="4">
        <f>ABS(Table1[[#This Row],[Change %]])</f>
        <v>4.5999999999999999E-2</v>
      </c>
      <c r="K37">
        <f>Table1[[#This Row],[High]]-Table1[[#This Row],[Low]]</f>
        <v>145.76999999999998</v>
      </c>
      <c r="L37" s="5">
        <f>Table1[[#This Row],[Volatility(in $)]]/Table1[[#This Row],[Open]]</f>
        <v>4.901018061514046E-2</v>
      </c>
    </row>
    <row r="38" spans="1:12" x14ac:dyDescent="0.25">
      <c r="A38" s="1">
        <v>43889</v>
      </c>
      <c r="B38" s="2">
        <v>2954.22</v>
      </c>
      <c r="C38" s="1">
        <v>43889</v>
      </c>
      <c r="D38" s="2">
        <v>2916.9</v>
      </c>
      <c r="E38" s="2">
        <v>2959.72</v>
      </c>
      <c r="F38" s="2">
        <v>2855.84</v>
      </c>
      <c r="G38" s="2">
        <v>2954.22</v>
      </c>
      <c r="H38" t="s">
        <v>7</v>
      </c>
      <c r="I38" s="3">
        <v>-8.2000000000000007E-3</v>
      </c>
      <c r="J38" s="4">
        <f>ABS(Table1[[#This Row],[Change %]])</f>
        <v>8.2000000000000007E-3</v>
      </c>
      <c r="K38">
        <f>Table1[[#This Row],[High]]-Table1[[#This Row],[Low]]</f>
        <v>103.87999999999965</v>
      </c>
      <c r="L38" s="5">
        <f>Table1[[#This Row],[Volatility(in $)]]/Table1[[#This Row],[Open]]</f>
        <v>3.5613150947924048E-2</v>
      </c>
    </row>
    <row r="39" spans="1:12" x14ac:dyDescent="0.25">
      <c r="A39" s="1">
        <v>43888</v>
      </c>
      <c r="B39" s="2">
        <v>2978.76</v>
      </c>
      <c r="C39" s="1">
        <v>43888</v>
      </c>
      <c r="D39" s="2">
        <v>3062.54</v>
      </c>
      <c r="E39" s="2">
        <v>3097.07</v>
      </c>
      <c r="F39" s="2">
        <v>2977.39</v>
      </c>
      <c r="G39" s="2">
        <v>2978.76</v>
      </c>
      <c r="H39" t="s">
        <v>7</v>
      </c>
      <c r="I39" s="3">
        <v>-4.4200000000000003E-2</v>
      </c>
      <c r="J39" s="4">
        <f>ABS(Table1[[#This Row],[Change %]])</f>
        <v>4.4200000000000003E-2</v>
      </c>
      <c r="K39">
        <f>Table1[[#This Row],[High]]-Table1[[#This Row],[Low]]</f>
        <v>119.68000000000029</v>
      </c>
      <c r="L39" s="5">
        <f>Table1[[#This Row],[Volatility(in $)]]/Table1[[#This Row],[Open]]</f>
        <v>3.9078673258145298E-2</v>
      </c>
    </row>
    <row r="40" spans="1:12" x14ac:dyDescent="0.25">
      <c r="A40" s="1">
        <v>43887</v>
      </c>
      <c r="B40" s="2">
        <v>3116.39</v>
      </c>
      <c r="C40" s="1">
        <v>43887</v>
      </c>
      <c r="D40" s="2">
        <v>3139.9</v>
      </c>
      <c r="E40" s="2">
        <v>3182.51</v>
      </c>
      <c r="F40" s="2">
        <v>3108.99</v>
      </c>
      <c r="G40" s="2">
        <v>3116.39</v>
      </c>
      <c r="H40" t="s">
        <v>7</v>
      </c>
      <c r="I40" s="3">
        <v>-3.8E-3</v>
      </c>
      <c r="J40" s="4">
        <f>ABS(Table1[[#This Row],[Change %]])</f>
        <v>3.8E-3</v>
      </c>
      <c r="K40">
        <f>Table1[[#This Row],[High]]-Table1[[#This Row],[Low]]</f>
        <v>73.520000000000437</v>
      </c>
      <c r="L40" s="5">
        <f>Table1[[#This Row],[Volatility(in $)]]/Table1[[#This Row],[Open]]</f>
        <v>2.3414758431797328E-2</v>
      </c>
    </row>
    <row r="41" spans="1:12" x14ac:dyDescent="0.25">
      <c r="A41" s="1">
        <v>43886</v>
      </c>
      <c r="B41" s="2">
        <v>3128.21</v>
      </c>
      <c r="C41" s="1">
        <v>43886</v>
      </c>
      <c r="D41" s="2">
        <v>3238.94</v>
      </c>
      <c r="E41" s="2">
        <v>3246.99</v>
      </c>
      <c r="F41" s="2">
        <v>3118.77</v>
      </c>
      <c r="G41" s="2">
        <v>3128.21</v>
      </c>
      <c r="H41" t="s">
        <v>7</v>
      </c>
      <c r="I41" s="3">
        <v>-3.0300000000000001E-2</v>
      </c>
      <c r="J41" s="4">
        <f>ABS(Table1[[#This Row],[Change %]])</f>
        <v>3.0300000000000001E-2</v>
      </c>
      <c r="K41">
        <f>Table1[[#This Row],[High]]-Table1[[#This Row],[Low]]</f>
        <v>128.2199999999998</v>
      </c>
      <c r="L41" s="5">
        <f>Table1[[#This Row],[Volatility(in $)]]/Table1[[#This Row],[Open]]</f>
        <v>3.9587025384848068E-2</v>
      </c>
    </row>
    <row r="42" spans="1:12" x14ac:dyDescent="0.25">
      <c r="A42" s="1">
        <v>43885</v>
      </c>
      <c r="B42" s="2">
        <v>3225.89</v>
      </c>
      <c r="C42" s="1">
        <v>43885</v>
      </c>
      <c r="D42" s="2">
        <v>3257.61</v>
      </c>
      <c r="E42" s="2">
        <v>3259.81</v>
      </c>
      <c r="F42" s="2">
        <v>3214.65</v>
      </c>
      <c r="G42" s="2">
        <v>3225.89</v>
      </c>
      <c r="H42" t="s">
        <v>7</v>
      </c>
      <c r="I42" s="3">
        <v>-3.3500000000000002E-2</v>
      </c>
      <c r="J42" s="4">
        <f>ABS(Table1[[#This Row],[Change %]])</f>
        <v>3.3500000000000002E-2</v>
      </c>
      <c r="K42">
        <f>Table1[[#This Row],[High]]-Table1[[#This Row],[Low]]</f>
        <v>45.159999999999854</v>
      </c>
      <c r="L42" s="5">
        <f>Table1[[#This Row],[Volatility(in $)]]/Table1[[#This Row],[Open]]</f>
        <v>1.3862924045542546E-2</v>
      </c>
    </row>
    <row r="43" spans="1:12" x14ac:dyDescent="0.25">
      <c r="A43" s="1">
        <v>43882</v>
      </c>
      <c r="B43" s="2">
        <v>3337.75</v>
      </c>
      <c r="C43" s="1">
        <v>43882</v>
      </c>
      <c r="D43" s="2">
        <v>3360.5</v>
      </c>
      <c r="E43" s="2">
        <v>3360.76</v>
      </c>
      <c r="F43" s="2">
        <v>3328.45</v>
      </c>
      <c r="G43" s="2">
        <v>3337.75</v>
      </c>
      <c r="H43" t="s">
        <v>7</v>
      </c>
      <c r="I43" s="3">
        <v>-1.0500000000000001E-2</v>
      </c>
      <c r="J43" s="4">
        <f>ABS(Table1[[#This Row],[Change %]])</f>
        <v>1.0500000000000001E-2</v>
      </c>
      <c r="K43">
        <f>Table1[[#This Row],[High]]-Table1[[#This Row],[Low]]</f>
        <v>32.3100000000004</v>
      </c>
      <c r="L43" s="5">
        <f>Table1[[#This Row],[Volatility(in $)]]/Table1[[#This Row],[Open]]</f>
        <v>9.6146406784705842E-3</v>
      </c>
    </row>
    <row r="44" spans="1:12" x14ac:dyDescent="0.25">
      <c r="A44" s="1">
        <v>43881</v>
      </c>
      <c r="B44" s="2">
        <v>3373.23</v>
      </c>
      <c r="C44" s="1">
        <v>43881</v>
      </c>
      <c r="D44" s="2">
        <v>3380.45</v>
      </c>
      <c r="E44" s="2">
        <v>3389.15</v>
      </c>
      <c r="F44" s="2">
        <v>3341.02</v>
      </c>
      <c r="G44" s="2">
        <v>3373.23</v>
      </c>
      <c r="H44" t="s">
        <v>7</v>
      </c>
      <c r="I44" s="3">
        <v>-3.8E-3</v>
      </c>
      <c r="J44" s="4">
        <f>ABS(Table1[[#This Row],[Change %]])</f>
        <v>3.8E-3</v>
      </c>
      <c r="K44">
        <f>Table1[[#This Row],[High]]-Table1[[#This Row],[Low]]</f>
        <v>48.130000000000109</v>
      </c>
      <c r="L44" s="5">
        <f>Table1[[#This Row],[Volatility(in $)]]/Table1[[#This Row],[Open]]</f>
        <v>1.4237749412060557E-2</v>
      </c>
    </row>
    <row r="45" spans="1:12" x14ac:dyDescent="0.25">
      <c r="A45" s="1">
        <v>43880</v>
      </c>
      <c r="B45" s="2">
        <v>3386.15</v>
      </c>
      <c r="C45" s="1">
        <v>43880</v>
      </c>
      <c r="D45" s="2">
        <v>3380.39</v>
      </c>
      <c r="E45" s="2">
        <v>3393.52</v>
      </c>
      <c r="F45" s="2">
        <v>3378.83</v>
      </c>
      <c r="G45" s="2">
        <v>3386.15</v>
      </c>
      <c r="H45" t="s">
        <v>7</v>
      </c>
      <c r="I45" s="3">
        <v>4.7000000000000002E-3</v>
      </c>
      <c r="J45" s="4">
        <f>ABS(Table1[[#This Row],[Change %]])</f>
        <v>4.7000000000000002E-3</v>
      </c>
      <c r="K45">
        <f>Table1[[#This Row],[High]]-Table1[[#This Row],[Low]]</f>
        <v>14.690000000000055</v>
      </c>
      <c r="L45" s="5">
        <f>Table1[[#This Row],[Volatility(in $)]]/Table1[[#This Row],[Open]]</f>
        <v>4.3456524247202409E-3</v>
      </c>
    </row>
    <row r="46" spans="1:12" x14ac:dyDescent="0.25">
      <c r="A46" s="1">
        <v>43879</v>
      </c>
      <c r="B46" s="2">
        <v>3370.29</v>
      </c>
      <c r="C46" s="1">
        <v>43879</v>
      </c>
      <c r="D46" s="2">
        <v>3369.04</v>
      </c>
      <c r="E46" s="2">
        <v>3375.01</v>
      </c>
      <c r="F46" s="2">
        <v>3355.61</v>
      </c>
      <c r="G46" s="2">
        <v>3370.29</v>
      </c>
      <c r="H46" t="s">
        <v>7</v>
      </c>
      <c r="I46" s="3">
        <v>-2.8999999999999998E-3</v>
      </c>
      <c r="J46" s="4">
        <f>ABS(Table1[[#This Row],[Change %]])</f>
        <v>2.8999999999999998E-3</v>
      </c>
      <c r="K46">
        <f>Table1[[#This Row],[High]]-Table1[[#This Row],[Low]]</f>
        <v>19.400000000000091</v>
      </c>
      <c r="L46" s="5">
        <f>Table1[[#This Row],[Volatility(in $)]]/Table1[[#This Row],[Open]]</f>
        <v>5.7583169092679494E-3</v>
      </c>
    </row>
    <row r="47" spans="1:12" x14ac:dyDescent="0.25">
      <c r="A47" s="1">
        <v>43875</v>
      </c>
      <c r="B47" s="2">
        <v>3380.16</v>
      </c>
      <c r="C47" s="1">
        <v>43875</v>
      </c>
      <c r="D47" s="2">
        <v>3378.08</v>
      </c>
      <c r="E47" s="2">
        <v>3380.69</v>
      </c>
      <c r="F47" s="2">
        <v>3366.15</v>
      </c>
      <c r="G47" s="2">
        <v>3380.16</v>
      </c>
      <c r="H47" t="s">
        <v>7</v>
      </c>
      <c r="I47" s="3">
        <v>1.8E-3</v>
      </c>
      <c r="J47" s="4">
        <f>ABS(Table1[[#This Row],[Change %]])</f>
        <v>1.8E-3</v>
      </c>
      <c r="K47">
        <f>Table1[[#This Row],[High]]-Table1[[#This Row],[Low]]</f>
        <v>14.539999999999964</v>
      </c>
      <c r="L47" s="5">
        <f>Table1[[#This Row],[Volatility(in $)]]/Table1[[#This Row],[Open]]</f>
        <v>4.3042201487235249E-3</v>
      </c>
    </row>
    <row r="48" spans="1:12" x14ac:dyDescent="0.25">
      <c r="A48" s="1">
        <v>43874</v>
      </c>
      <c r="B48" s="2">
        <v>3373.94</v>
      </c>
      <c r="C48" s="1">
        <v>43874</v>
      </c>
      <c r="D48" s="2">
        <v>3365.9</v>
      </c>
      <c r="E48" s="2">
        <v>3385.09</v>
      </c>
      <c r="F48" s="2">
        <v>3360.52</v>
      </c>
      <c r="G48" s="2">
        <v>3373.94</v>
      </c>
      <c r="H48" t="s">
        <v>7</v>
      </c>
      <c r="I48" s="3">
        <v>-1.6000000000000001E-3</v>
      </c>
      <c r="J48" s="4">
        <f>ABS(Table1[[#This Row],[Change %]])</f>
        <v>1.6000000000000001E-3</v>
      </c>
      <c r="K48">
        <f>Table1[[#This Row],[High]]-Table1[[#This Row],[Low]]</f>
        <v>24.570000000000164</v>
      </c>
      <c r="L48" s="5">
        <f>Table1[[#This Row],[Volatility(in $)]]/Table1[[#This Row],[Open]]</f>
        <v>7.2996821058261274E-3</v>
      </c>
    </row>
    <row r="49" spans="1:12" x14ac:dyDescent="0.25">
      <c r="A49" s="1">
        <v>43873</v>
      </c>
      <c r="B49" s="2">
        <v>3379.45</v>
      </c>
      <c r="C49" s="1">
        <v>43873</v>
      </c>
      <c r="D49" s="2">
        <v>3370.5</v>
      </c>
      <c r="E49" s="2">
        <v>3381.47</v>
      </c>
      <c r="F49" s="2">
        <v>3369.72</v>
      </c>
      <c r="G49" s="2">
        <v>3379.45</v>
      </c>
      <c r="H49" t="s">
        <v>7</v>
      </c>
      <c r="I49" s="3">
        <v>6.4999999999999997E-3</v>
      </c>
      <c r="J49" s="4">
        <f>ABS(Table1[[#This Row],[Change %]])</f>
        <v>6.4999999999999997E-3</v>
      </c>
      <c r="K49">
        <f>Table1[[#This Row],[High]]-Table1[[#This Row],[Low]]</f>
        <v>11.75</v>
      </c>
      <c r="L49" s="5">
        <f>Table1[[#This Row],[Volatility(in $)]]/Table1[[#This Row],[Open]]</f>
        <v>3.4861296543539535E-3</v>
      </c>
    </row>
    <row r="50" spans="1:12" x14ac:dyDescent="0.25">
      <c r="A50" s="1">
        <v>43872</v>
      </c>
      <c r="B50" s="2">
        <v>3357.75</v>
      </c>
      <c r="C50" s="1">
        <v>43872</v>
      </c>
      <c r="D50" s="2">
        <v>3365.87</v>
      </c>
      <c r="E50" s="2">
        <v>3375.63</v>
      </c>
      <c r="F50" s="2">
        <v>3352.72</v>
      </c>
      <c r="G50" s="2">
        <v>3357.75</v>
      </c>
      <c r="H50" t="s">
        <v>7</v>
      </c>
      <c r="I50" s="3">
        <v>1.6999999999999999E-3</v>
      </c>
      <c r="J50" s="4">
        <f>ABS(Table1[[#This Row],[Change %]])</f>
        <v>1.6999999999999999E-3</v>
      </c>
      <c r="K50">
        <f>Table1[[#This Row],[High]]-Table1[[#This Row],[Low]]</f>
        <v>22.910000000000309</v>
      </c>
      <c r="L50" s="5">
        <f>Table1[[#This Row],[Volatility(in $)]]/Table1[[#This Row],[Open]]</f>
        <v>6.8065611565509988E-3</v>
      </c>
    </row>
    <row r="51" spans="1:12" x14ac:dyDescent="0.25">
      <c r="A51" s="1">
        <v>43871</v>
      </c>
      <c r="B51" s="2">
        <v>3352.09</v>
      </c>
      <c r="C51" s="1">
        <v>43871</v>
      </c>
      <c r="D51" s="2">
        <v>3318.28</v>
      </c>
      <c r="E51" s="2">
        <v>3352.26</v>
      </c>
      <c r="F51" s="2">
        <v>3317.77</v>
      </c>
      <c r="G51" s="2">
        <v>3352.09</v>
      </c>
      <c r="H51" t="s">
        <v>7</v>
      </c>
      <c r="I51" s="3">
        <v>7.3000000000000001E-3</v>
      </c>
      <c r="J51" s="4">
        <f>ABS(Table1[[#This Row],[Change %]])</f>
        <v>7.3000000000000001E-3</v>
      </c>
      <c r="K51">
        <f>Table1[[#This Row],[High]]-Table1[[#This Row],[Low]]</f>
        <v>34.490000000000236</v>
      </c>
      <c r="L51" s="5">
        <f>Table1[[#This Row],[Volatility(in $)]]/Table1[[#This Row],[Open]]</f>
        <v>1.039393902865347E-2</v>
      </c>
    </row>
    <row r="52" spans="1:12" x14ac:dyDescent="0.25">
      <c r="A52" s="1">
        <v>43868</v>
      </c>
      <c r="B52" s="2">
        <v>3327.71</v>
      </c>
      <c r="C52" s="1">
        <v>43868</v>
      </c>
      <c r="D52" s="2">
        <v>3335.54</v>
      </c>
      <c r="E52" s="2">
        <v>3341.42</v>
      </c>
      <c r="F52" s="2">
        <v>3322.12</v>
      </c>
      <c r="G52" s="2">
        <v>3327.71</v>
      </c>
      <c r="H52" t="s">
        <v>7</v>
      </c>
      <c r="I52" s="3">
        <v>-5.4000000000000003E-3</v>
      </c>
      <c r="J52" s="4">
        <f>ABS(Table1[[#This Row],[Change %]])</f>
        <v>5.4000000000000003E-3</v>
      </c>
      <c r="K52">
        <f>Table1[[#This Row],[High]]-Table1[[#This Row],[Low]]</f>
        <v>19.300000000000182</v>
      </c>
      <c r="L52" s="5">
        <f>Table1[[#This Row],[Volatility(in $)]]/Table1[[#This Row],[Open]]</f>
        <v>5.7861695557541457E-3</v>
      </c>
    </row>
    <row r="53" spans="1:12" x14ac:dyDescent="0.25">
      <c r="A53" s="1">
        <v>43867</v>
      </c>
      <c r="B53" s="2">
        <v>3345.78</v>
      </c>
      <c r="C53" s="1">
        <v>43867</v>
      </c>
      <c r="D53" s="2">
        <v>3344.92</v>
      </c>
      <c r="E53" s="2">
        <v>3347.96</v>
      </c>
      <c r="F53" s="2">
        <v>3334.39</v>
      </c>
      <c r="G53" s="2">
        <v>3345.78</v>
      </c>
      <c r="H53" t="s">
        <v>7</v>
      </c>
      <c r="I53" s="3">
        <v>3.3E-3</v>
      </c>
      <c r="J53" s="4">
        <f>ABS(Table1[[#This Row],[Change %]])</f>
        <v>3.3E-3</v>
      </c>
      <c r="K53">
        <f>Table1[[#This Row],[High]]-Table1[[#This Row],[Low]]</f>
        <v>13.570000000000164</v>
      </c>
      <c r="L53" s="5">
        <f>Table1[[#This Row],[Volatility(in $)]]/Table1[[#This Row],[Open]]</f>
        <v>4.0568982217811375E-3</v>
      </c>
    </row>
    <row r="54" spans="1:12" x14ac:dyDescent="0.25">
      <c r="A54" s="1">
        <v>43866</v>
      </c>
      <c r="B54" s="2">
        <v>3334.69</v>
      </c>
      <c r="C54" s="1">
        <v>43866</v>
      </c>
      <c r="D54" s="2">
        <v>3324.91</v>
      </c>
      <c r="E54" s="2">
        <v>3337.58</v>
      </c>
      <c r="F54" s="2">
        <v>3313.75</v>
      </c>
      <c r="G54" s="2">
        <v>3334.69</v>
      </c>
      <c r="H54" t="s">
        <v>7</v>
      </c>
      <c r="I54" s="3">
        <v>1.1299999999999999E-2</v>
      </c>
      <c r="J54" s="4">
        <f>ABS(Table1[[#This Row],[Change %]])</f>
        <v>1.1299999999999999E-2</v>
      </c>
      <c r="K54">
        <f>Table1[[#This Row],[High]]-Table1[[#This Row],[Low]]</f>
        <v>23.829999999999927</v>
      </c>
      <c r="L54" s="5">
        <f>Table1[[#This Row],[Volatility(in $)]]/Table1[[#This Row],[Open]]</f>
        <v>7.1671112902303904E-3</v>
      </c>
    </row>
    <row r="55" spans="1:12" x14ac:dyDescent="0.25">
      <c r="A55" s="1">
        <v>43865</v>
      </c>
      <c r="B55" s="2">
        <v>3297.59</v>
      </c>
      <c r="C55" s="1">
        <v>43865</v>
      </c>
      <c r="D55" s="2">
        <v>3280.61</v>
      </c>
      <c r="E55" s="2">
        <v>3306.92</v>
      </c>
      <c r="F55" s="2">
        <v>3280.61</v>
      </c>
      <c r="G55" s="2">
        <v>3297.59</v>
      </c>
      <c r="H55" t="s">
        <v>7</v>
      </c>
      <c r="I55" s="3">
        <v>1.4999999999999999E-2</v>
      </c>
      <c r="J55" s="4">
        <f>ABS(Table1[[#This Row],[Change %]])</f>
        <v>1.4999999999999999E-2</v>
      </c>
      <c r="K55">
        <f>Table1[[#This Row],[High]]-Table1[[#This Row],[Low]]</f>
        <v>26.309999999999945</v>
      </c>
      <c r="L55" s="5">
        <f>Table1[[#This Row],[Volatility(in $)]]/Table1[[#This Row],[Open]]</f>
        <v>8.0198499669268657E-3</v>
      </c>
    </row>
    <row r="56" spans="1:12" x14ac:dyDescent="0.25">
      <c r="A56" s="1">
        <v>43864</v>
      </c>
      <c r="B56" s="2">
        <v>3248.92</v>
      </c>
      <c r="C56" s="1">
        <v>43864</v>
      </c>
      <c r="D56" s="2">
        <v>3235.66</v>
      </c>
      <c r="E56" s="2">
        <v>3268.44</v>
      </c>
      <c r="F56" s="2">
        <v>3235.66</v>
      </c>
      <c r="G56" s="2">
        <v>3248.92</v>
      </c>
      <c r="H56" t="s">
        <v>7</v>
      </c>
      <c r="I56" s="3">
        <v>7.3000000000000001E-3</v>
      </c>
      <c r="J56" s="4">
        <f>ABS(Table1[[#This Row],[Change %]])</f>
        <v>7.3000000000000001E-3</v>
      </c>
      <c r="K56">
        <f>Table1[[#This Row],[High]]-Table1[[#This Row],[Low]]</f>
        <v>32.7800000000002</v>
      </c>
      <c r="L56" s="5">
        <f>Table1[[#This Row],[Volatility(in $)]]/Table1[[#This Row],[Open]]</f>
        <v>1.0130854292478259E-2</v>
      </c>
    </row>
    <row r="57" spans="1:12" x14ac:dyDescent="0.25">
      <c r="A57" s="1">
        <v>43861</v>
      </c>
      <c r="B57" s="2">
        <v>3225.52</v>
      </c>
      <c r="C57" s="1">
        <v>43861</v>
      </c>
      <c r="D57" s="2">
        <v>3282.33</v>
      </c>
      <c r="E57" s="2">
        <v>3282.33</v>
      </c>
      <c r="F57" s="2">
        <v>3214.68</v>
      </c>
      <c r="G57" s="2">
        <v>3225.52</v>
      </c>
      <c r="H57" t="s">
        <v>7</v>
      </c>
      <c r="I57" s="3">
        <v>-1.77E-2</v>
      </c>
      <c r="J57" s="4">
        <f>ABS(Table1[[#This Row],[Change %]])</f>
        <v>1.77E-2</v>
      </c>
      <c r="K57">
        <f>Table1[[#This Row],[High]]-Table1[[#This Row],[Low]]</f>
        <v>67.650000000000091</v>
      </c>
      <c r="L57" s="5">
        <f>Table1[[#This Row],[Volatility(in $)]]/Table1[[#This Row],[Open]]</f>
        <v>2.0610359104660438E-2</v>
      </c>
    </row>
    <row r="58" spans="1:12" x14ac:dyDescent="0.25">
      <c r="A58" s="1">
        <v>43860</v>
      </c>
      <c r="B58" s="2">
        <v>3283.66</v>
      </c>
      <c r="C58" s="1">
        <v>43860</v>
      </c>
      <c r="D58" s="2">
        <v>3256.45</v>
      </c>
      <c r="E58" s="2">
        <v>3285.91</v>
      </c>
      <c r="F58" s="2">
        <v>3242.8</v>
      </c>
      <c r="G58" s="2">
        <v>3283.66</v>
      </c>
      <c r="H58" t="s">
        <v>7</v>
      </c>
      <c r="I58" s="3">
        <v>3.0999999999999999E-3</v>
      </c>
      <c r="J58" s="4">
        <f>ABS(Table1[[#This Row],[Change %]])</f>
        <v>3.0999999999999999E-3</v>
      </c>
      <c r="K58">
        <f>Table1[[#This Row],[High]]-Table1[[#This Row],[Low]]</f>
        <v>43.109999999999673</v>
      </c>
      <c r="L58" s="5">
        <f>Table1[[#This Row],[Volatility(in $)]]/Table1[[#This Row],[Open]]</f>
        <v>1.323834236668755E-2</v>
      </c>
    </row>
    <row r="59" spans="1:12" x14ac:dyDescent="0.25">
      <c r="A59" s="1">
        <v>43859</v>
      </c>
      <c r="B59" s="2">
        <v>3273.4</v>
      </c>
      <c r="C59" s="1">
        <v>43859</v>
      </c>
      <c r="D59" s="2">
        <v>3289.46</v>
      </c>
      <c r="E59" s="2">
        <v>3293.47</v>
      </c>
      <c r="F59" s="2">
        <v>3271.89</v>
      </c>
      <c r="G59" s="2">
        <v>3273.4</v>
      </c>
      <c r="H59" t="s">
        <v>7</v>
      </c>
      <c r="I59" s="3">
        <v>-8.9999999999999998E-4</v>
      </c>
      <c r="J59" s="4">
        <f>ABS(Table1[[#This Row],[Change %]])</f>
        <v>8.9999999999999998E-4</v>
      </c>
      <c r="K59">
        <f>Table1[[#This Row],[High]]-Table1[[#This Row],[Low]]</f>
        <v>21.579999999999927</v>
      </c>
      <c r="L59" s="5">
        <f>Table1[[#This Row],[Volatility(in $)]]/Table1[[#This Row],[Open]]</f>
        <v>6.5603472910447085E-3</v>
      </c>
    </row>
    <row r="60" spans="1:12" x14ac:dyDescent="0.25">
      <c r="A60" s="1">
        <v>43858</v>
      </c>
      <c r="B60" s="2">
        <v>3276.24</v>
      </c>
      <c r="C60" s="1">
        <v>43858</v>
      </c>
      <c r="D60" s="2">
        <v>3255.35</v>
      </c>
      <c r="E60" s="2">
        <v>3285.78</v>
      </c>
      <c r="F60" s="2">
        <v>3253.22</v>
      </c>
      <c r="G60" s="2">
        <v>3276.24</v>
      </c>
      <c r="H60" t="s">
        <v>7</v>
      </c>
      <c r="I60" s="3">
        <v>1.01E-2</v>
      </c>
      <c r="J60" s="4">
        <f>ABS(Table1[[#This Row],[Change %]])</f>
        <v>1.01E-2</v>
      </c>
      <c r="K60">
        <f>Table1[[#This Row],[High]]-Table1[[#This Row],[Low]]</f>
        <v>32.5600000000004</v>
      </c>
      <c r="L60" s="5">
        <f>Table1[[#This Row],[Volatility(in $)]]/Table1[[#This Row],[Open]]</f>
        <v>1.0001996713103169E-2</v>
      </c>
    </row>
    <row r="61" spans="1:12" x14ac:dyDescent="0.25">
      <c r="A61" s="1">
        <v>43857</v>
      </c>
      <c r="B61" s="2">
        <v>3243.63</v>
      </c>
      <c r="C61" s="1">
        <v>43857</v>
      </c>
      <c r="D61" s="2">
        <v>3247.16</v>
      </c>
      <c r="E61" s="2">
        <v>3258.85</v>
      </c>
      <c r="F61" s="2">
        <v>3234.5</v>
      </c>
      <c r="G61" s="2">
        <v>3243.63</v>
      </c>
      <c r="H61" t="s">
        <v>7</v>
      </c>
      <c r="I61" s="3">
        <v>-1.5699999999999999E-2</v>
      </c>
      <c r="J61" s="4">
        <f>ABS(Table1[[#This Row],[Change %]])</f>
        <v>1.5699999999999999E-2</v>
      </c>
      <c r="K61">
        <f>Table1[[#This Row],[High]]-Table1[[#This Row],[Low]]</f>
        <v>24.349999999999909</v>
      </c>
      <c r="L61" s="5">
        <f>Table1[[#This Row],[Volatility(in $)]]/Table1[[#This Row],[Open]]</f>
        <v>7.4988605427511769E-3</v>
      </c>
    </row>
    <row r="62" spans="1:12" x14ac:dyDescent="0.25">
      <c r="A62" s="1">
        <v>43854</v>
      </c>
      <c r="B62" s="2">
        <v>3295.47</v>
      </c>
      <c r="C62" s="1">
        <v>43854</v>
      </c>
      <c r="D62" s="2">
        <v>3333.1</v>
      </c>
      <c r="E62" s="2">
        <v>3333.18</v>
      </c>
      <c r="F62" s="2">
        <v>3281.53</v>
      </c>
      <c r="G62" s="2">
        <v>3295.47</v>
      </c>
      <c r="H62" t="s">
        <v>7</v>
      </c>
      <c r="I62" s="3">
        <v>-8.9999999999999993E-3</v>
      </c>
      <c r="J62" s="4">
        <f>ABS(Table1[[#This Row],[Change %]])</f>
        <v>8.9999999999999993E-3</v>
      </c>
      <c r="K62">
        <f>Table1[[#This Row],[High]]-Table1[[#This Row],[Low]]</f>
        <v>51.649999999999636</v>
      </c>
      <c r="L62" s="5">
        <f>Table1[[#This Row],[Volatility(in $)]]/Table1[[#This Row],[Open]]</f>
        <v>1.5496084725930706E-2</v>
      </c>
    </row>
    <row r="63" spans="1:12" x14ac:dyDescent="0.25">
      <c r="A63" s="1">
        <v>43853</v>
      </c>
      <c r="B63" s="2">
        <v>3325.54</v>
      </c>
      <c r="C63" s="1">
        <v>43853</v>
      </c>
      <c r="D63" s="2">
        <v>3315.77</v>
      </c>
      <c r="E63" s="2">
        <v>3326.88</v>
      </c>
      <c r="F63" s="2">
        <v>3301.87</v>
      </c>
      <c r="G63" s="2">
        <v>3325.54</v>
      </c>
      <c r="H63" t="s">
        <v>7</v>
      </c>
      <c r="I63" s="3">
        <v>1.1000000000000001E-3</v>
      </c>
      <c r="J63" s="4">
        <f>ABS(Table1[[#This Row],[Change %]])</f>
        <v>1.1000000000000001E-3</v>
      </c>
      <c r="K63">
        <f>Table1[[#This Row],[High]]-Table1[[#This Row],[Low]]</f>
        <v>25.010000000000218</v>
      </c>
      <c r="L63" s="5">
        <f>Table1[[#This Row],[Volatility(in $)]]/Table1[[#This Row],[Open]]</f>
        <v>7.5427427113461485E-3</v>
      </c>
    </row>
    <row r="64" spans="1:12" x14ac:dyDescent="0.25">
      <c r="A64" s="1">
        <v>43852</v>
      </c>
      <c r="B64" s="2">
        <v>3321.75</v>
      </c>
      <c r="C64" s="1">
        <v>43852</v>
      </c>
      <c r="D64" s="2">
        <v>3330.02</v>
      </c>
      <c r="E64" s="2">
        <v>3337.77</v>
      </c>
      <c r="F64" s="2">
        <v>3320.04</v>
      </c>
      <c r="G64" s="2">
        <v>3321.75</v>
      </c>
      <c r="H64" t="s">
        <v>7</v>
      </c>
      <c r="I64" s="3">
        <v>2.9999999999999997E-4</v>
      </c>
      <c r="J64" s="4">
        <f>ABS(Table1[[#This Row],[Change %]])</f>
        <v>2.9999999999999997E-4</v>
      </c>
      <c r="K64">
        <f>Table1[[#This Row],[High]]-Table1[[#This Row],[Low]]</f>
        <v>17.730000000000018</v>
      </c>
      <c r="L64" s="5">
        <f>Table1[[#This Row],[Volatility(in $)]]/Table1[[#This Row],[Open]]</f>
        <v>5.3242923465925181E-3</v>
      </c>
    </row>
    <row r="65" spans="1:12" x14ac:dyDescent="0.25">
      <c r="A65" s="1">
        <v>43851</v>
      </c>
      <c r="B65" s="2">
        <v>3320.79</v>
      </c>
      <c r="C65" s="1">
        <v>43851</v>
      </c>
      <c r="D65" s="2">
        <v>3321.03</v>
      </c>
      <c r="E65" s="2">
        <v>3329.79</v>
      </c>
      <c r="F65" s="2">
        <v>3316.61</v>
      </c>
      <c r="G65" s="2">
        <v>3320.79</v>
      </c>
      <c r="H65" t="s">
        <v>7</v>
      </c>
      <c r="I65" s="3">
        <v>-2.7000000000000001E-3</v>
      </c>
      <c r="J65" s="4">
        <f>ABS(Table1[[#This Row],[Change %]])</f>
        <v>2.7000000000000001E-3</v>
      </c>
      <c r="K65">
        <f>Table1[[#This Row],[High]]-Table1[[#This Row],[Low]]</f>
        <v>13.179999999999836</v>
      </c>
      <c r="L65" s="5">
        <f>Table1[[#This Row],[Volatility(in $)]]/Table1[[#This Row],[Open]]</f>
        <v>3.9686482808043997E-3</v>
      </c>
    </row>
    <row r="66" spans="1:12" x14ac:dyDescent="0.25">
      <c r="A66" s="1">
        <v>43847</v>
      </c>
      <c r="B66" s="2">
        <v>3329.62</v>
      </c>
      <c r="C66" s="1">
        <v>43847</v>
      </c>
      <c r="D66" s="2">
        <v>3323.66</v>
      </c>
      <c r="E66" s="2">
        <v>3329.88</v>
      </c>
      <c r="F66" s="2">
        <v>3318.86</v>
      </c>
      <c r="G66" s="2">
        <v>3329.62</v>
      </c>
      <c r="H66" t="s">
        <v>7</v>
      </c>
      <c r="I66" s="3">
        <v>3.8999999999999998E-3</v>
      </c>
      <c r="J66" s="4">
        <f>ABS(Table1[[#This Row],[Change %]])</f>
        <v>3.8999999999999998E-3</v>
      </c>
      <c r="K66">
        <f>Table1[[#This Row],[High]]-Table1[[#This Row],[Low]]</f>
        <v>11.019999999999982</v>
      </c>
      <c r="L66" s="5">
        <f>Table1[[#This Row],[Volatility(in $)]]/Table1[[#This Row],[Open]]</f>
        <v>3.3156219348549438E-3</v>
      </c>
    </row>
    <row r="67" spans="1:12" x14ac:dyDescent="0.25">
      <c r="A67" s="1">
        <v>43846</v>
      </c>
      <c r="B67" s="2">
        <v>3316.81</v>
      </c>
      <c r="C67" s="1">
        <v>43846</v>
      </c>
      <c r="D67" s="2">
        <v>3302.97</v>
      </c>
      <c r="E67" s="2">
        <v>3317.11</v>
      </c>
      <c r="F67" s="2">
        <v>3302.82</v>
      </c>
      <c r="G67" s="2">
        <v>3316.81</v>
      </c>
      <c r="H67" t="s">
        <v>7</v>
      </c>
      <c r="I67" s="3">
        <v>8.3999999999999995E-3</v>
      </c>
      <c r="J67" s="4">
        <f>ABS(Table1[[#This Row],[Change %]])</f>
        <v>8.3999999999999995E-3</v>
      </c>
      <c r="K67">
        <f>Table1[[#This Row],[High]]-Table1[[#This Row],[Low]]</f>
        <v>14.289999999999964</v>
      </c>
      <c r="L67" s="5">
        <f>Table1[[#This Row],[Volatility(in $)]]/Table1[[#This Row],[Open]]</f>
        <v>4.3264092619672489E-3</v>
      </c>
    </row>
    <row r="68" spans="1:12" x14ac:dyDescent="0.25">
      <c r="A68" s="1">
        <v>43845</v>
      </c>
      <c r="B68" s="2">
        <v>3289.29</v>
      </c>
      <c r="C68" s="1">
        <v>43845</v>
      </c>
      <c r="D68" s="2">
        <v>3282.27</v>
      </c>
      <c r="E68" s="2">
        <v>3298.66</v>
      </c>
      <c r="F68" s="2">
        <v>3280.69</v>
      </c>
      <c r="G68" s="2">
        <v>3289.29</v>
      </c>
      <c r="H68" t="s">
        <v>7</v>
      </c>
      <c r="I68" s="3">
        <v>1.9E-3</v>
      </c>
      <c r="J68" s="4">
        <f>ABS(Table1[[#This Row],[Change %]])</f>
        <v>1.9E-3</v>
      </c>
      <c r="K68">
        <f>Table1[[#This Row],[High]]-Table1[[#This Row],[Low]]</f>
        <v>17.9699999999998</v>
      </c>
      <c r="L68" s="5">
        <f>Table1[[#This Row],[Volatility(in $)]]/Table1[[#This Row],[Open]]</f>
        <v>5.4748695262729144E-3</v>
      </c>
    </row>
    <row r="69" spans="1:12" x14ac:dyDescent="0.25">
      <c r="A69" s="1">
        <v>43844</v>
      </c>
      <c r="B69" s="2">
        <v>3283.15</v>
      </c>
      <c r="C69" s="1">
        <v>43844</v>
      </c>
      <c r="D69" s="2">
        <v>3285.35</v>
      </c>
      <c r="E69" s="2">
        <v>3294.25</v>
      </c>
      <c r="F69" s="2">
        <v>3277.19</v>
      </c>
      <c r="G69" s="2">
        <v>3283.15</v>
      </c>
      <c r="H69" t="s">
        <v>7</v>
      </c>
      <c r="I69" s="3">
        <v>-1.5E-3</v>
      </c>
      <c r="J69" s="4">
        <f>ABS(Table1[[#This Row],[Change %]])</f>
        <v>1.5E-3</v>
      </c>
      <c r="K69">
        <f>Table1[[#This Row],[High]]-Table1[[#This Row],[Low]]</f>
        <v>17.059999999999945</v>
      </c>
      <c r="L69" s="5">
        <f>Table1[[#This Row],[Volatility(in $)]]/Table1[[#This Row],[Open]]</f>
        <v>5.1927496309373267E-3</v>
      </c>
    </row>
    <row r="70" spans="1:12" x14ac:dyDescent="0.25">
      <c r="A70" s="1">
        <v>43843</v>
      </c>
      <c r="B70" s="2">
        <v>3288.13</v>
      </c>
      <c r="C70" s="1">
        <v>43843</v>
      </c>
      <c r="D70" s="2">
        <v>3271.13</v>
      </c>
      <c r="E70" s="2">
        <v>3288.13</v>
      </c>
      <c r="F70" s="2">
        <v>3268.43</v>
      </c>
      <c r="G70" s="2">
        <v>3288.13</v>
      </c>
      <c r="H70" t="s">
        <v>7</v>
      </c>
      <c r="I70" s="3">
        <v>7.0000000000000001E-3</v>
      </c>
      <c r="J70" s="4">
        <f>ABS(Table1[[#This Row],[Change %]])</f>
        <v>7.0000000000000001E-3</v>
      </c>
      <c r="K70">
        <f>Table1[[#This Row],[High]]-Table1[[#This Row],[Low]]</f>
        <v>19.700000000000273</v>
      </c>
      <c r="L70" s="5">
        <f>Table1[[#This Row],[Volatility(in $)]]/Table1[[#This Row],[Open]]</f>
        <v>6.0223837022681066E-3</v>
      </c>
    </row>
    <row r="71" spans="1:12" x14ac:dyDescent="0.25">
      <c r="A71" s="1">
        <v>43840</v>
      </c>
      <c r="B71" s="2">
        <v>3265.35</v>
      </c>
      <c r="C71" s="1">
        <v>43840</v>
      </c>
      <c r="D71" s="2">
        <v>3281.81</v>
      </c>
      <c r="E71" s="2">
        <v>3282.99</v>
      </c>
      <c r="F71" s="2">
        <v>3260.86</v>
      </c>
      <c r="G71" s="2">
        <v>3265.35</v>
      </c>
      <c r="H71" t="s">
        <v>7</v>
      </c>
      <c r="I71" s="3">
        <v>-2.8999999999999998E-3</v>
      </c>
      <c r="J71" s="4">
        <f>ABS(Table1[[#This Row],[Change %]])</f>
        <v>2.8999999999999998E-3</v>
      </c>
      <c r="K71">
        <f>Table1[[#This Row],[High]]-Table1[[#This Row],[Low]]</f>
        <v>22.129999999999654</v>
      </c>
      <c r="L71" s="5">
        <f>Table1[[#This Row],[Volatility(in $)]]/Table1[[#This Row],[Open]]</f>
        <v>6.7432301077757868E-3</v>
      </c>
    </row>
    <row r="72" spans="1:12" x14ac:dyDescent="0.25">
      <c r="A72" s="1">
        <v>43839</v>
      </c>
      <c r="B72" s="2">
        <v>3274.7</v>
      </c>
      <c r="C72" s="1">
        <v>43839</v>
      </c>
      <c r="D72" s="2">
        <v>3266.03</v>
      </c>
      <c r="E72" s="2">
        <v>3275.58</v>
      </c>
      <c r="F72" s="2">
        <v>3263.67</v>
      </c>
      <c r="G72" s="2">
        <v>3274.7</v>
      </c>
      <c r="H72" t="s">
        <v>7</v>
      </c>
      <c r="I72" s="3">
        <v>6.7000000000000002E-3</v>
      </c>
      <c r="J72" s="4">
        <f>ABS(Table1[[#This Row],[Change %]])</f>
        <v>6.7000000000000002E-3</v>
      </c>
      <c r="K72">
        <f>Table1[[#This Row],[High]]-Table1[[#This Row],[Low]]</f>
        <v>11.909999999999854</v>
      </c>
      <c r="L72" s="5">
        <f>Table1[[#This Row],[Volatility(in $)]]/Table1[[#This Row],[Open]]</f>
        <v>3.6466290879140282E-3</v>
      </c>
    </row>
    <row r="73" spans="1:12" x14ac:dyDescent="0.25">
      <c r="A73" s="1">
        <v>43838</v>
      </c>
      <c r="B73" s="2">
        <v>3253.05</v>
      </c>
      <c r="C73" s="1">
        <v>43838</v>
      </c>
      <c r="D73" s="2">
        <v>3238.59</v>
      </c>
      <c r="E73" s="2">
        <v>3267.07</v>
      </c>
      <c r="F73" s="2">
        <v>3236.67</v>
      </c>
      <c r="G73" s="2">
        <v>3253.05</v>
      </c>
      <c r="H73" t="s">
        <v>7</v>
      </c>
      <c r="I73" s="3">
        <v>4.8999999999999998E-3</v>
      </c>
      <c r="J73" s="4">
        <f>ABS(Table1[[#This Row],[Change %]])</f>
        <v>4.8999999999999998E-3</v>
      </c>
      <c r="K73">
        <f>Table1[[#This Row],[High]]-Table1[[#This Row],[Low]]</f>
        <v>30.400000000000091</v>
      </c>
      <c r="L73" s="5">
        <f>Table1[[#This Row],[Volatility(in $)]]/Table1[[#This Row],[Open]]</f>
        <v>9.3868010461343014E-3</v>
      </c>
    </row>
    <row r="74" spans="1:12" x14ac:dyDescent="0.25">
      <c r="A74" s="1">
        <v>43837</v>
      </c>
      <c r="B74" s="2">
        <v>3237.18</v>
      </c>
      <c r="C74" s="1">
        <v>43837</v>
      </c>
      <c r="D74" s="2">
        <v>3241.86</v>
      </c>
      <c r="E74" s="2">
        <v>3244.91</v>
      </c>
      <c r="F74" s="2">
        <v>3232.43</v>
      </c>
      <c r="G74" s="2">
        <v>3237.18</v>
      </c>
      <c r="H74" t="s">
        <v>7</v>
      </c>
      <c r="I74" s="3">
        <v>-2.8E-3</v>
      </c>
      <c r="J74" s="4">
        <f>ABS(Table1[[#This Row],[Change %]])</f>
        <v>2.8E-3</v>
      </c>
      <c r="K74">
        <f>Table1[[#This Row],[High]]-Table1[[#This Row],[Low]]</f>
        <v>12.480000000000018</v>
      </c>
      <c r="L74" s="5">
        <f>Table1[[#This Row],[Volatility(in $)]]/Table1[[#This Row],[Open]]</f>
        <v>3.8496418722585237E-3</v>
      </c>
    </row>
    <row r="75" spans="1:12" x14ac:dyDescent="0.25">
      <c r="A75" s="1">
        <v>43836</v>
      </c>
      <c r="B75" s="2">
        <v>3246.28</v>
      </c>
      <c r="C75" s="1">
        <v>43836</v>
      </c>
      <c r="D75" s="2">
        <v>3217.55</v>
      </c>
      <c r="E75" s="2">
        <v>3246.84</v>
      </c>
      <c r="F75" s="2">
        <v>3214.64</v>
      </c>
      <c r="G75" s="2">
        <v>3246.28</v>
      </c>
      <c r="H75" t="s">
        <v>7</v>
      </c>
      <c r="I75" s="3">
        <v>3.5000000000000001E-3</v>
      </c>
      <c r="J75" s="4">
        <f>ABS(Table1[[#This Row],[Change %]])</f>
        <v>3.5000000000000001E-3</v>
      </c>
      <c r="K75">
        <f>Table1[[#This Row],[High]]-Table1[[#This Row],[Low]]</f>
        <v>32.200000000000273</v>
      </c>
      <c r="L75" s="5">
        <f>Table1[[#This Row],[Volatility(in $)]]/Table1[[#This Row],[Open]]</f>
        <v>1.0007614489285411E-2</v>
      </c>
    </row>
    <row r="76" spans="1:12" x14ac:dyDescent="0.25">
      <c r="A76" s="1">
        <v>43833</v>
      </c>
      <c r="B76" s="2">
        <v>3234.85</v>
      </c>
      <c r="C76" s="1">
        <v>43833</v>
      </c>
      <c r="D76" s="2">
        <v>3226.36</v>
      </c>
      <c r="E76" s="2">
        <v>3246.15</v>
      </c>
      <c r="F76" s="2">
        <v>3222.34</v>
      </c>
      <c r="G76" s="2">
        <v>3234.85</v>
      </c>
      <c r="H76" t="s">
        <v>7</v>
      </c>
      <c r="I76" s="3">
        <v>-7.1000000000000004E-3</v>
      </c>
      <c r="J76" s="4">
        <f>ABS(Table1[[#This Row],[Change %]])</f>
        <v>7.1000000000000004E-3</v>
      </c>
      <c r="K76">
        <f>Table1[[#This Row],[High]]-Table1[[#This Row],[Low]]</f>
        <v>23.809999999999945</v>
      </c>
      <c r="L76" s="5">
        <f>Table1[[#This Row],[Volatility(in $)]]/Table1[[#This Row],[Open]]</f>
        <v>7.3798336205506965E-3</v>
      </c>
    </row>
    <row r="77" spans="1:12" x14ac:dyDescent="0.25">
      <c r="A77" s="1">
        <v>43832</v>
      </c>
      <c r="B77" s="2">
        <v>3257.85</v>
      </c>
      <c r="C77" s="1">
        <v>43832</v>
      </c>
      <c r="D77" s="2">
        <v>3244.67</v>
      </c>
      <c r="E77" s="2">
        <v>3258.14</v>
      </c>
      <c r="F77" s="2">
        <v>3235.53</v>
      </c>
      <c r="G77" s="2">
        <v>3257.85</v>
      </c>
      <c r="H77" t="s">
        <v>7</v>
      </c>
      <c r="I77" s="3">
        <v>8.3999999999999995E-3</v>
      </c>
      <c r="J77" s="4">
        <f>ABS(Table1[[#This Row],[Change %]])</f>
        <v>8.3999999999999995E-3</v>
      </c>
      <c r="K77">
        <f>Table1[[#This Row],[High]]-Table1[[#This Row],[Low]]</f>
        <v>22.609999999999673</v>
      </c>
      <c r="L77" s="5">
        <f>Table1[[#This Row],[Volatility(in $)]]/Table1[[#This Row],[Open]]</f>
        <v>6.968351172846444E-3</v>
      </c>
    </row>
    <row r="78" spans="1:12" x14ac:dyDescent="0.25">
      <c r="A78" s="1">
        <v>43830</v>
      </c>
      <c r="B78" s="2">
        <v>3230.78</v>
      </c>
      <c r="C78" s="1">
        <v>43830</v>
      </c>
      <c r="D78" s="2">
        <v>3215.18</v>
      </c>
      <c r="E78" s="2">
        <v>3231.72</v>
      </c>
      <c r="F78" s="2">
        <v>3212.03</v>
      </c>
      <c r="G78" s="2">
        <v>3230.78</v>
      </c>
      <c r="H78" t="s">
        <v>7</v>
      </c>
      <c r="I78" s="3">
        <v>2.8999999999999998E-3</v>
      </c>
      <c r="J78" s="4">
        <f>ABS(Table1[[#This Row],[Change %]])</f>
        <v>2.8999999999999998E-3</v>
      </c>
      <c r="K78">
        <f>Table1[[#This Row],[High]]-Table1[[#This Row],[Low]]</f>
        <v>19.6899999999996</v>
      </c>
      <c r="L78" s="5">
        <f>Table1[[#This Row],[Volatility(in $)]]/Table1[[#This Row],[Open]]</f>
        <v>6.1240739243213754E-3</v>
      </c>
    </row>
    <row r="79" spans="1:12" x14ac:dyDescent="0.25">
      <c r="A79" s="1">
        <v>43829</v>
      </c>
      <c r="B79" s="2">
        <v>3221.29</v>
      </c>
      <c r="C79" s="1">
        <v>43829</v>
      </c>
      <c r="D79" s="2">
        <v>3240.09</v>
      </c>
      <c r="E79" s="2">
        <v>3240.92</v>
      </c>
      <c r="F79" s="2">
        <v>3216.57</v>
      </c>
      <c r="G79" s="2">
        <v>3221.29</v>
      </c>
      <c r="H79" t="s">
        <v>7</v>
      </c>
      <c r="I79" s="3">
        <v>-5.7999999999999996E-3</v>
      </c>
      <c r="J79" s="4">
        <f>ABS(Table1[[#This Row],[Change %]])</f>
        <v>5.7999999999999996E-3</v>
      </c>
      <c r="K79">
        <f>Table1[[#This Row],[High]]-Table1[[#This Row],[Low]]</f>
        <v>24.349999999999909</v>
      </c>
      <c r="L79" s="5">
        <f>Table1[[#This Row],[Volatility(in $)]]/Table1[[#This Row],[Open]]</f>
        <v>7.5152233425614433E-3</v>
      </c>
    </row>
    <row r="80" spans="1:12" x14ac:dyDescent="0.25">
      <c r="A80" s="1">
        <v>43826</v>
      </c>
      <c r="B80" s="2">
        <v>3240.02</v>
      </c>
      <c r="C80" s="1">
        <v>43826</v>
      </c>
      <c r="D80" s="2">
        <v>3247.23</v>
      </c>
      <c r="E80" s="2">
        <v>3247.93</v>
      </c>
      <c r="F80" s="2">
        <v>3234.37</v>
      </c>
      <c r="G80" s="2">
        <v>3240.02</v>
      </c>
      <c r="H80" t="s">
        <v>7</v>
      </c>
      <c r="I80" s="3">
        <v>0</v>
      </c>
      <c r="J80" s="4">
        <f>ABS(Table1[[#This Row],[Change %]])</f>
        <v>0</v>
      </c>
      <c r="K80">
        <f>Table1[[#This Row],[High]]-Table1[[#This Row],[Low]]</f>
        <v>13.559999999999945</v>
      </c>
      <c r="L80" s="5">
        <f>Table1[[#This Row],[Volatility(in $)]]/Table1[[#This Row],[Open]]</f>
        <v>4.1758668157167635E-3</v>
      </c>
    </row>
    <row r="81" spans="1:12" x14ac:dyDescent="0.25">
      <c r="A81" s="1">
        <v>43825</v>
      </c>
      <c r="B81" s="2">
        <v>3239.91</v>
      </c>
      <c r="C81" s="1">
        <v>43825</v>
      </c>
      <c r="D81" s="2">
        <v>3227.2</v>
      </c>
      <c r="E81" s="2">
        <v>3240.08</v>
      </c>
      <c r="F81" s="2">
        <v>3227.2</v>
      </c>
      <c r="G81" s="2">
        <v>3239.91</v>
      </c>
      <c r="H81" t="s">
        <v>7</v>
      </c>
      <c r="I81" s="3">
        <v>5.1000000000000004E-3</v>
      </c>
      <c r="J81" s="4">
        <f>ABS(Table1[[#This Row],[Change %]])</f>
        <v>5.1000000000000004E-3</v>
      </c>
      <c r="K81">
        <f>Table1[[#This Row],[High]]-Table1[[#This Row],[Low]]</f>
        <v>12.880000000000109</v>
      </c>
      <c r="L81" s="5">
        <f>Table1[[#This Row],[Volatility(in $)]]/Table1[[#This Row],[Open]]</f>
        <v>3.991075855230574E-3</v>
      </c>
    </row>
    <row r="82" spans="1:12" x14ac:dyDescent="0.25">
      <c r="A82" s="1">
        <v>43823</v>
      </c>
      <c r="B82" s="2">
        <v>3223.38</v>
      </c>
      <c r="C82" s="1">
        <v>43823</v>
      </c>
      <c r="D82" s="2">
        <v>3225.45</v>
      </c>
      <c r="E82" s="2">
        <v>3226.43</v>
      </c>
      <c r="F82" s="2">
        <v>3220.51</v>
      </c>
      <c r="G82" s="2">
        <v>3223.38</v>
      </c>
      <c r="H82" t="s">
        <v>7</v>
      </c>
      <c r="I82" s="3">
        <v>-2.0000000000000001E-4</v>
      </c>
      <c r="J82" s="4">
        <f>ABS(Table1[[#This Row],[Change %]])</f>
        <v>2.0000000000000001E-4</v>
      </c>
      <c r="K82">
        <f>Table1[[#This Row],[High]]-Table1[[#This Row],[Low]]</f>
        <v>5.919999999999618</v>
      </c>
      <c r="L82" s="5">
        <f>Table1[[#This Row],[Volatility(in $)]]/Table1[[#This Row],[Open]]</f>
        <v>1.8354028120106088E-3</v>
      </c>
    </row>
    <row r="83" spans="1:12" x14ac:dyDescent="0.25">
      <c r="A83" s="1">
        <v>43822</v>
      </c>
      <c r="B83" s="2">
        <v>3224.01</v>
      </c>
      <c r="C83" s="1">
        <v>43822</v>
      </c>
      <c r="D83" s="2">
        <v>3226.05</v>
      </c>
      <c r="E83" s="2">
        <v>3227.78</v>
      </c>
      <c r="F83" s="2">
        <v>3222.3</v>
      </c>
      <c r="G83" s="2">
        <v>3224.01</v>
      </c>
      <c r="H83" t="s">
        <v>7</v>
      </c>
      <c r="I83" s="3">
        <v>8.9999999999999998E-4</v>
      </c>
      <c r="J83" s="4">
        <f>ABS(Table1[[#This Row],[Change %]])</f>
        <v>8.9999999999999998E-4</v>
      </c>
      <c r="K83">
        <f>Table1[[#This Row],[High]]-Table1[[#This Row],[Low]]</f>
        <v>5.4800000000000182</v>
      </c>
      <c r="L83" s="5">
        <f>Table1[[#This Row],[Volatility(in $)]]/Table1[[#This Row],[Open]]</f>
        <v>1.6986717502828592E-3</v>
      </c>
    </row>
    <row r="84" spans="1:12" x14ac:dyDescent="0.25">
      <c r="A84" s="1">
        <v>43819</v>
      </c>
      <c r="B84" s="2">
        <v>3221.22</v>
      </c>
      <c r="C84" s="1">
        <v>43819</v>
      </c>
      <c r="D84" s="2">
        <v>3223.33</v>
      </c>
      <c r="E84" s="2">
        <v>3225.65</v>
      </c>
      <c r="F84" s="2">
        <v>3216.03</v>
      </c>
      <c r="G84" s="2">
        <v>3221.22</v>
      </c>
      <c r="H84" t="s">
        <v>7</v>
      </c>
      <c r="I84" s="3">
        <v>4.8999999999999998E-3</v>
      </c>
      <c r="J84" s="4">
        <f>ABS(Table1[[#This Row],[Change %]])</f>
        <v>4.8999999999999998E-3</v>
      </c>
      <c r="K84">
        <f>Table1[[#This Row],[High]]-Table1[[#This Row],[Low]]</f>
        <v>9.6199999999998909</v>
      </c>
      <c r="L84" s="5">
        <f>Table1[[#This Row],[Volatility(in $)]]/Table1[[#This Row],[Open]]</f>
        <v>2.9844911938895153E-3</v>
      </c>
    </row>
    <row r="85" spans="1:12" x14ac:dyDescent="0.25">
      <c r="A85" s="1">
        <v>43818</v>
      </c>
      <c r="B85" s="2">
        <v>3205.37</v>
      </c>
      <c r="C85" s="1">
        <v>43818</v>
      </c>
      <c r="D85" s="2">
        <v>3192.32</v>
      </c>
      <c r="E85" s="2">
        <v>3205.48</v>
      </c>
      <c r="F85" s="2">
        <v>3192.32</v>
      </c>
      <c r="G85" s="2">
        <v>3205.37</v>
      </c>
      <c r="H85" t="s">
        <v>7</v>
      </c>
      <c r="I85" s="3">
        <v>4.4999999999999997E-3</v>
      </c>
      <c r="J85" s="4">
        <f>ABS(Table1[[#This Row],[Change %]])</f>
        <v>4.4999999999999997E-3</v>
      </c>
      <c r="K85">
        <f>Table1[[#This Row],[High]]-Table1[[#This Row],[Low]]</f>
        <v>13.159999999999854</v>
      </c>
      <c r="L85" s="5">
        <f>Table1[[#This Row],[Volatility(in $)]]/Table1[[#This Row],[Open]]</f>
        <v>4.1223937449879258E-3</v>
      </c>
    </row>
    <row r="86" spans="1:12" x14ac:dyDescent="0.25">
      <c r="A86" s="1">
        <v>43817</v>
      </c>
      <c r="B86" s="2">
        <v>3191.14</v>
      </c>
      <c r="C86" s="1">
        <v>43817</v>
      </c>
      <c r="D86" s="2">
        <v>3195.21</v>
      </c>
      <c r="E86" s="2">
        <v>3198.48</v>
      </c>
      <c r="F86" s="2">
        <v>3191.14</v>
      </c>
      <c r="G86" s="2">
        <v>3191.14</v>
      </c>
      <c r="H86" t="s">
        <v>7</v>
      </c>
      <c r="I86" s="3">
        <v>-4.0000000000000002E-4</v>
      </c>
      <c r="J86" s="4">
        <f>ABS(Table1[[#This Row],[Change %]])</f>
        <v>4.0000000000000002E-4</v>
      </c>
      <c r="K86">
        <f>Table1[[#This Row],[High]]-Table1[[#This Row],[Low]]</f>
        <v>7.3400000000001455</v>
      </c>
      <c r="L86" s="5">
        <f>Table1[[#This Row],[Volatility(in $)]]/Table1[[#This Row],[Open]]</f>
        <v>2.2971886041919451E-3</v>
      </c>
    </row>
    <row r="87" spans="1:12" x14ac:dyDescent="0.25">
      <c r="A87" s="1">
        <v>43816</v>
      </c>
      <c r="B87" s="2">
        <v>3192.52</v>
      </c>
      <c r="C87" s="1">
        <v>43816</v>
      </c>
      <c r="D87" s="2">
        <v>3195.4</v>
      </c>
      <c r="E87" s="2">
        <v>3198.22</v>
      </c>
      <c r="F87" s="2">
        <v>3191.03</v>
      </c>
      <c r="G87" s="2">
        <v>3192.52</v>
      </c>
      <c r="H87" t="s">
        <v>7</v>
      </c>
      <c r="I87" s="3">
        <v>2.9999999999999997E-4</v>
      </c>
      <c r="J87" s="4">
        <f>ABS(Table1[[#This Row],[Change %]])</f>
        <v>2.9999999999999997E-4</v>
      </c>
      <c r="K87">
        <f>Table1[[#This Row],[High]]-Table1[[#This Row],[Low]]</f>
        <v>7.1899999999995998</v>
      </c>
      <c r="L87" s="5">
        <f>Table1[[#This Row],[Volatility(in $)]]/Table1[[#This Row],[Open]]</f>
        <v>2.2501095324527756E-3</v>
      </c>
    </row>
    <row r="88" spans="1:12" x14ac:dyDescent="0.25">
      <c r="A88" s="1">
        <v>43815</v>
      </c>
      <c r="B88" s="2">
        <v>3191.45</v>
      </c>
      <c r="C88" s="1">
        <v>43815</v>
      </c>
      <c r="D88" s="2">
        <v>3183.63</v>
      </c>
      <c r="E88" s="2">
        <v>3197.71</v>
      </c>
      <c r="F88" s="2">
        <v>3183.63</v>
      </c>
      <c r="G88" s="2">
        <v>3191.45</v>
      </c>
      <c r="H88" t="s">
        <v>7</v>
      </c>
      <c r="I88" s="3">
        <v>7.1000000000000004E-3</v>
      </c>
      <c r="J88" s="4">
        <f>ABS(Table1[[#This Row],[Change %]])</f>
        <v>7.1000000000000004E-3</v>
      </c>
      <c r="K88">
        <f>Table1[[#This Row],[High]]-Table1[[#This Row],[Low]]</f>
        <v>14.079999999999927</v>
      </c>
      <c r="L88" s="5">
        <f>Table1[[#This Row],[Volatility(in $)]]/Table1[[#This Row],[Open]]</f>
        <v>4.4226244883984406E-3</v>
      </c>
    </row>
    <row r="89" spans="1:12" x14ac:dyDescent="0.25">
      <c r="A89" s="1">
        <v>43812</v>
      </c>
      <c r="B89" s="2">
        <v>3168.8</v>
      </c>
      <c r="C89" s="1">
        <v>43812</v>
      </c>
      <c r="D89" s="2">
        <v>3166.65</v>
      </c>
      <c r="E89" s="2">
        <v>3182.68</v>
      </c>
      <c r="F89" s="2">
        <v>3156.51</v>
      </c>
      <c r="G89" s="2">
        <v>3168.8</v>
      </c>
      <c r="H89" t="s">
        <v>7</v>
      </c>
      <c r="I89" s="3">
        <v>1E-4</v>
      </c>
      <c r="J89" s="4">
        <f>ABS(Table1[[#This Row],[Change %]])</f>
        <v>1E-4</v>
      </c>
      <c r="K89">
        <f>Table1[[#This Row],[High]]-Table1[[#This Row],[Low]]</f>
        <v>26.169999999999618</v>
      </c>
      <c r="L89" s="5">
        <f>Table1[[#This Row],[Volatility(in $)]]/Table1[[#This Row],[Open]]</f>
        <v>8.2642540223894709E-3</v>
      </c>
    </row>
    <row r="90" spans="1:12" x14ac:dyDescent="0.25">
      <c r="A90" s="1">
        <v>43811</v>
      </c>
      <c r="B90" s="2">
        <v>3168.57</v>
      </c>
      <c r="C90" s="1">
        <v>43811</v>
      </c>
      <c r="D90" s="2">
        <v>3141.23</v>
      </c>
      <c r="E90" s="2">
        <v>3176.28</v>
      </c>
      <c r="F90" s="2">
        <v>3138.47</v>
      </c>
      <c r="G90" s="2">
        <v>3168.57</v>
      </c>
      <c r="H90" t="s">
        <v>7</v>
      </c>
      <c r="I90" s="3">
        <v>8.6E-3</v>
      </c>
      <c r="J90" s="4">
        <f>ABS(Table1[[#This Row],[Change %]])</f>
        <v>8.6E-3</v>
      </c>
      <c r="K90">
        <f>Table1[[#This Row],[High]]-Table1[[#This Row],[Low]]</f>
        <v>37.8100000000004</v>
      </c>
      <c r="L90" s="5">
        <f>Table1[[#This Row],[Volatility(in $)]]/Table1[[#This Row],[Open]]</f>
        <v>1.2036686266207951E-2</v>
      </c>
    </row>
    <row r="91" spans="1:12" x14ac:dyDescent="0.25">
      <c r="A91" s="1">
        <v>43810</v>
      </c>
      <c r="B91" s="2">
        <v>3141.63</v>
      </c>
      <c r="C91" s="1">
        <v>43810</v>
      </c>
      <c r="D91" s="2">
        <v>3135.75</v>
      </c>
      <c r="E91" s="2">
        <v>3143.98</v>
      </c>
      <c r="F91" s="2">
        <v>3133.21</v>
      </c>
      <c r="G91" s="2">
        <v>3141.63</v>
      </c>
      <c r="H91" t="s">
        <v>7</v>
      </c>
      <c r="I91" s="3">
        <v>2.8999999999999998E-3</v>
      </c>
      <c r="J91" s="4">
        <f>ABS(Table1[[#This Row],[Change %]])</f>
        <v>2.8999999999999998E-3</v>
      </c>
      <c r="K91">
        <f>Table1[[#This Row],[High]]-Table1[[#This Row],[Low]]</f>
        <v>10.769999999999982</v>
      </c>
      <c r="L91" s="5">
        <f>Table1[[#This Row],[Volatility(in $)]]/Table1[[#This Row],[Open]]</f>
        <v>3.4345850275053756E-3</v>
      </c>
    </row>
    <row r="92" spans="1:12" x14ac:dyDescent="0.25">
      <c r="A92" s="1">
        <v>43809</v>
      </c>
      <c r="B92" s="2">
        <v>3132.52</v>
      </c>
      <c r="C92" s="1">
        <v>43809</v>
      </c>
      <c r="D92" s="2">
        <v>3135.36</v>
      </c>
      <c r="E92" s="2">
        <v>3142.12</v>
      </c>
      <c r="F92" s="2">
        <v>3126.09</v>
      </c>
      <c r="G92" s="2">
        <v>3132.52</v>
      </c>
      <c r="H92" t="s">
        <v>7</v>
      </c>
      <c r="I92" s="3">
        <v>-1.1000000000000001E-3</v>
      </c>
      <c r="J92" s="4">
        <f>ABS(Table1[[#This Row],[Change %]])</f>
        <v>1.1000000000000001E-3</v>
      </c>
      <c r="K92">
        <f>Table1[[#This Row],[High]]-Table1[[#This Row],[Low]]</f>
        <v>16.029999999999745</v>
      </c>
      <c r="L92" s="5">
        <f>Table1[[#This Row],[Volatility(in $)]]/Table1[[#This Row],[Open]]</f>
        <v>5.1126505409266384E-3</v>
      </c>
    </row>
    <row r="93" spans="1:12" x14ac:dyDescent="0.25">
      <c r="A93" s="1">
        <v>43808</v>
      </c>
      <c r="B93" s="2">
        <v>3135.96</v>
      </c>
      <c r="C93" s="1">
        <v>43808</v>
      </c>
      <c r="D93" s="2">
        <v>3141.86</v>
      </c>
      <c r="E93" s="2">
        <v>3148.87</v>
      </c>
      <c r="F93" s="2">
        <v>3135.46</v>
      </c>
      <c r="G93" s="2">
        <v>3135.96</v>
      </c>
      <c r="H93" t="s">
        <v>7</v>
      </c>
      <c r="I93" s="3">
        <v>-3.2000000000000002E-3</v>
      </c>
      <c r="J93" s="4">
        <f>ABS(Table1[[#This Row],[Change %]])</f>
        <v>3.2000000000000002E-3</v>
      </c>
      <c r="K93">
        <f>Table1[[#This Row],[High]]-Table1[[#This Row],[Low]]</f>
        <v>13.409999999999854</v>
      </c>
      <c r="L93" s="5">
        <f>Table1[[#This Row],[Volatility(in $)]]/Table1[[#This Row],[Open]]</f>
        <v>4.2681723565021531E-3</v>
      </c>
    </row>
    <row r="94" spans="1:12" x14ac:dyDescent="0.25">
      <c r="A94" s="1">
        <v>43805</v>
      </c>
      <c r="B94" s="2">
        <v>3145.91</v>
      </c>
      <c r="C94" s="1">
        <v>43805</v>
      </c>
      <c r="D94" s="2">
        <v>3134.62</v>
      </c>
      <c r="E94" s="2">
        <v>3150.6</v>
      </c>
      <c r="F94" s="2">
        <v>3134.62</v>
      </c>
      <c r="G94" s="2">
        <v>3145.91</v>
      </c>
      <c r="H94" t="s">
        <v>7</v>
      </c>
      <c r="I94" s="3">
        <v>9.1000000000000004E-3</v>
      </c>
      <c r="J94" s="4">
        <f>ABS(Table1[[#This Row],[Change %]])</f>
        <v>9.1000000000000004E-3</v>
      </c>
      <c r="K94">
        <f>Table1[[#This Row],[High]]-Table1[[#This Row],[Low]]</f>
        <v>15.980000000000018</v>
      </c>
      <c r="L94" s="5">
        <f>Table1[[#This Row],[Volatility(in $)]]/Table1[[#This Row],[Open]]</f>
        <v>5.0979066043093007E-3</v>
      </c>
    </row>
    <row r="95" spans="1:12" x14ac:dyDescent="0.25">
      <c r="A95" s="1">
        <v>43804</v>
      </c>
      <c r="B95" s="2">
        <v>3117.43</v>
      </c>
      <c r="C95" s="1">
        <v>43804</v>
      </c>
      <c r="D95" s="2">
        <v>3119.21</v>
      </c>
      <c r="E95" s="2">
        <v>3119.45</v>
      </c>
      <c r="F95" s="2">
        <v>3103.76</v>
      </c>
      <c r="G95" s="2">
        <v>3117.43</v>
      </c>
      <c r="H95" t="s">
        <v>7</v>
      </c>
      <c r="I95" s="3">
        <v>1.5E-3</v>
      </c>
      <c r="J95" s="4">
        <f>ABS(Table1[[#This Row],[Change %]])</f>
        <v>1.5E-3</v>
      </c>
      <c r="K95">
        <f>Table1[[#This Row],[High]]-Table1[[#This Row],[Low]]</f>
        <v>15.6899999999996</v>
      </c>
      <c r="L95" s="5">
        <f>Table1[[#This Row],[Volatility(in $)]]/Table1[[#This Row],[Open]]</f>
        <v>5.030119805976385E-3</v>
      </c>
    </row>
    <row r="96" spans="1:12" x14ac:dyDescent="0.25">
      <c r="A96" s="1">
        <v>43803</v>
      </c>
      <c r="B96" s="2">
        <v>3112.76</v>
      </c>
      <c r="C96" s="1">
        <v>43803</v>
      </c>
      <c r="D96" s="2">
        <v>3103.5</v>
      </c>
      <c r="E96" s="2">
        <v>3119.38</v>
      </c>
      <c r="F96" s="2">
        <v>3102.53</v>
      </c>
      <c r="G96" s="2">
        <v>3112.76</v>
      </c>
      <c r="H96" t="s">
        <v>7</v>
      </c>
      <c r="I96" s="3">
        <v>6.3E-3</v>
      </c>
      <c r="J96" s="4">
        <f>ABS(Table1[[#This Row],[Change %]])</f>
        <v>6.3E-3</v>
      </c>
      <c r="K96">
        <f>Table1[[#This Row],[High]]-Table1[[#This Row],[Low]]</f>
        <v>16.849999999999909</v>
      </c>
      <c r="L96" s="5">
        <f>Table1[[#This Row],[Volatility(in $)]]/Table1[[#This Row],[Open]]</f>
        <v>5.4293539552118285E-3</v>
      </c>
    </row>
    <row r="97" spans="1:12" x14ac:dyDescent="0.25">
      <c r="A97" s="1">
        <v>43802</v>
      </c>
      <c r="B97" s="2">
        <v>3093.2</v>
      </c>
      <c r="C97" s="1">
        <v>43802</v>
      </c>
      <c r="D97" s="2">
        <v>3087.41</v>
      </c>
      <c r="E97" s="2">
        <v>3094.97</v>
      </c>
      <c r="F97" s="2">
        <v>3070.33</v>
      </c>
      <c r="G97" s="2">
        <v>3093.2</v>
      </c>
      <c r="H97" t="s">
        <v>7</v>
      </c>
      <c r="I97" s="3">
        <v>-6.6E-3</v>
      </c>
      <c r="J97" s="4">
        <f>ABS(Table1[[#This Row],[Change %]])</f>
        <v>6.6E-3</v>
      </c>
      <c r="K97">
        <f>Table1[[#This Row],[High]]-Table1[[#This Row],[Low]]</f>
        <v>24.639999999999873</v>
      </c>
      <c r="L97" s="5">
        <f>Table1[[#This Row],[Volatility(in $)]]/Table1[[#This Row],[Open]]</f>
        <v>7.9807994403075302E-3</v>
      </c>
    </row>
    <row r="98" spans="1:12" x14ac:dyDescent="0.25">
      <c r="A98" s="1">
        <v>43801</v>
      </c>
      <c r="B98" s="2">
        <v>3113.87</v>
      </c>
      <c r="C98" s="1">
        <v>43801</v>
      </c>
      <c r="D98" s="2">
        <v>3143.85</v>
      </c>
      <c r="E98" s="2">
        <v>3144.31</v>
      </c>
      <c r="F98" s="2">
        <v>3110.78</v>
      </c>
      <c r="G98" s="2">
        <v>3113.87</v>
      </c>
      <c r="H98" t="s">
        <v>7</v>
      </c>
      <c r="I98" s="3">
        <v>-8.6E-3</v>
      </c>
      <c r="J98" s="4">
        <f>ABS(Table1[[#This Row],[Change %]])</f>
        <v>8.6E-3</v>
      </c>
      <c r="K98">
        <f>Table1[[#This Row],[High]]-Table1[[#This Row],[Low]]</f>
        <v>33.529999999999745</v>
      </c>
      <c r="L98" s="5">
        <f>Table1[[#This Row],[Volatility(in $)]]/Table1[[#This Row],[Open]]</f>
        <v>1.0665267108799639E-2</v>
      </c>
    </row>
    <row r="99" spans="1:12" x14ac:dyDescent="0.25">
      <c r="A99" s="1">
        <v>43798</v>
      </c>
      <c r="B99" s="2">
        <v>3140.98</v>
      </c>
      <c r="C99" s="1">
        <v>43798</v>
      </c>
      <c r="D99" s="2">
        <v>3147.18</v>
      </c>
      <c r="E99" s="2">
        <v>3150.3</v>
      </c>
      <c r="F99" s="2">
        <v>3139.34</v>
      </c>
      <c r="G99" s="2">
        <v>3140.98</v>
      </c>
      <c r="H99" t="s">
        <v>7</v>
      </c>
      <c r="I99" s="3">
        <v>-4.0000000000000001E-3</v>
      </c>
      <c r="J99" s="4">
        <f>ABS(Table1[[#This Row],[Change %]])</f>
        <v>4.0000000000000001E-3</v>
      </c>
      <c r="K99">
        <f>Table1[[#This Row],[High]]-Table1[[#This Row],[Low]]</f>
        <v>10.960000000000036</v>
      </c>
      <c r="L99" s="5">
        <f>Table1[[#This Row],[Volatility(in $)]]/Table1[[#This Row],[Open]]</f>
        <v>3.4824827305715077E-3</v>
      </c>
    </row>
    <row r="100" spans="1:12" x14ac:dyDescent="0.25">
      <c r="A100" s="1">
        <v>43796</v>
      </c>
      <c r="B100" s="2">
        <v>3153.63</v>
      </c>
      <c r="C100" s="1">
        <v>43796</v>
      </c>
      <c r="D100" s="2">
        <v>3145.49</v>
      </c>
      <c r="E100" s="2">
        <v>3154.26</v>
      </c>
      <c r="F100" s="2">
        <v>3143.41</v>
      </c>
      <c r="G100" s="2">
        <v>3153.63</v>
      </c>
      <c r="H100" t="s">
        <v>7</v>
      </c>
      <c r="I100" s="3">
        <v>4.1999999999999997E-3</v>
      </c>
      <c r="J100" s="4">
        <f>ABS(Table1[[#This Row],[Change %]])</f>
        <v>4.1999999999999997E-3</v>
      </c>
      <c r="K100">
        <f>Table1[[#This Row],[High]]-Table1[[#This Row],[Low]]</f>
        <v>10.850000000000364</v>
      </c>
      <c r="L100" s="5">
        <f>Table1[[#This Row],[Volatility(in $)]]/Table1[[#This Row],[Open]]</f>
        <v>3.4493830849884645E-3</v>
      </c>
    </row>
    <row r="101" spans="1:12" x14ac:dyDescent="0.25">
      <c r="A101" s="1">
        <v>43795</v>
      </c>
      <c r="B101" s="2">
        <v>3140.52</v>
      </c>
      <c r="C101" s="1">
        <v>43795</v>
      </c>
      <c r="D101" s="2">
        <v>3134.85</v>
      </c>
      <c r="E101" s="2">
        <v>3142.69</v>
      </c>
      <c r="F101" s="2">
        <v>3131</v>
      </c>
      <c r="G101" s="2">
        <v>3140.52</v>
      </c>
      <c r="H101" t="s">
        <v>7</v>
      </c>
      <c r="I101" s="3">
        <v>2.2000000000000001E-3</v>
      </c>
      <c r="J101" s="4">
        <f>ABS(Table1[[#This Row],[Change %]])</f>
        <v>2.2000000000000001E-3</v>
      </c>
      <c r="K101">
        <f>Table1[[#This Row],[High]]-Table1[[#This Row],[Low]]</f>
        <v>11.690000000000055</v>
      </c>
      <c r="L101" s="5">
        <f>Table1[[#This Row],[Volatility(in $)]]/Table1[[#This Row],[Open]]</f>
        <v>3.729046046860314E-3</v>
      </c>
    </row>
    <row r="102" spans="1:12" x14ac:dyDescent="0.25">
      <c r="A102" s="1">
        <v>43794</v>
      </c>
      <c r="B102" s="2">
        <v>3133.64</v>
      </c>
      <c r="C102" s="1">
        <v>43794</v>
      </c>
      <c r="D102" s="2">
        <v>3117.44</v>
      </c>
      <c r="E102" s="2">
        <v>3133.83</v>
      </c>
      <c r="F102" s="2">
        <v>3117.44</v>
      </c>
      <c r="G102" s="2">
        <v>3133.64</v>
      </c>
      <c r="H102" t="s">
        <v>7</v>
      </c>
      <c r="I102" s="3">
        <v>7.4999999999999997E-3</v>
      </c>
      <c r="J102" s="4">
        <f>ABS(Table1[[#This Row],[Change %]])</f>
        <v>7.4999999999999997E-3</v>
      </c>
      <c r="K102">
        <f>Table1[[#This Row],[High]]-Table1[[#This Row],[Low]]</f>
        <v>16.389999999999873</v>
      </c>
      <c r="L102" s="5">
        <f>Table1[[#This Row],[Volatility(in $)]]/Table1[[#This Row],[Open]]</f>
        <v>5.2575189899404231E-3</v>
      </c>
    </row>
    <row r="103" spans="1:12" x14ac:dyDescent="0.25">
      <c r="A103" s="1">
        <v>43791</v>
      </c>
      <c r="B103" s="2">
        <v>3110.29</v>
      </c>
      <c r="C103" s="1">
        <v>43791</v>
      </c>
      <c r="D103" s="2">
        <v>3111.41</v>
      </c>
      <c r="E103" s="2">
        <v>3112.87</v>
      </c>
      <c r="F103" s="2">
        <v>3099.26</v>
      </c>
      <c r="G103" s="2">
        <v>3110.29</v>
      </c>
      <c r="H103" t="s">
        <v>7</v>
      </c>
      <c r="I103" s="3">
        <v>2.2000000000000001E-3</v>
      </c>
      <c r="J103" s="4">
        <f>ABS(Table1[[#This Row],[Change %]])</f>
        <v>2.2000000000000001E-3</v>
      </c>
      <c r="K103">
        <f>Table1[[#This Row],[High]]-Table1[[#This Row],[Low]]</f>
        <v>13.609999999999673</v>
      </c>
      <c r="L103" s="5">
        <f>Table1[[#This Row],[Volatility(in $)]]/Table1[[#This Row],[Open]]</f>
        <v>4.3742226193268239E-3</v>
      </c>
    </row>
    <row r="104" spans="1:12" x14ac:dyDescent="0.25">
      <c r="A104" s="1">
        <v>43790</v>
      </c>
      <c r="B104" s="2">
        <v>3103.54</v>
      </c>
      <c r="C104" s="1">
        <v>43790</v>
      </c>
      <c r="D104" s="2">
        <v>3108.49</v>
      </c>
      <c r="E104" s="2">
        <v>3110.11</v>
      </c>
      <c r="F104" s="2">
        <v>3094.55</v>
      </c>
      <c r="G104" s="2">
        <v>3103.54</v>
      </c>
      <c r="H104" t="s">
        <v>7</v>
      </c>
      <c r="I104" s="3">
        <v>-1.6000000000000001E-3</v>
      </c>
      <c r="J104" s="4">
        <f>ABS(Table1[[#This Row],[Change %]])</f>
        <v>1.6000000000000001E-3</v>
      </c>
      <c r="K104">
        <f>Table1[[#This Row],[High]]-Table1[[#This Row],[Low]]</f>
        <v>15.559999999999945</v>
      </c>
      <c r="L104" s="5">
        <f>Table1[[#This Row],[Volatility(in $)]]/Table1[[#This Row],[Open]]</f>
        <v>5.0056458280386771E-3</v>
      </c>
    </row>
    <row r="105" spans="1:12" x14ac:dyDescent="0.25">
      <c r="A105" s="1">
        <v>43789</v>
      </c>
      <c r="B105" s="2">
        <v>3108.46</v>
      </c>
      <c r="C105" s="1">
        <v>43789</v>
      </c>
      <c r="D105" s="2">
        <v>3114.66</v>
      </c>
      <c r="E105" s="2">
        <v>3118.97</v>
      </c>
      <c r="F105" s="2">
        <v>3091.41</v>
      </c>
      <c r="G105" s="2">
        <v>3108.46</v>
      </c>
      <c r="H105" t="s">
        <v>7</v>
      </c>
      <c r="I105" s="3">
        <v>-3.8E-3</v>
      </c>
      <c r="J105" s="4">
        <f>ABS(Table1[[#This Row],[Change %]])</f>
        <v>3.8E-3</v>
      </c>
      <c r="K105">
        <f>Table1[[#This Row],[High]]-Table1[[#This Row],[Low]]</f>
        <v>27.559999999999945</v>
      </c>
      <c r="L105" s="5">
        <f>Table1[[#This Row],[Volatility(in $)]]/Table1[[#This Row],[Open]]</f>
        <v>8.8484778434885173E-3</v>
      </c>
    </row>
    <row r="106" spans="1:12" x14ac:dyDescent="0.25">
      <c r="A106" s="1">
        <v>43788</v>
      </c>
      <c r="B106" s="2">
        <v>3120.18</v>
      </c>
      <c r="C106" s="1">
        <v>43788</v>
      </c>
      <c r="D106" s="2">
        <v>3127.45</v>
      </c>
      <c r="E106" s="2">
        <v>3127.64</v>
      </c>
      <c r="F106" s="2">
        <v>3113.47</v>
      </c>
      <c r="G106" s="2">
        <v>3120.18</v>
      </c>
      <c r="H106" t="s">
        <v>7</v>
      </c>
      <c r="I106" s="3">
        <v>-5.9999999999999995E-4</v>
      </c>
      <c r="J106" s="4">
        <f>ABS(Table1[[#This Row],[Change %]])</f>
        <v>5.9999999999999995E-4</v>
      </c>
      <c r="K106">
        <f>Table1[[#This Row],[High]]-Table1[[#This Row],[Low]]</f>
        <v>14.170000000000073</v>
      </c>
      <c r="L106" s="5">
        <f>Table1[[#This Row],[Volatility(in $)]]/Table1[[#This Row],[Open]]</f>
        <v>4.5308478153128183E-3</v>
      </c>
    </row>
    <row r="107" spans="1:12" x14ac:dyDescent="0.25">
      <c r="A107" s="1">
        <v>43787</v>
      </c>
      <c r="B107" s="2">
        <v>3122.03</v>
      </c>
      <c r="C107" s="1">
        <v>43787</v>
      </c>
      <c r="D107" s="2">
        <v>3117.91</v>
      </c>
      <c r="E107" s="2">
        <v>3124.17</v>
      </c>
      <c r="F107" s="2">
        <v>3112.06</v>
      </c>
      <c r="G107" s="2">
        <v>3122.03</v>
      </c>
      <c r="H107" t="s">
        <v>7</v>
      </c>
      <c r="I107" s="3">
        <v>5.0000000000000001E-4</v>
      </c>
      <c r="J107" s="4">
        <f>ABS(Table1[[#This Row],[Change %]])</f>
        <v>5.0000000000000001E-4</v>
      </c>
      <c r="K107">
        <f>Table1[[#This Row],[High]]-Table1[[#This Row],[Low]]</f>
        <v>12.110000000000127</v>
      </c>
      <c r="L107" s="5">
        <f>Table1[[#This Row],[Volatility(in $)]]/Table1[[#This Row],[Open]]</f>
        <v>3.8840120465312108E-3</v>
      </c>
    </row>
    <row r="108" spans="1:12" x14ac:dyDescent="0.25">
      <c r="A108" s="1">
        <v>43784</v>
      </c>
      <c r="B108" s="2">
        <v>3120.46</v>
      </c>
      <c r="C108" s="1">
        <v>43784</v>
      </c>
      <c r="D108" s="2">
        <v>3107.92</v>
      </c>
      <c r="E108" s="2">
        <v>3120.46</v>
      </c>
      <c r="F108" s="2">
        <v>3104.6</v>
      </c>
      <c r="G108" s="2">
        <v>3120.46</v>
      </c>
      <c r="H108" t="s">
        <v>7</v>
      </c>
      <c r="I108" s="3">
        <v>7.7000000000000002E-3</v>
      </c>
      <c r="J108" s="4">
        <f>ABS(Table1[[#This Row],[Change %]])</f>
        <v>7.7000000000000002E-3</v>
      </c>
      <c r="K108">
        <f>Table1[[#This Row],[High]]-Table1[[#This Row],[Low]]</f>
        <v>15.860000000000127</v>
      </c>
      <c r="L108" s="5">
        <f>Table1[[#This Row],[Volatility(in $)]]/Table1[[#This Row],[Open]]</f>
        <v>5.1030914566655922E-3</v>
      </c>
    </row>
    <row r="109" spans="1:12" x14ac:dyDescent="0.25">
      <c r="A109" s="1">
        <v>43783</v>
      </c>
      <c r="B109" s="2">
        <v>3096.63</v>
      </c>
      <c r="C109" s="1">
        <v>43783</v>
      </c>
      <c r="D109" s="2">
        <v>3090.75</v>
      </c>
      <c r="E109" s="2">
        <v>3098.2</v>
      </c>
      <c r="F109" s="2">
        <v>3083.26</v>
      </c>
      <c r="G109" s="2">
        <v>3096.63</v>
      </c>
      <c r="H109" t="s">
        <v>7</v>
      </c>
      <c r="I109" s="3">
        <v>8.0000000000000004E-4</v>
      </c>
      <c r="J109" s="4">
        <f>ABS(Table1[[#This Row],[Change %]])</f>
        <v>8.0000000000000004E-4</v>
      </c>
      <c r="K109">
        <f>Table1[[#This Row],[High]]-Table1[[#This Row],[Low]]</f>
        <v>14.9399999999996</v>
      </c>
      <c r="L109" s="5">
        <f>Table1[[#This Row],[Volatility(in $)]]/Table1[[#This Row],[Open]]</f>
        <v>4.8337782091724011E-3</v>
      </c>
    </row>
    <row r="110" spans="1:12" x14ac:dyDescent="0.25">
      <c r="A110" s="1">
        <v>43782</v>
      </c>
      <c r="B110" s="2">
        <v>3094.04</v>
      </c>
      <c r="C110" s="1">
        <v>43782</v>
      </c>
      <c r="D110" s="2">
        <v>3084.18</v>
      </c>
      <c r="E110" s="2">
        <v>3098.06</v>
      </c>
      <c r="F110" s="2">
        <v>3078.8</v>
      </c>
      <c r="G110" s="2">
        <v>3094.04</v>
      </c>
      <c r="H110" t="s">
        <v>7</v>
      </c>
      <c r="I110" s="3">
        <v>6.9999999999999999E-4</v>
      </c>
      <c r="J110" s="4">
        <f>ABS(Table1[[#This Row],[Change %]])</f>
        <v>6.9999999999999999E-4</v>
      </c>
      <c r="K110">
        <f>Table1[[#This Row],[High]]-Table1[[#This Row],[Low]]</f>
        <v>19.259999999999764</v>
      </c>
      <c r="L110" s="5">
        <f>Table1[[#This Row],[Volatility(in $)]]/Table1[[#This Row],[Open]]</f>
        <v>6.2447717059314839E-3</v>
      </c>
    </row>
    <row r="111" spans="1:12" x14ac:dyDescent="0.25">
      <c r="A111" s="1">
        <v>43781</v>
      </c>
      <c r="B111" s="2">
        <v>3091.84</v>
      </c>
      <c r="C111" s="1">
        <v>43781</v>
      </c>
      <c r="D111" s="2">
        <v>3089.28</v>
      </c>
      <c r="E111" s="2">
        <v>3102.61</v>
      </c>
      <c r="F111" s="2">
        <v>3084.73</v>
      </c>
      <c r="G111" s="2">
        <v>3091.84</v>
      </c>
      <c r="H111" t="s">
        <v>7</v>
      </c>
      <c r="I111" s="3">
        <v>1.6000000000000001E-3</v>
      </c>
      <c r="J111" s="4">
        <f>ABS(Table1[[#This Row],[Change %]])</f>
        <v>1.6000000000000001E-3</v>
      </c>
      <c r="K111">
        <f>Table1[[#This Row],[High]]-Table1[[#This Row],[Low]]</f>
        <v>17.880000000000109</v>
      </c>
      <c r="L111" s="5">
        <f>Table1[[#This Row],[Volatility(in $)]]/Table1[[#This Row],[Open]]</f>
        <v>5.787756370416443E-3</v>
      </c>
    </row>
    <row r="112" spans="1:12" x14ac:dyDescent="0.25">
      <c r="A112" s="1">
        <v>43780</v>
      </c>
      <c r="B112" s="2">
        <v>3087.01</v>
      </c>
      <c r="C112" s="1">
        <v>43780</v>
      </c>
      <c r="D112" s="2">
        <v>3080.33</v>
      </c>
      <c r="E112" s="2">
        <v>3088.33</v>
      </c>
      <c r="F112" s="2">
        <v>3075.82</v>
      </c>
      <c r="G112" s="2">
        <v>3087.01</v>
      </c>
      <c r="H112" t="s">
        <v>7</v>
      </c>
      <c r="I112" s="3">
        <v>-2E-3</v>
      </c>
      <c r="J112" s="4">
        <f>ABS(Table1[[#This Row],[Change %]])</f>
        <v>2E-3</v>
      </c>
      <c r="K112">
        <f>Table1[[#This Row],[High]]-Table1[[#This Row],[Low]]</f>
        <v>12.509999999999764</v>
      </c>
      <c r="L112" s="5">
        <f>Table1[[#This Row],[Volatility(in $)]]/Table1[[#This Row],[Open]]</f>
        <v>4.0612531774192259E-3</v>
      </c>
    </row>
    <row r="113" spans="1:12" x14ac:dyDescent="0.25">
      <c r="A113" s="1">
        <v>43777</v>
      </c>
      <c r="B113" s="2">
        <v>3093.08</v>
      </c>
      <c r="C113" s="1">
        <v>43777</v>
      </c>
      <c r="D113" s="2">
        <v>3081.25</v>
      </c>
      <c r="E113" s="2">
        <v>3093.09</v>
      </c>
      <c r="F113" s="2">
        <v>3073.58</v>
      </c>
      <c r="G113" s="2">
        <v>3093.08</v>
      </c>
      <c r="H113" t="s">
        <v>7</v>
      </c>
      <c r="I113" s="3">
        <v>2.5999999999999999E-3</v>
      </c>
      <c r="J113" s="4">
        <f>ABS(Table1[[#This Row],[Change %]])</f>
        <v>2.5999999999999999E-3</v>
      </c>
      <c r="K113">
        <f>Table1[[#This Row],[High]]-Table1[[#This Row],[Low]]</f>
        <v>19.510000000000218</v>
      </c>
      <c r="L113" s="5">
        <f>Table1[[#This Row],[Volatility(in $)]]/Table1[[#This Row],[Open]]</f>
        <v>6.3318458417850609E-3</v>
      </c>
    </row>
    <row r="114" spans="1:12" x14ac:dyDescent="0.25">
      <c r="A114" s="1">
        <v>43776</v>
      </c>
      <c r="B114" s="2">
        <v>3085.18</v>
      </c>
      <c r="C114" s="1">
        <v>43776</v>
      </c>
      <c r="D114" s="2">
        <v>3087.02</v>
      </c>
      <c r="E114" s="2">
        <v>3097.77</v>
      </c>
      <c r="F114" s="2">
        <v>3080.23</v>
      </c>
      <c r="G114" s="2">
        <v>3085.18</v>
      </c>
      <c r="H114" t="s">
        <v>7</v>
      </c>
      <c r="I114" s="3">
        <v>2.7000000000000001E-3</v>
      </c>
      <c r="J114" s="4">
        <f>ABS(Table1[[#This Row],[Change %]])</f>
        <v>2.7000000000000001E-3</v>
      </c>
      <c r="K114">
        <f>Table1[[#This Row],[High]]-Table1[[#This Row],[Low]]</f>
        <v>17.539999999999964</v>
      </c>
      <c r="L114" s="5">
        <f>Table1[[#This Row],[Volatility(in $)]]/Table1[[#This Row],[Open]]</f>
        <v>5.6818549928409805E-3</v>
      </c>
    </row>
    <row r="115" spans="1:12" x14ac:dyDescent="0.25">
      <c r="A115" s="1">
        <v>43775</v>
      </c>
      <c r="B115" s="2">
        <v>3076.78</v>
      </c>
      <c r="C115" s="1">
        <v>43775</v>
      </c>
      <c r="D115" s="2">
        <v>3075.1</v>
      </c>
      <c r="E115" s="2">
        <v>3078.34</v>
      </c>
      <c r="F115" s="2">
        <v>3065.89</v>
      </c>
      <c r="G115" s="2">
        <v>3076.78</v>
      </c>
      <c r="H115" t="s">
        <v>7</v>
      </c>
      <c r="I115" s="3">
        <v>6.9999999999999999E-4</v>
      </c>
      <c r="J115" s="4">
        <f>ABS(Table1[[#This Row],[Change %]])</f>
        <v>6.9999999999999999E-4</v>
      </c>
      <c r="K115">
        <f>Table1[[#This Row],[High]]-Table1[[#This Row],[Low]]</f>
        <v>12.450000000000273</v>
      </c>
      <c r="L115" s="5">
        <f>Table1[[#This Row],[Volatility(in $)]]/Table1[[#This Row],[Open]]</f>
        <v>4.0486488244285629E-3</v>
      </c>
    </row>
    <row r="116" spans="1:12" x14ac:dyDescent="0.25">
      <c r="A116" s="1">
        <v>43774</v>
      </c>
      <c r="B116" s="2">
        <v>3074.62</v>
      </c>
      <c r="C116" s="1">
        <v>43774</v>
      </c>
      <c r="D116" s="2">
        <v>3080.8</v>
      </c>
      <c r="E116" s="2">
        <v>3083.95</v>
      </c>
      <c r="F116" s="2">
        <v>3072.15</v>
      </c>
      <c r="G116" s="2">
        <v>3074.62</v>
      </c>
      <c r="H116" t="s">
        <v>7</v>
      </c>
      <c r="I116" s="3">
        <v>-1.1999999999999999E-3</v>
      </c>
      <c r="J116" s="4">
        <f>ABS(Table1[[#This Row],[Change %]])</f>
        <v>1.1999999999999999E-3</v>
      </c>
      <c r="K116">
        <f>Table1[[#This Row],[High]]-Table1[[#This Row],[Low]]</f>
        <v>11.799999999999727</v>
      </c>
      <c r="L116" s="5">
        <f>Table1[[#This Row],[Volatility(in $)]]/Table1[[#This Row],[Open]]</f>
        <v>3.8301739807841233E-3</v>
      </c>
    </row>
    <row r="117" spans="1:12" x14ac:dyDescent="0.25">
      <c r="A117" s="1">
        <v>43773</v>
      </c>
      <c r="B117" s="2">
        <v>3078.27</v>
      </c>
      <c r="C117" s="1">
        <v>43773</v>
      </c>
      <c r="D117" s="2">
        <v>3078.96</v>
      </c>
      <c r="E117" s="2">
        <v>3085.2</v>
      </c>
      <c r="F117" s="2">
        <v>3074.87</v>
      </c>
      <c r="G117" s="2">
        <v>3078.27</v>
      </c>
      <c r="H117" t="s">
        <v>7</v>
      </c>
      <c r="I117" s="3">
        <v>3.7000000000000002E-3</v>
      </c>
      <c r="J117" s="4">
        <f>ABS(Table1[[#This Row],[Change %]])</f>
        <v>3.7000000000000002E-3</v>
      </c>
      <c r="K117">
        <f>Table1[[#This Row],[High]]-Table1[[#This Row],[Low]]</f>
        <v>10.329999999999927</v>
      </c>
      <c r="L117" s="5">
        <f>Table1[[#This Row],[Volatility(in $)]]/Table1[[#This Row],[Open]]</f>
        <v>3.3550289708212926E-3</v>
      </c>
    </row>
    <row r="118" spans="1:12" x14ac:dyDescent="0.25">
      <c r="A118" s="1">
        <v>43770</v>
      </c>
      <c r="B118" s="2">
        <v>3066.91</v>
      </c>
      <c r="C118" s="1">
        <v>43770</v>
      </c>
      <c r="D118" s="2">
        <v>3050.72</v>
      </c>
      <c r="E118" s="2">
        <v>3066.95</v>
      </c>
      <c r="F118" s="2">
        <v>3050.72</v>
      </c>
      <c r="G118" s="2">
        <v>3066.91</v>
      </c>
      <c r="H118" t="s">
        <v>7</v>
      </c>
      <c r="I118" s="3">
        <v>9.7000000000000003E-3</v>
      </c>
      <c r="J118" s="4">
        <f>ABS(Table1[[#This Row],[Change %]])</f>
        <v>9.7000000000000003E-3</v>
      </c>
      <c r="K118">
        <f>Table1[[#This Row],[High]]-Table1[[#This Row],[Low]]</f>
        <v>16.230000000000018</v>
      </c>
      <c r="L118" s="5">
        <f>Table1[[#This Row],[Volatility(in $)]]/Table1[[#This Row],[Open]]</f>
        <v>5.3200555934336874E-3</v>
      </c>
    </row>
    <row r="119" spans="1:12" x14ac:dyDescent="0.25">
      <c r="A119" s="1">
        <v>43769</v>
      </c>
      <c r="B119" s="2">
        <v>3037.56</v>
      </c>
      <c r="C119" s="1">
        <v>43769</v>
      </c>
      <c r="D119" s="2">
        <v>3046.9</v>
      </c>
      <c r="E119" s="2">
        <v>3046.9</v>
      </c>
      <c r="F119" s="2">
        <v>3023.19</v>
      </c>
      <c r="G119" s="2">
        <v>3037.56</v>
      </c>
      <c r="H119" t="s">
        <v>7</v>
      </c>
      <c r="I119" s="3">
        <v>-3.0000000000000001E-3</v>
      </c>
      <c r="J119" s="4">
        <f>ABS(Table1[[#This Row],[Change %]])</f>
        <v>3.0000000000000001E-3</v>
      </c>
      <c r="K119">
        <f>Table1[[#This Row],[High]]-Table1[[#This Row],[Low]]</f>
        <v>23.710000000000036</v>
      </c>
      <c r="L119" s="5">
        <f>Table1[[#This Row],[Volatility(in $)]]/Table1[[#This Row],[Open]]</f>
        <v>7.7816797400636828E-3</v>
      </c>
    </row>
    <row r="120" spans="1:12" x14ac:dyDescent="0.25">
      <c r="A120" s="1">
        <v>43768</v>
      </c>
      <c r="B120" s="2">
        <v>3046.77</v>
      </c>
      <c r="C120" s="1">
        <v>43768</v>
      </c>
      <c r="D120" s="2">
        <v>3039.74</v>
      </c>
      <c r="E120" s="2">
        <v>3050.1</v>
      </c>
      <c r="F120" s="2">
        <v>3025.96</v>
      </c>
      <c r="G120" s="2">
        <v>3046.77</v>
      </c>
      <c r="H120" t="s">
        <v>7</v>
      </c>
      <c r="I120" s="3">
        <v>3.3E-3</v>
      </c>
      <c r="J120" s="4">
        <f>ABS(Table1[[#This Row],[Change %]])</f>
        <v>3.3E-3</v>
      </c>
      <c r="K120">
        <f>Table1[[#This Row],[High]]-Table1[[#This Row],[Low]]</f>
        <v>24.139999999999873</v>
      </c>
      <c r="L120" s="5">
        <f>Table1[[#This Row],[Volatility(in $)]]/Table1[[#This Row],[Open]]</f>
        <v>7.9414686782421761E-3</v>
      </c>
    </row>
    <row r="121" spans="1:12" x14ac:dyDescent="0.25">
      <c r="A121" s="1">
        <v>43767</v>
      </c>
      <c r="B121" s="2">
        <v>3036.89</v>
      </c>
      <c r="C121" s="1">
        <v>43767</v>
      </c>
      <c r="D121" s="2">
        <v>3035.39</v>
      </c>
      <c r="E121" s="2">
        <v>3047.87</v>
      </c>
      <c r="F121" s="2">
        <v>3034.81</v>
      </c>
      <c r="G121" s="2">
        <v>3036.89</v>
      </c>
      <c r="H121" t="s">
        <v>7</v>
      </c>
      <c r="I121" s="3">
        <v>-8.0000000000000004E-4</v>
      </c>
      <c r="J121" s="4">
        <f>ABS(Table1[[#This Row],[Change %]])</f>
        <v>8.0000000000000004E-4</v>
      </c>
      <c r="K121">
        <f>Table1[[#This Row],[High]]-Table1[[#This Row],[Low]]</f>
        <v>13.059999999999945</v>
      </c>
      <c r="L121" s="5">
        <f>Table1[[#This Row],[Volatility(in $)]]/Table1[[#This Row],[Open]]</f>
        <v>4.3025772635476647E-3</v>
      </c>
    </row>
    <row r="122" spans="1:12" x14ac:dyDescent="0.25">
      <c r="A122" s="1">
        <v>43766</v>
      </c>
      <c r="B122" s="2">
        <v>3039.42</v>
      </c>
      <c r="C122" s="1">
        <v>43766</v>
      </c>
      <c r="D122" s="2">
        <v>3032.12</v>
      </c>
      <c r="E122" s="2">
        <v>3044.08</v>
      </c>
      <c r="F122" s="2">
        <v>3032.12</v>
      </c>
      <c r="G122" s="2">
        <v>3039.42</v>
      </c>
      <c r="H122" t="s">
        <v>7</v>
      </c>
      <c r="I122" s="3">
        <v>5.5999999999999999E-3</v>
      </c>
      <c r="J122" s="4">
        <f>ABS(Table1[[#This Row],[Change %]])</f>
        <v>5.5999999999999999E-3</v>
      </c>
      <c r="K122">
        <f>Table1[[#This Row],[High]]-Table1[[#This Row],[Low]]</f>
        <v>11.960000000000036</v>
      </c>
      <c r="L122" s="5">
        <f>Table1[[#This Row],[Volatility(in $)]]/Table1[[#This Row],[Open]]</f>
        <v>3.9444349168238843E-3</v>
      </c>
    </row>
    <row r="123" spans="1:12" x14ac:dyDescent="0.25">
      <c r="A123" s="1">
        <v>43763</v>
      </c>
      <c r="B123" s="2">
        <v>3022.55</v>
      </c>
      <c r="C123" s="1">
        <v>43763</v>
      </c>
      <c r="D123" s="2">
        <v>3003.32</v>
      </c>
      <c r="E123" s="2">
        <v>3027.39</v>
      </c>
      <c r="F123" s="2">
        <v>3001.94</v>
      </c>
      <c r="G123" s="2">
        <v>3022.55</v>
      </c>
      <c r="H123" t="s">
        <v>7</v>
      </c>
      <c r="I123" s="3">
        <v>4.1000000000000003E-3</v>
      </c>
      <c r="J123" s="4">
        <f>ABS(Table1[[#This Row],[Change %]])</f>
        <v>4.1000000000000003E-3</v>
      </c>
      <c r="K123">
        <f>Table1[[#This Row],[High]]-Table1[[#This Row],[Low]]</f>
        <v>25.449999999999818</v>
      </c>
      <c r="L123" s="5">
        <f>Table1[[#This Row],[Volatility(in $)]]/Table1[[#This Row],[Open]]</f>
        <v>8.4739554892584931E-3</v>
      </c>
    </row>
    <row r="124" spans="1:12" x14ac:dyDescent="0.25">
      <c r="A124" s="1">
        <v>43762</v>
      </c>
      <c r="B124" s="2">
        <v>3010.29</v>
      </c>
      <c r="C124" s="1">
        <v>43762</v>
      </c>
      <c r="D124" s="2">
        <v>3014.78</v>
      </c>
      <c r="E124" s="2">
        <v>3016.07</v>
      </c>
      <c r="F124" s="2">
        <v>3000.42</v>
      </c>
      <c r="G124" s="2">
        <v>3010.29</v>
      </c>
      <c r="H124" t="s">
        <v>7</v>
      </c>
      <c r="I124" s="3">
        <v>1.9E-3</v>
      </c>
      <c r="J124" s="4">
        <f>ABS(Table1[[#This Row],[Change %]])</f>
        <v>1.9E-3</v>
      </c>
      <c r="K124">
        <f>Table1[[#This Row],[High]]-Table1[[#This Row],[Low]]</f>
        <v>15.650000000000091</v>
      </c>
      <c r="L124" s="5">
        <f>Table1[[#This Row],[Volatility(in $)]]/Table1[[#This Row],[Open]]</f>
        <v>5.1910918873019221E-3</v>
      </c>
    </row>
    <row r="125" spans="1:12" x14ac:dyDescent="0.25">
      <c r="A125" s="1">
        <v>43761</v>
      </c>
      <c r="B125" s="2">
        <v>3004.52</v>
      </c>
      <c r="C125" s="1">
        <v>43761</v>
      </c>
      <c r="D125" s="2">
        <v>2994.01</v>
      </c>
      <c r="E125" s="2">
        <v>3004.78</v>
      </c>
      <c r="F125" s="2">
        <v>2991.21</v>
      </c>
      <c r="G125" s="2">
        <v>3004.52</v>
      </c>
      <c r="H125" t="s">
        <v>7</v>
      </c>
      <c r="I125" s="3">
        <v>2.8E-3</v>
      </c>
      <c r="J125" s="4">
        <f>ABS(Table1[[#This Row],[Change %]])</f>
        <v>2.8E-3</v>
      </c>
      <c r="K125">
        <f>Table1[[#This Row],[High]]-Table1[[#This Row],[Low]]</f>
        <v>13.570000000000164</v>
      </c>
      <c r="L125" s="5">
        <f>Table1[[#This Row],[Volatility(in $)]]/Table1[[#This Row],[Open]]</f>
        <v>4.532382991372829E-3</v>
      </c>
    </row>
    <row r="126" spans="1:12" x14ac:dyDescent="0.25">
      <c r="A126" s="1">
        <v>43760</v>
      </c>
      <c r="B126" s="2">
        <v>2995.99</v>
      </c>
      <c r="C126" s="1">
        <v>43760</v>
      </c>
      <c r="D126" s="2">
        <v>3010.73</v>
      </c>
      <c r="E126" s="2">
        <v>3014.57</v>
      </c>
      <c r="F126" s="2">
        <v>2995.04</v>
      </c>
      <c r="G126" s="2">
        <v>2995.99</v>
      </c>
      <c r="H126" t="s">
        <v>7</v>
      </c>
      <c r="I126" s="3">
        <v>-3.5999999999999999E-3</v>
      </c>
      <c r="J126" s="4">
        <f>ABS(Table1[[#This Row],[Change %]])</f>
        <v>3.5999999999999999E-3</v>
      </c>
      <c r="K126">
        <f>Table1[[#This Row],[High]]-Table1[[#This Row],[Low]]</f>
        <v>19.5300000000002</v>
      </c>
      <c r="L126" s="5">
        <f>Table1[[#This Row],[Volatility(in $)]]/Table1[[#This Row],[Open]]</f>
        <v>6.4867988826630748E-3</v>
      </c>
    </row>
    <row r="127" spans="1:12" x14ac:dyDescent="0.25">
      <c r="A127" s="1">
        <v>43759</v>
      </c>
      <c r="B127" s="2">
        <v>3006.72</v>
      </c>
      <c r="C127" s="1">
        <v>43759</v>
      </c>
      <c r="D127" s="2">
        <v>2996.48</v>
      </c>
      <c r="E127" s="2">
        <v>3007.33</v>
      </c>
      <c r="F127" s="2">
        <v>2995.35</v>
      </c>
      <c r="G127" s="2">
        <v>3006.72</v>
      </c>
      <c r="H127" t="s">
        <v>7</v>
      </c>
      <c r="I127" s="3">
        <v>6.8999999999999999E-3</v>
      </c>
      <c r="J127" s="4">
        <f>ABS(Table1[[#This Row],[Change %]])</f>
        <v>6.8999999999999999E-3</v>
      </c>
      <c r="K127">
        <f>Table1[[#This Row],[High]]-Table1[[#This Row],[Low]]</f>
        <v>11.980000000000018</v>
      </c>
      <c r="L127" s="5">
        <f>Table1[[#This Row],[Volatility(in $)]]/Table1[[#This Row],[Open]]</f>
        <v>3.9980243485689933E-3</v>
      </c>
    </row>
    <row r="128" spans="1:12" x14ac:dyDescent="0.25">
      <c r="A128" s="1">
        <v>43756</v>
      </c>
      <c r="B128" s="2">
        <v>2986.2</v>
      </c>
      <c r="C128" s="1">
        <v>43756</v>
      </c>
      <c r="D128" s="2">
        <v>2996.84</v>
      </c>
      <c r="E128" s="2">
        <v>3000</v>
      </c>
      <c r="F128" s="2">
        <v>2976.31</v>
      </c>
      <c r="G128" s="2">
        <v>2986.2</v>
      </c>
      <c r="H128" t="s">
        <v>7</v>
      </c>
      <c r="I128" s="3">
        <v>-3.8999999999999998E-3</v>
      </c>
      <c r="J128" s="4">
        <f>ABS(Table1[[#This Row],[Change %]])</f>
        <v>3.8999999999999998E-3</v>
      </c>
      <c r="K128">
        <f>Table1[[#This Row],[High]]-Table1[[#This Row],[Low]]</f>
        <v>23.690000000000055</v>
      </c>
      <c r="L128" s="5">
        <f>Table1[[#This Row],[Volatility(in $)]]/Table1[[#This Row],[Open]]</f>
        <v>7.9049932595667612E-3</v>
      </c>
    </row>
    <row r="129" spans="1:12" x14ac:dyDescent="0.25">
      <c r="A129" s="1">
        <v>43755</v>
      </c>
      <c r="B129" s="2">
        <v>2997.95</v>
      </c>
      <c r="C129" s="1">
        <v>43755</v>
      </c>
      <c r="D129" s="2">
        <v>3000.77</v>
      </c>
      <c r="E129" s="2">
        <v>3008.29</v>
      </c>
      <c r="F129" s="2">
        <v>2991.79</v>
      </c>
      <c r="G129" s="2">
        <v>2997.95</v>
      </c>
      <c r="H129" t="s">
        <v>7</v>
      </c>
      <c r="I129" s="3">
        <v>2.8E-3</v>
      </c>
      <c r="J129" s="4">
        <f>ABS(Table1[[#This Row],[Change %]])</f>
        <v>2.8E-3</v>
      </c>
      <c r="K129">
        <f>Table1[[#This Row],[High]]-Table1[[#This Row],[Low]]</f>
        <v>16.5</v>
      </c>
      <c r="L129" s="5">
        <f>Table1[[#This Row],[Volatility(in $)]]/Table1[[#This Row],[Open]]</f>
        <v>5.4985886955681374E-3</v>
      </c>
    </row>
    <row r="130" spans="1:12" x14ac:dyDescent="0.25">
      <c r="A130" s="1">
        <v>43754</v>
      </c>
      <c r="B130" s="2">
        <v>2989.69</v>
      </c>
      <c r="C130" s="1">
        <v>43754</v>
      </c>
      <c r="D130" s="2">
        <v>2989.68</v>
      </c>
      <c r="E130" s="2">
        <v>2997.54</v>
      </c>
      <c r="F130" s="2">
        <v>2985.2</v>
      </c>
      <c r="G130" s="2">
        <v>2989.69</v>
      </c>
      <c r="H130" t="s">
        <v>7</v>
      </c>
      <c r="I130" s="3">
        <v>-2E-3</v>
      </c>
      <c r="J130" s="4">
        <f>ABS(Table1[[#This Row],[Change %]])</f>
        <v>2E-3</v>
      </c>
      <c r="K130">
        <f>Table1[[#This Row],[High]]-Table1[[#This Row],[Low]]</f>
        <v>12.340000000000146</v>
      </c>
      <c r="L130" s="5">
        <f>Table1[[#This Row],[Volatility(in $)]]/Table1[[#This Row],[Open]]</f>
        <v>4.1275320435632395E-3</v>
      </c>
    </row>
    <row r="131" spans="1:12" x14ac:dyDescent="0.25">
      <c r="A131" s="1">
        <v>43753</v>
      </c>
      <c r="B131" s="2">
        <v>2995.68</v>
      </c>
      <c r="C131" s="1">
        <v>43753</v>
      </c>
      <c r="D131" s="2">
        <v>2973.61</v>
      </c>
      <c r="E131" s="2">
        <v>3003.28</v>
      </c>
      <c r="F131" s="2">
        <v>2973.61</v>
      </c>
      <c r="G131" s="2">
        <v>2995.68</v>
      </c>
      <c r="H131" t="s">
        <v>7</v>
      </c>
      <c r="I131" s="3">
        <v>0.01</v>
      </c>
      <c r="J131" s="4">
        <f>ABS(Table1[[#This Row],[Change %]])</f>
        <v>0.01</v>
      </c>
      <c r="K131">
        <f>Table1[[#This Row],[High]]-Table1[[#This Row],[Low]]</f>
        <v>29.670000000000073</v>
      </c>
      <c r="L131" s="5">
        <f>Table1[[#This Row],[Volatility(in $)]]/Table1[[#This Row],[Open]]</f>
        <v>9.9777711266776994E-3</v>
      </c>
    </row>
    <row r="132" spans="1:12" x14ac:dyDescent="0.25">
      <c r="A132" s="1">
        <v>43752</v>
      </c>
      <c r="B132" s="2">
        <v>2966.15</v>
      </c>
      <c r="C132" s="1">
        <v>43752</v>
      </c>
      <c r="D132" s="2">
        <v>2965.81</v>
      </c>
      <c r="E132" s="2">
        <v>2972.84</v>
      </c>
      <c r="F132" s="2">
        <v>2962.94</v>
      </c>
      <c r="G132" s="2">
        <v>2966.15</v>
      </c>
      <c r="H132" t="s">
        <v>7</v>
      </c>
      <c r="I132" s="3">
        <v>-1.4E-3</v>
      </c>
      <c r="J132" s="4">
        <f>ABS(Table1[[#This Row],[Change %]])</f>
        <v>1.4E-3</v>
      </c>
      <c r="K132">
        <f>Table1[[#This Row],[High]]-Table1[[#This Row],[Low]]</f>
        <v>9.9000000000000909</v>
      </c>
      <c r="L132" s="5">
        <f>Table1[[#This Row],[Volatility(in $)]]/Table1[[#This Row],[Open]]</f>
        <v>3.3380425583567695E-3</v>
      </c>
    </row>
    <row r="133" spans="1:12" x14ac:dyDescent="0.25">
      <c r="A133" s="1">
        <v>43749</v>
      </c>
      <c r="B133" s="2">
        <v>2970.27</v>
      </c>
      <c r="C133" s="1">
        <v>43749</v>
      </c>
      <c r="D133" s="2">
        <v>2963.07</v>
      </c>
      <c r="E133" s="2">
        <v>2993.28</v>
      </c>
      <c r="F133" s="2">
        <v>2963.07</v>
      </c>
      <c r="G133" s="2">
        <v>2970.27</v>
      </c>
      <c r="H133" t="s">
        <v>7</v>
      </c>
      <c r="I133" s="3">
        <v>1.09E-2</v>
      </c>
      <c r="J133" s="4">
        <f>ABS(Table1[[#This Row],[Change %]])</f>
        <v>1.09E-2</v>
      </c>
      <c r="K133">
        <f>Table1[[#This Row],[High]]-Table1[[#This Row],[Low]]</f>
        <v>30.210000000000036</v>
      </c>
      <c r="L133" s="5">
        <f>Table1[[#This Row],[Volatility(in $)]]/Table1[[#This Row],[Open]]</f>
        <v>1.0195506687320933E-2</v>
      </c>
    </row>
    <row r="134" spans="1:12" x14ac:dyDescent="0.25">
      <c r="A134" s="1">
        <v>43748</v>
      </c>
      <c r="B134" s="2">
        <v>2938.13</v>
      </c>
      <c r="C134" s="1">
        <v>43748</v>
      </c>
      <c r="D134" s="2">
        <v>2918.55</v>
      </c>
      <c r="E134" s="2">
        <v>2948.46</v>
      </c>
      <c r="F134" s="2">
        <v>2917.12</v>
      </c>
      <c r="G134" s="2">
        <v>2938.13</v>
      </c>
      <c r="H134" t="s">
        <v>7</v>
      </c>
      <c r="I134" s="3">
        <v>6.4000000000000003E-3</v>
      </c>
      <c r="J134" s="4">
        <f>ABS(Table1[[#This Row],[Change %]])</f>
        <v>6.4000000000000003E-3</v>
      </c>
      <c r="K134">
        <f>Table1[[#This Row],[High]]-Table1[[#This Row],[Low]]</f>
        <v>31.340000000000146</v>
      </c>
      <c r="L134" s="5">
        <f>Table1[[#This Row],[Volatility(in $)]]/Table1[[#This Row],[Open]]</f>
        <v>1.0738209042161396E-2</v>
      </c>
    </row>
    <row r="135" spans="1:12" x14ac:dyDescent="0.25">
      <c r="A135" s="1">
        <v>43747</v>
      </c>
      <c r="B135" s="2">
        <v>2919.4</v>
      </c>
      <c r="C135" s="1">
        <v>43747</v>
      </c>
      <c r="D135" s="2">
        <v>2911.1</v>
      </c>
      <c r="E135" s="2">
        <v>2929.32</v>
      </c>
      <c r="F135" s="2">
        <v>2907.41</v>
      </c>
      <c r="G135" s="2">
        <v>2919.4</v>
      </c>
      <c r="H135" t="s">
        <v>7</v>
      </c>
      <c r="I135" s="3">
        <v>9.1000000000000004E-3</v>
      </c>
      <c r="J135" s="4">
        <f>ABS(Table1[[#This Row],[Change %]])</f>
        <v>9.1000000000000004E-3</v>
      </c>
      <c r="K135">
        <f>Table1[[#This Row],[High]]-Table1[[#This Row],[Low]]</f>
        <v>21.910000000000309</v>
      </c>
      <c r="L135" s="5">
        <f>Table1[[#This Row],[Volatility(in $)]]/Table1[[#This Row],[Open]]</f>
        <v>7.5263646044451613E-3</v>
      </c>
    </row>
    <row r="136" spans="1:12" x14ac:dyDescent="0.25">
      <c r="A136" s="1">
        <v>43746</v>
      </c>
      <c r="B136" s="2">
        <v>2893.06</v>
      </c>
      <c r="C136" s="1">
        <v>43746</v>
      </c>
      <c r="D136" s="2">
        <v>2920.4</v>
      </c>
      <c r="E136" s="2">
        <v>2925.47</v>
      </c>
      <c r="F136" s="2">
        <v>2892.66</v>
      </c>
      <c r="G136" s="2">
        <v>2893.06</v>
      </c>
      <c r="H136" t="s">
        <v>7</v>
      </c>
      <c r="I136" s="3">
        <v>-1.5599999999999999E-2</v>
      </c>
      <c r="J136" s="4">
        <f>ABS(Table1[[#This Row],[Change %]])</f>
        <v>1.5599999999999999E-2</v>
      </c>
      <c r="K136">
        <f>Table1[[#This Row],[High]]-Table1[[#This Row],[Low]]</f>
        <v>32.809999999999945</v>
      </c>
      <c r="L136" s="5">
        <f>Table1[[#This Row],[Volatility(in $)]]/Table1[[#This Row],[Open]]</f>
        <v>1.1234762361320347E-2</v>
      </c>
    </row>
    <row r="137" spans="1:12" x14ac:dyDescent="0.25">
      <c r="A137" s="1">
        <v>43745</v>
      </c>
      <c r="B137" s="2">
        <v>2938.79</v>
      </c>
      <c r="C137" s="1">
        <v>43745</v>
      </c>
      <c r="D137" s="2">
        <v>2944.23</v>
      </c>
      <c r="E137" s="2">
        <v>2959.75</v>
      </c>
      <c r="F137" s="2">
        <v>2935.68</v>
      </c>
      <c r="G137" s="2">
        <v>2938.79</v>
      </c>
      <c r="H137" t="s">
        <v>7</v>
      </c>
      <c r="I137" s="3">
        <v>-4.4999999999999997E-3</v>
      </c>
      <c r="J137" s="4">
        <f>ABS(Table1[[#This Row],[Change %]])</f>
        <v>4.4999999999999997E-3</v>
      </c>
      <c r="K137">
        <f>Table1[[#This Row],[High]]-Table1[[#This Row],[Low]]</f>
        <v>24.070000000000164</v>
      </c>
      <c r="L137" s="5">
        <f>Table1[[#This Row],[Volatility(in $)]]/Table1[[#This Row],[Open]]</f>
        <v>8.1753123906760563E-3</v>
      </c>
    </row>
    <row r="138" spans="1:12" x14ac:dyDescent="0.25">
      <c r="A138" s="1">
        <v>43742</v>
      </c>
      <c r="B138" s="2">
        <v>2952.01</v>
      </c>
      <c r="C138" s="1">
        <v>43742</v>
      </c>
      <c r="D138" s="2">
        <v>2918.56</v>
      </c>
      <c r="E138" s="2">
        <v>2953.74</v>
      </c>
      <c r="F138" s="2">
        <v>2918.56</v>
      </c>
      <c r="G138" s="2">
        <v>2952.01</v>
      </c>
      <c r="H138" t="s">
        <v>7</v>
      </c>
      <c r="I138" s="3">
        <v>1.4200000000000001E-2</v>
      </c>
      <c r="J138" s="4">
        <f>ABS(Table1[[#This Row],[Change %]])</f>
        <v>1.4200000000000001E-2</v>
      </c>
      <c r="K138">
        <f>Table1[[#This Row],[High]]-Table1[[#This Row],[Low]]</f>
        <v>35.179999999999836</v>
      </c>
      <c r="L138" s="5">
        <f>Table1[[#This Row],[Volatility(in $)]]/Table1[[#This Row],[Open]]</f>
        <v>1.2053889589386491E-2</v>
      </c>
    </row>
    <row r="139" spans="1:12" x14ac:dyDescent="0.25">
      <c r="A139" s="1">
        <v>43741</v>
      </c>
      <c r="B139" s="2">
        <v>2910.63</v>
      </c>
      <c r="C139" s="1">
        <v>43741</v>
      </c>
      <c r="D139" s="2">
        <v>2885.38</v>
      </c>
      <c r="E139" s="2">
        <v>2911.13</v>
      </c>
      <c r="F139" s="2">
        <v>2855.94</v>
      </c>
      <c r="G139" s="2">
        <v>2910.63</v>
      </c>
      <c r="H139" t="s">
        <v>7</v>
      </c>
      <c r="I139" s="3">
        <v>8.0000000000000002E-3</v>
      </c>
      <c r="J139" s="4">
        <f>ABS(Table1[[#This Row],[Change %]])</f>
        <v>8.0000000000000002E-3</v>
      </c>
      <c r="K139">
        <f>Table1[[#This Row],[High]]-Table1[[#This Row],[Low]]</f>
        <v>55.190000000000055</v>
      </c>
      <c r="L139" s="5">
        <f>Table1[[#This Row],[Volatility(in $)]]/Table1[[#This Row],[Open]]</f>
        <v>1.9127463280399826E-2</v>
      </c>
    </row>
    <row r="140" spans="1:12" x14ac:dyDescent="0.25">
      <c r="A140" s="1">
        <v>43740</v>
      </c>
      <c r="B140" s="2">
        <v>2887.61</v>
      </c>
      <c r="C140" s="1">
        <v>43740</v>
      </c>
      <c r="D140" s="2">
        <v>2924.78</v>
      </c>
      <c r="E140" s="2">
        <v>2924.78</v>
      </c>
      <c r="F140" s="2">
        <v>2874.93</v>
      </c>
      <c r="G140" s="2">
        <v>2887.61</v>
      </c>
      <c r="H140" t="s">
        <v>7</v>
      </c>
      <c r="I140" s="3">
        <v>-1.7899999999999999E-2</v>
      </c>
      <c r="J140" s="4">
        <f>ABS(Table1[[#This Row],[Change %]])</f>
        <v>1.7899999999999999E-2</v>
      </c>
      <c r="K140">
        <f>Table1[[#This Row],[High]]-Table1[[#This Row],[Low]]</f>
        <v>49.850000000000364</v>
      </c>
      <c r="L140" s="5">
        <f>Table1[[#This Row],[Volatility(in $)]]/Table1[[#This Row],[Open]]</f>
        <v>1.7044016985893078E-2</v>
      </c>
    </row>
    <row r="141" spans="1:12" x14ac:dyDescent="0.25">
      <c r="A141" s="1">
        <v>43739</v>
      </c>
      <c r="B141" s="2">
        <v>2940.25</v>
      </c>
      <c r="C141" s="1">
        <v>43739</v>
      </c>
      <c r="D141" s="2">
        <v>2983.69</v>
      </c>
      <c r="E141" s="2">
        <v>2992.53</v>
      </c>
      <c r="F141" s="2">
        <v>2938.7</v>
      </c>
      <c r="G141" s="2">
        <v>2940.25</v>
      </c>
      <c r="H141" t="s">
        <v>7</v>
      </c>
      <c r="I141" s="3">
        <v>-1.23E-2</v>
      </c>
      <c r="J141" s="4">
        <f>ABS(Table1[[#This Row],[Change %]])</f>
        <v>1.23E-2</v>
      </c>
      <c r="K141">
        <f>Table1[[#This Row],[High]]-Table1[[#This Row],[Low]]</f>
        <v>53.830000000000382</v>
      </c>
      <c r="L141" s="5">
        <f>Table1[[#This Row],[Volatility(in $)]]/Table1[[#This Row],[Open]]</f>
        <v>1.8041418511976909E-2</v>
      </c>
    </row>
    <row r="142" spans="1:12" x14ac:dyDescent="0.25">
      <c r="A142" s="1">
        <v>43738</v>
      </c>
      <c r="B142" s="2">
        <v>2976.74</v>
      </c>
      <c r="C142" s="1">
        <v>43738</v>
      </c>
      <c r="D142" s="2">
        <v>2967.07</v>
      </c>
      <c r="E142" s="2">
        <v>2983.85</v>
      </c>
      <c r="F142" s="2">
        <v>2967.07</v>
      </c>
      <c r="G142" s="2">
        <v>2976.74</v>
      </c>
      <c r="H142" t="s">
        <v>7</v>
      </c>
      <c r="I142" s="3">
        <v>5.0000000000000001E-3</v>
      </c>
      <c r="J142" s="4">
        <f>ABS(Table1[[#This Row],[Change %]])</f>
        <v>5.0000000000000001E-3</v>
      </c>
      <c r="K142">
        <f>Table1[[#This Row],[High]]-Table1[[#This Row],[Low]]</f>
        <v>16.779999999999745</v>
      </c>
      <c r="L142" s="5">
        <f>Table1[[#This Row],[Volatility(in $)]]/Table1[[#This Row],[Open]]</f>
        <v>5.6554108935750573E-3</v>
      </c>
    </row>
    <row r="143" spans="1:12" x14ac:dyDescent="0.25">
      <c r="A143" s="1">
        <v>43735</v>
      </c>
      <c r="B143" s="2">
        <v>2961.79</v>
      </c>
      <c r="C143" s="1">
        <v>43735</v>
      </c>
      <c r="D143" s="2">
        <v>2985.47</v>
      </c>
      <c r="E143" s="2">
        <v>2987.31</v>
      </c>
      <c r="F143" s="2">
        <v>2945.53</v>
      </c>
      <c r="G143" s="2">
        <v>2961.79</v>
      </c>
      <c r="H143" t="s">
        <v>7</v>
      </c>
      <c r="I143" s="3">
        <v>-5.3E-3</v>
      </c>
      <c r="J143" s="4">
        <f>ABS(Table1[[#This Row],[Change %]])</f>
        <v>5.3E-3</v>
      </c>
      <c r="K143">
        <f>Table1[[#This Row],[High]]-Table1[[#This Row],[Low]]</f>
        <v>41.779999999999745</v>
      </c>
      <c r="L143" s="5">
        <f>Table1[[#This Row],[Volatility(in $)]]/Table1[[#This Row],[Open]]</f>
        <v>1.3994446435569524E-2</v>
      </c>
    </row>
    <row r="144" spans="1:12" x14ac:dyDescent="0.25">
      <c r="A144" s="1">
        <v>43734</v>
      </c>
      <c r="B144" s="2">
        <v>2977.62</v>
      </c>
      <c r="C144" s="1">
        <v>43734</v>
      </c>
      <c r="D144" s="2">
        <v>2985.73</v>
      </c>
      <c r="E144" s="2">
        <v>2987.28</v>
      </c>
      <c r="F144" s="2">
        <v>2963.71</v>
      </c>
      <c r="G144" s="2">
        <v>2977.62</v>
      </c>
      <c r="H144" t="s">
        <v>7</v>
      </c>
      <c r="I144" s="3">
        <v>-2.3999999999999998E-3</v>
      </c>
      <c r="J144" s="4">
        <f>ABS(Table1[[#This Row],[Change %]])</f>
        <v>2.3999999999999998E-3</v>
      </c>
      <c r="K144">
        <f>Table1[[#This Row],[High]]-Table1[[#This Row],[Low]]</f>
        <v>23.570000000000164</v>
      </c>
      <c r="L144" s="5">
        <f>Table1[[#This Row],[Volatility(in $)]]/Table1[[#This Row],[Open]]</f>
        <v>7.8942168246961923E-3</v>
      </c>
    </row>
    <row r="145" spans="1:12" x14ac:dyDescent="0.25">
      <c r="A145" s="1">
        <v>43733</v>
      </c>
      <c r="B145" s="2">
        <v>2984.87</v>
      </c>
      <c r="C145" s="1">
        <v>43733</v>
      </c>
      <c r="D145" s="2">
        <v>2968.35</v>
      </c>
      <c r="E145" s="2">
        <v>2989.82</v>
      </c>
      <c r="F145" s="2">
        <v>2952.86</v>
      </c>
      <c r="G145" s="2">
        <v>2984.87</v>
      </c>
      <c r="H145" t="s">
        <v>7</v>
      </c>
      <c r="I145" s="3">
        <v>6.1999999999999998E-3</v>
      </c>
      <c r="J145" s="4">
        <f>ABS(Table1[[#This Row],[Change %]])</f>
        <v>6.1999999999999998E-3</v>
      </c>
      <c r="K145">
        <f>Table1[[#This Row],[High]]-Table1[[#This Row],[Low]]</f>
        <v>36.960000000000036</v>
      </c>
      <c r="L145" s="5">
        <f>Table1[[#This Row],[Volatility(in $)]]/Table1[[#This Row],[Open]]</f>
        <v>1.2451361867704293E-2</v>
      </c>
    </row>
    <row r="146" spans="1:12" x14ac:dyDescent="0.25">
      <c r="A146" s="1">
        <v>43732</v>
      </c>
      <c r="B146" s="2">
        <v>2966.6</v>
      </c>
      <c r="C146" s="1">
        <v>43732</v>
      </c>
      <c r="D146" s="2">
        <v>3002.43</v>
      </c>
      <c r="E146" s="2">
        <v>3007.98</v>
      </c>
      <c r="F146" s="2">
        <v>2957.73</v>
      </c>
      <c r="G146" s="2">
        <v>2966.6</v>
      </c>
      <c r="H146" t="s">
        <v>7</v>
      </c>
      <c r="I146" s="3">
        <v>-8.3999999999999995E-3</v>
      </c>
      <c r="J146" s="4">
        <f>ABS(Table1[[#This Row],[Change %]])</f>
        <v>8.3999999999999995E-3</v>
      </c>
      <c r="K146">
        <f>Table1[[#This Row],[High]]-Table1[[#This Row],[Low]]</f>
        <v>50.25</v>
      </c>
      <c r="L146" s="5">
        <f>Table1[[#This Row],[Volatility(in $)]]/Table1[[#This Row],[Open]]</f>
        <v>1.6736443480780568E-2</v>
      </c>
    </row>
    <row r="147" spans="1:12" x14ac:dyDescent="0.25">
      <c r="A147" s="1">
        <v>43731</v>
      </c>
      <c r="B147" s="2">
        <v>2991.78</v>
      </c>
      <c r="C147" s="1">
        <v>43731</v>
      </c>
      <c r="D147" s="2">
        <v>2983.5</v>
      </c>
      <c r="E147" s="2">
        <v>2999.15</v>
      </c>
      <c r="F147" s="2">
        <v>2982.23</v>
      </c>
      <c r="G147" s="2">
        <v>2991.78</v>
      </c>
      <c r="H147" t="s">
        <v>7</v>
      </c>
      <c r="I147" s="3">
        <v>-1E-4</v>
      </c>
      <c r="J147" s="4">
        <f>ABS(Table1[[#This Row],[Change %]])</f>
        <v>1E-4</v>
      </c>
      <c r="K147">
        <f>Table1[[#This Row],[High]]-Table1[[#This Row],[Low]]</f>
        <v>16.920000000000073</v>
      </c>
      <c r="L147" s="5">
        <f>Table1[[#This Row],[Volatility(in $)]]/Table1[[#This Row],[Open]]</f>
        <v>5.6711915535445192E-3</v>
      </c>
    </row>
    <row r="148" spans="1:12" x14ac:dyDescent="0.25">
      <c r="A148" s="1">
        <v>43728</v>
      </c>
      <c r="B148" s="2">
        <v>2992.07</v>
      </c>
      <c r="C148" s="1">
        <v>43728</v>
      </c>
      <c r="D148" s="2">
        <v>3008.42</v>
      </c>
      <c r="E148" s="2">
        <v>3016.37</v>
      </c>
      <c r="F148" s="2">
        <v>2984.68</v>
      </c>
      <c r="G148" s="2">
        <v>2992.07</v>
      </c>
      <c r="H148" t="s">
        <v>7</v>
      </c>
      <c r="I148" s="3">
        <v>-4.8999999999999998E-3</v>
      </c>
      <c r="J148" s="4">
        <f>ABS(Table1[[#This Row],[Change %]])</f>
        <v>4.8999999999999998E-3</v>
      </c>
      <c r="K148">
        <f>Table1[[#This Row],[High]]-Table1[[#This Row],[Low]]</f>
        <v>31.690000000000055</v>
      </c>
      <c r="L148" s="5">
        <f>Table1[[#This Row],[Volatility(in $)]]/Table1[[#This Row],[Open]]</f>
        <v>1.0533768556252137E-2</v>
      </c>
    </row>
    <row r="149" spans="1:12" x14ac:dyDescent="0.25">
      <c r="A149" s="1">
        <v>43727</v>
      </c>
      <c r="B149" s="2">
        <v>3006.79</v>
      </c>
      <c r="C149" s="1">
        <v>43727</v>
      </c>
      <c r="D149" s="2">
        <v>3010.36</v>
      </c>
      <c r="E149" s="2">
        <v>3021.99</v>
      </c>
      <c r="F149" s="2">
        <v>3003.16</v>
      </c>
      <c r="G149" s="2">
        <v>3006.79</v>
      </c>
      <c r="H149" t="s">
        <v>7</v>
      </c>
      <c r="I149" s="3">
        <v>0</v>
      </c>
      <c r="J149" s="4">
        <f>ABS(Table1[[#This Row],[Change %]])</f>
        <v>0</v>
      </c>
      <c r="K149">
        <f>Table1[[#This Row],[High]]-Table1[[#This Row],[Low]]</f>
        <v>18.829999999999927</v>
      </c>
      <c r="L149" s="5">
        <f>Table1[[#This Row],[Volatility(in $)]]/Table1[[#This Row],[Open]]</f>
        <v>6.2550658393015872E-3</v>
      </c>
    </row>
    <row r="150" spans="1:12" x14ac:dyDescent="0.25">
      <c r="A150" s="1">
        <v>43726</v>
      </c>
      <c r="B150" s="2">
        <v>3006.73</v>
      </c>
      <c r="C150" s="1">
        <v>43726</v>
      </c>
      <c r="D150" s="2">
        <v>3001.5</v>
      </c>
      <c r="E150" s="2">
        <v>3007.83</v>
      </c>
      <c r="F150" s="2">
        <v>2978.57</v>
      </c>
      <c r="G150" s="2">
        <v>3006.73</v>
      </c>
      <c r="H150" t="s">
        <v>7</v>
      </c>
      <c r="I150" s="3">
        <v>2.9999999999999997E-4</v>
      </c>
      <c r="J150" s="4">
        <f>ABS(Table1[[#This Row],[Change %]])</f>
        <v>2.9999999999999997E-4</v>
      </c>
      <c r="K150">
        <f>Table1[[#This Row],[High]]-Table1[[#This Row],[Low]]</f>
        <v>29.259999999999764</v>
      </c>
      <c r="L150" s="5">
        <f>Table1[[#This Row],[Volatility(in $)]]/Table1[[#This Row],[Open]]</f>
        <v>9.7484591037813647E-3</v>
      </c>
    </row>
    <row r="151" spans="1:12" x14ac:dyDescent="0.25">
      <c r="A151" s="1">
        <v>43725</v>
      </c>
      <c r="B151" s="2">
        <v>3005.7</v>
      </c>
      <c r="C151" s="1">
        <v>43725</v>
      </c>
      <c r="D151" s="2">
        <v>2995.67</v>
      </c>
      <c r="E151" s="2">
        <v>3006.21</v>
      </c>
      <c r="F151" s="2">
        <v>2993.73</v>
      </c>
      <c r="G151" s="2">
        <v>3005.7</v>
      </c>
      <c r="H151" t="s">
        <v>7</v>
      </c>
      <c r="I151" s="3">
        <v>2.5999999999999999E-3</v>
      </c>
      <c r="J151" s="4">
        <f>ABS(Table1[[#This Row],[Change %]])</f>
        <v>2.5999999999999999E-3</v>
      </c>
      <c r="K151">
        <f>Table1[[#This Row],[High]]-Table1[[#This Row],[Low]]</f>
        <v>12.480000000000018</v>
      </c>
      <c r="L151" s="5">
        <f>Table1[[#This Row],[Volatility(in $)]]/Table1[[#This Row],[Open]]</f>
        <v>4.1660129453511292E-3</v>
      </c>
    </row>
    <row r="152" spans="1:12" x14ac:dyDescent="0.25">
      <c r="A152" s="1">
        <v>43724</v>
      </c>
      <c r="B152" s="2">
        <v>2997.96</v>
      </c>
      <c r="C152" s="1">
        <v>43724</v>
      </c>
      <c r="D152" s="2">
        <v>2996.41</v>
      </c>
      <c r="E152" s="2">
        <v>3002.19</v>
      </c>
      <c r="F152" s="2">
        <v>2990.67</v>
      </c>
      <c r="G152" s="2">
        <v>2997.96</v>
      </c>
      <c r="H152" t="s">
        <v>7</v>
      </c>
      <c r="I152" s="3">
        <v>-3.0999999999999999E-3</v>
      </c>
      <c r="J152" s="4">
        <f>ABS(Table1[[#This Row],[Change %]])</f>
        <v>3.0999999999999999E-3</v>
      </c>
      <c r="K152">
        <f>Table1[[#This Row],[High]]-Table1[[#This Row],[Low]]</f>
        <v>11.519999999999982</v>
      </c>
      <c r="L152" s="5">
        <f>Table1[[#This Row],[Volatility(in $)]]/Table1[[#This Row],[Open]]</f>
        <v>3.8446007055109224E-3</v>
      </c>
    </row>
    <row r="153" spans="1:12" x14ac:dyDescent="0.25">
      <c r="A153" s="1">
        <v>43721</v>
      </c>
      <c r="B153" s="2">
        <v>3007.39</v>
      </c>
      <c r="C153" s="1">
        <v>43721</v>
      </c>
      <c r="D153" s="2">
        <v>3012.21</v>
      </c>
      <c r="E153" s="2">
        <v>3017.33</v>
      </c>
      <c r="F153" s="2">
        <v>3002.9</v>
      </c>
      <c r="G153" s="2">
        <v>3007.39</v>
      </c>
      <c r="H153" t="s">
        <v>7</v>
      </c>
      <c r="I153" s="3">
        <v>-6.9999999999999999E-4</v>
      </c>
      <c r="J153" s="4">
        <f>ABS(Table1[[#This Row],[Change %]])</f>
        <v>6.9999999999999999E-4</v>
      </c>
      <c r="K153">
        <f>Table1[[#This Row],[High]]-Table1[[#This Row],[Low]]</f>
        <v>14.429999999999836</v>
      </c>
      <c r="L153" s="5">
        <f>Table1[[#This Row],[Volatility(in $)]]/Table1[[#This Row],[Open]]</f>
        <v>4.7905026541973624E-3</v>
      </c>
    </row>
    <row r="154" spans="1:12" x14ac:dyDescent="0.25">
      <c r="A154" s="1">
        <v>43720</v>
      </c>
      <c r="B154" s="2">
        <v>3009.57</v>
      </c>
      <c r="C154" s="1">
        <v>43720</v>
      </c>
      <c r="D154" s="2">
        <v>3009.08</v>
      </c>
      <c r="E154" s="2">
        <v>3020.74</v>
      </c>
      <c r="F154" s="2">
        <v>3000.92</v>
      </c>
      <c r="G154" s="2">
        <v>3009.57</v>
      </c>
      <c r="H154" t="s">
        <v>7</v>
      </c>
      <c r="I154" s="3">
        <v>2.8999999999999998E-3</v>
      </c>
      <c r="J154" s="4">
        <f>ABS(Table1[[#This Row],[Change %]])</f>
        <v>2.8999999999999998E-3</v>
      </c>
      <c r="K154">
        <f>Table1[[#This Row],[High]]-Table1[[#This Row],[Low]]</f>
        <v>19.819999999999709</v>
      </c>
      <c r="L154" s="5">
        <f>Table1[[#This Row],[Volatility(in $)]]/Table1[[#This Row],[Open]]</f>
        <v>6.5867308280270747E-3</v>
      </c>
    </row>
    <row r="155" spans="1:12" x14ac:dyDescent="0.25">
      <c r="A155" s="1">
        <v>43719</v>
      </c>
      <c r="B155" s="2">
        <v>3000.93</v>
      </c>
      <c r="C155" s="1">
        <v>43719</v>
      </c>
      <c r="D155" s="2">
        <v>2981.41</v>
      </c>
      <c r="E155" s="2">
        <v>3000.93</v>
      </c>
      <c r="F155" s="2">
        <v>2975.31</v>
      </c>
      <c r="G155" s="2">
        <v>3000.93</v>
      </c>
      <c r="H155" t="s">
        <v>7</v>
      </c>
      <c r="I155" s="3">
        <v>7.1999999999999998E-3</v>
      </c>
      <c r="J155" s="4">
        <f>ABS(Table1[[#This Row],[Change %]])</f>
        <v>7.1999999999999998E-3</v>
      </c>
      <c r="K155">
        <f>Table1[[#This Row],[High]]-Table1[[#This Row],[Low]]</f>
        <v>25.619999999999891</v>
      </c>
      <c r="L155" s="5">
        <f>Table1[[#This Row],[Volatility(in $)]]/Table1[[#This Row],[Open]]</f>
        <v>8.5932495027520178E-3</v>
      </c>
    </row>
    <row r="156" spans="1:12" x14ac:dyDescent="0.25">
      <c r="A156" s="1">
        <v>43718</v>
      </c>
      <c r="B156" s="2">
        <v>2979.39</v>
      </c>
      <c r="C156" s="1">
        <v>43718</v>
      </c>
      <c r="D156" s="2">
        <v>2971.01</v>
      </c>
      <c r="E156" s="2">
        <v>2979.39</v>
      </c>
      <c r="F156" s="2">
        <v>2957.01</v>
      </c>
      <c r="G156" s="2">
        <v>2979.39</v>
      </c>
      <c r="H156" t="s">
        <v>7</v>
      </c>
      <c r="I156" s="3">
        <v>2.9999999999999997E-4</v>
      </c>
      <c r="J156" s="4">
        <f>ABS(Table1[[#This Row],[Change %]])</f>
        <v>2.9999999999999997E-4</v>
      </c>
      <c r="K156">
        <f>Table1[[#This Row],[High]]-Table1[[#This Row],[Low]]</f>
        <v>22.379999999999654</v>
      </c>
      <c r="L156" s="5">
        <f>Table1[[#This Row],[Volatility(in $)]]/Table1[[#This Row],[Open]]</f>
        <v>7.5327918788558948E-3</v>
      </c>
    </row>
    <row r="157" spans="1:12" x14ac:dyDescent="0.25">
      <c r="A157" s="1">
        <v>43717</v>
      </c>
      <c r="B157" s="2">
        <v>2978.43</v>
      </c>
      <c r="C157" s="1">
        <v>43717</v>
      </c>
      <c r="D157" s="2">
        <v>2988.43</v>
      </c>
      <c r="E157" s="2">
        <v>2989.43</v>
      </c>
      <c r="F157" s="2">
        <v>2969.39</v>
      </c>
      <c r="G157" s="2">
        <v>2978.43</v>
      </c>
      <c r="H157" t="s">
        <v>7</v>
      </c>
      <c r="I157" s="3">
        <v>-1E-4</v>
      </c>
      <c r="J157" s="4">
        <f>ABS(Table1[[#This Row],[Change %]])</f>
        <v>1E-4</v>
      </c>
      <c r="K157">
        <f>Table1[[#This Row],[High]]-Table1[[#This Row],[Low]]</f>
        <v>20.039999999999964</v>
      </c>
      <c r="L157" s="5">
        <f>Table1[[#This Row],[Volatility(in $)]]/Table1[[#This Row],[Open]]</f>
        <v>6.7058622755092022E-3</v>
      </c>
    </row>
    <row r="158" spans="1:12" x14ac:dyDescent="0.25">
      <c r="A158" s="1">
        <v>43714</v>
      </c>
      <c r="B158" s="2">
        <v>2978.71</v>
      </c>
      <c r="C158" s="1">
        <v>43714</v>
      </c>
      <c r="D158" s="2">
        <v>2980.33</v>
      </c>
      <c r="E158" s="2">
        <v>2985.03</v>
      </c>
      <c r="F158" s="2">
        <v>2972.51</v>
      </c>
      <c r="G158" s="2">
        <v>2978.71</v>
      </c>
      <c r="H158" t="s">
        <v>7</v>
      </c>
      <c r="I158" s="3">
        <v>8.9999999999999998E-4</v>
      </c>
      <c r="J158" s="4">
        <f>ABS(Table1[[#This Row],[Change %]])</f>
        <v>8.9999999999999998E-4</v>
      </c>
      <c r="K158">
        <f>Table1[[#This Row],[High]]-Table1[[#This Row],[Low]]</f>
        <v>12.519999999999982</v>
      </c>
      <c r="L158" s="5">
        <f>Table1[[#This Row],[Volatility(in $)]]/Table1[[#This Row],[Open]]</f>
        <v>4.2008770840812866E-3</v>
      </c>
    </row>
    <row r="159" spans="1:12" x14ac:dyDescent="0.25">
      <c r="A159" s="1">
        <v>43713</v>
      </c>
      <c r="B159" s="2">
        <v>2976</v>
      </c>
      <c r="C159" s="1">
        <v>43713</v>
      </c>
      <c r="D159" s="2">
        <v>2960.6</v>
      </c>
      <c r="E159" s="2">
        <v>2985.86</v>
      </c>
      <c r="F159" s="2">
        <v>2960.6</v>
      </c>
      <c r="G159" s="2">
        <v>2976</v>
      </c>
      <c r="H159" t="s">
        <v>7</v>
      </c>
      <c r="I159" s="3">
        <v>1.2999999999999999E-2</v>
      </c>
      <c r="J159" s="4">
        <f>ABS(Table1[[#This Row],[Change %]])</f>
        <v>1.2999999999999999E-2</v>
      </c>
      <c r="K159">
        <f>Table1[[#This Row],[High]]-Table1[[#This Row],[Low]]</f>
        <v>25.260000000000218</v>
      </c>
      <c r="L159" s="5">
        <f>Table1[[#This Row],[Volatility(in $)]]/Table1[[#This Row],[Open]]</f>
        <v>8.5320543133149424E-3</v>
      </c>
    </row>
    <row r="160" spans="1:12" x14ac:dyDescent="0.25">
      <c r="A160" s="1">
        <v>43712</v>
      </c>
      <c r="B160" s="2">
        <v>2937.78</v>
      </c>
      <c r="C160" s="1">
        <v>43712</v>
      </c>
      <c r="D160" s="2">
        <v>2924.67</v>
      </c>
      <c r="E160" s="2">
        <v>2938.84</v>
      </c>
      <c r="F160" s="2">
        <v>2921.86</v>
      </c>
      <c r="G160" s="2">
        <v>2937.78</v>
      </c>
      <c r="H160" t="s">
        <v>7</v>
      </c>
      <c r="I160" s="3">
        <v>1.0800000000000001E-2</v>
      </c>
      <c r="J160" s="4">
        <f>ABS(Table1[[#This Row],[Change %]])</f>
        <v>1.0800000000000001E-2</v>
      </c>
      <c r="K160">
        <f>Table1[[#This Row],[High]]-Table1[[#This Row],[Low]]</f>
        <v>16.980000000000018</v>
      </c>
      <c r="L160" s="5">
        <f>Table1[[#This Row],[Volatility(in $)]]/Table1[[#This Row],[Open]]</f>
        <v>5.8057832165680293E-3</v>
      </c>
    </row>
    <row r="161" spans="1:12" x14ac:dyDescent="0.25">
      <c r="A161" s="1">
        <v>43711</v>
      </c>
      <c r="B161" s="2">
        <v>2906.27</v>
      </c>
      <c r="C161" s="1">
        <v>43711</v>
      </c>
      <c r="D161" s="2">
        <v>2909.01</v>
      </c>
      <c r="E161" s="2">
        <v>2914.39</v>
      </c>
      <c r="F161" s="2">
        <v>2891.85</v>
      </c>
      <c r="G161" s="2">
        <v>2906.27</v>
      </c>
      <c r="H161" t="s">
        <v>7</v>
      </c>
      <c r="I161" s="3">
        <v>-6.8999999999999999E-3</v>
      </c>
      <c r="J161" s="4">
        <f>ABS(Table1[[#This Row],[Change %]])</f>
        <v>6.8999999999999999E-3</v>
      </c>
      <c r="K161">
        <f>Table1[[#This Row],[High]]-Table1[[#This Row],[Low]]</f>
        <v>22.539999999999964</v>
      </c>
      <c r="L161" s="5">
        <f>Table1[[#This Row],[Volatility(in $)]]/Table1[[#This Row],[Open]]</f>
        <v>7.7483405007201635E-3</v>
      </c>
    </row>
    <row r="162" spans="1:12" x14ac:dyDescent="0.25">
      <c r="A162" s="1">
        <v>43707</v>
      </c>
      <c r="B162" s="2">
        <v>2926.46</v>
      </c>
      <c r="C162" s="1">
        <v>43707</v>
      </c>
      <c r="D162" s="2">
        <v>2937.09</v>
      </c>
      <c r="E162" s="2">
        <v>2940.43</v>
      </c>
      <c r="F162" s="2">
        <v>2913.32</v>
      </c>
      <c r="G162" s="2">
        <v>2926.46</v>
      </c>
      <c r="H162" t="s">
        <v>7</v>
      </c>
      <c r="I162" s="3">
        <v>5.9999999999999995E-4</v>
      </c>
      <c r="J162" s="4">
        <f>ABS(Table1[[#This Row],[Change %]])</f>
        <v>5.9999999999999995E-4</v>
      </c>
      <c r="K162">
        <f>Table1[[#This Row],[High]]-Table1[[#This Row],[Low]]</f>
        <v>27.109999999999673</v>
      </c>
      <c r="L162" s="5">
        <f>Table1[[#This Row],[Volatility(in $)]]/Table1[[#This Row],[Open]]</f>
        <v>9.230224473883903E-3</v>
      </c>
    </row>
    <row r="163" spans="1:12" x14ac:dyDescent="0.25">
      <c r="A163" s="1">
        <v>43706</v>
      </c>
      <c r="B163" s="2">
        <v>2924.58</v>
      </c>
      <c r="C163" s="1">
        <v>43706</v>
      </c>
      <c r="D163" s="2">
        <v>2910.37</v>
      </c>
      <c r="E163" s="2">
        <v>2930.5</v>
      </c>
      <c r="F163" s="2">
        <v>2905.67</v>
      </c>
      <c r="G163" s="2">
        <v>2924.58</v>
      </c>
      <c r="H163" t="s">
        <v>7</v>
      </c>
      <c r="I163" s="3">
        <v>1.2699999999999999E-2</v>
      </c>
      <c r="J163" s="4">
        <f>ABS(Table1[[#This Row],[Change %]])</f>
        <v>1.2699999999999999E-2</v>
      </c>
      <c r="K163">
        <f>Table1[[#This Row],[High]]-Table1[[#This Row],[Low]]</f>
        <v>24.829999999999927</v>
      </c>
      <c r="L163" s="5">
        <f>Table1[[#This Row],[Volatility(in $)]]/Table1[[#This Row],[Open]]</f>
        <v>8.5315612791500486E-3</v>
      </c>
    </row>
    <row r="164" spans="1:12" x14ac:dyDescent="0.25">
      <c r="A164" s="1">
        <v>43705</v>
      </c>
      <c r="B164" s="2">
        <v>2887.94</v>
      </c>
      <c r="C164" s="1">
        <v>43705</v>
      </c>
      <c r="D164" s="2">
        <v>2861.28</v>
      </c>
      <c r="E164" s="2">
        <v>2890.03</v>
      </c>
      <c r="F164" s="2">
        <v>2853.05</v>
      </c>
      <c r="G164" s="2">
        <v>2887.94</v>
      </c>
      <c r="H164" t="s">
        <v>7</v>
      </c>
      <c r="I164" s="3">
        <v>6.4999999999999997E-3</v>
      </c>
      <c r="J164" s="4">
        <f>ABS(Table1[[#This Row],[Change %]])</f>
        <v>6.4999999999999997E-3</v>
      </c>
      <c r="K164">
        <f>Table1[[#This Row],[High]]-Table1[[#This Row],[Low]]</f>
        <v>36.980000000000018</v>
      </c>
      <c r="L164" s="5">
        <f>Table1[[#This Row],[Volatility(in $)]]/Table1[[#This Row],[Open]]</f>
        <v>1.2924285634401391E-2</v>
      </c>
    </row>
    <row r="165" spans="1:12" x14ac:dyDescent="0.25">
      <c r="A165" s="1">
        <v>43704</v>
      </c>
      <c r="B165" s="2">
        <v>2869.16</v>
      </c>
      <c r="C165" s="1">
        <v>43704</v>
      </c>
      <c r="D165" s="2">
        <v>2893.14</v>
      </c>
      <c r="E165" s="2">
        <v>2898.79</v>
      </c>
      <c r="F165" s="2">
        <v>2860.59</v>
      </c>
      <c r="G165" s="2">
        <v>2869.16</v>
      </c>
      <c r="H165" t="s">
        <v>7</v>
      </c>
      <c r="I165" s="3">
        <v>-3.2000000000000002E-3</v>
      </c>
      <c r="J165" s="4">
        <f>ABS(Table1[[#This Row],[Change %]])</f>
        <v>3.2000000000000002E-3</v>
      </c>
      <c r="K165">
        <f>Table1[[#This Row],[High]]-Table1[[#This Row],[Low]]</f>
        <v>38.199999999999818</v>
      </c>
      <c r="L165" s="5">
        <f>Table1[[#This Row],[Volatility(in $)]]/Table1[[#This Row],[Open]]</f>
        <v>1.3203647248318373E-2</v>
      </c>
    </row>
    <row r="166" spans="1:12" x14ac:dyDescent="0.25">
      <c r="A166" s="1">
        <v>43703</v>
      </c>
      <c r="B166" s="2">
        <v>2878.38</v>
      </c>
      <c r="C166" s="1">
        <v>43703</v>
      </c>
      <c r="D166" s="2">
        <v>2866.7</v>
      </c>
      <c r="E166" s="2">
        <v>2879.27</v>
      </c>
      <c r="F166" s="2">
        <v>2856</v>
      </c>
      <c r="G166" s="2">
        <v>2878.38</v>
      </c>
      <c r="H166" t="s">
        <v>7</v>
      </c>
      <c r="I166" s="3">
        <v>1.0999999999999999E-2</v>
      </c>
      <c r="J166" s="4">
        <f>ABS(Table1[[#This Row],[Change %]])</f>
        <v>1.0999999999999999E-2</v>
      </c>
      <c r="K166">
        <f>Table1[[#This Row],[High]]-Table1[[#This Row],[Low]]</f>
        <v>23.269999999999982</v>
      </c>
      <c r="L166" s="5">
        <f>Table1[[#This Row],[Volatility(in $)]]/Table1[[#This Row],[Open]]</f>
        <v>8.1173474727038002E-3</v>
      </c>
    </row>
    <row r="167" spans="1:12" x14ac:dyDescent="0.25">
      <c r="A167" s="1">
        <v>43700</v>
      </c>
      <c r="B167" s="2">
        <v>2847.11</v>
      </c>
      <c r="C167" s="1">
        <v>43700</v>
      </c>
      <c r="D167" s="2">
        <v>2911.07</v>
      </c>
      <c r="E167" s="2">
        <v>2927.01</v>
      </c>
      <c r="F167" s="2">
        <v>2834.97</v>
      </c>
      <c r="G167" s="2">
        <v>2847.11</v>
      </c>
      <c r="H167" t="s">
        <v>7</v>
      </c>
      <c r="I167" s="3">
        <v>-2.5899999999999999E-2</v>
      </c>
      <c r="J167" s="4">
        <f>ABS(Table1[[#This Row],[Change %]])</f>
        <v>2.5899999999999999E-2</v>
      </c>
      <c r="K167">
        <f>Table1[[#This Row],[High]]-Table1[[#This Row],[Low]]</f>
        <v>92.040000000000418</v>
      </c>
      <c r="L167" s="5">
        <f>Table1[[#This Row],[Volatility(in $)]]/Table1[[#This Row],[Open]]</f>
        <v>3.1617240396143144E-2</v>
      </c>
    </row>
    <row r="168" spans="1:12" x14ac:dyDescent="0.25">
      <c r="A168" s="1">
        <v>43699</v>
      </c>
      <c r="B168" s="2">
        <v>2922.95</v>
      </c>
      <c r="C168" s="1">
        <v>43699</v>
      </c>
      <c r="D168" s="2">
        <v>2930.94</v>
      </c>
      <c r="E168" s="2">
        <v>2939.08</v>
      </c>
      <c r="F168" s="2">
        <v>2904.51</v>
      </c>
      <c r="G168" s="2">
        <v>2922.95</v>
      </c>
      <c r="H168" t="s">
        <v>7</v>
      </c>
      <c r="I168" s="3">
        <v>-5.0000000000000001E-4</v>
      </c>
      <c r="J168" s="4">
        <f>ABS(Table1[[#This Row],[Change %]])</f>
        <v>5.0000000000000001E-4</v>
      </c>
      <c r="K168">
        <f>Table1[[#This Row],[High]]-Table1[[#This Row],[Low]]</f>
        <v>34.569999999999709</v>
      </c>
      <c r="L168" s="5">
        <f>Table1[[#This Row],[Volatility(in $)]]/Table1[[#This Row],[Open]]</f>
        <v>1.1794850798719765E-2</v>
      </c>
    </row>
    <row r="169" spans="1:12" x14ac:dyDescent="0.25">
      <c r="A169" s="1">
        <v>43698</v>
      </c>
      <c r="B169" s="2">
        <v>2924.43</v>
      </c>
      <c r="C169" s="1">
        <v>43698</v>
      </c>
      <c r="D169" s="2">
        <v>2922.04</v>
      </c>
      <c r="E169" s="2">
        <v>2928.73</v>
      </c>
      <c r="F169" s="2">
        <v>2917.91</v>
      </c>
      <c r="G169" s="2">
        <v>2924.43</v>
      </c>
      <c r="H169" t="s">
        <v>7</v>
      </c>
      <c r="I169" s="3">
        <v>8.2000000000000007E-3</v>
      </c>
      <c r="J169" s="4">
        <f>ABS(Table1[[#This Row],[Change %]])</f>
        <v>8.2000000000000007E-3</v>
      </c>
      <c r="K169">
        <f>Table1[[#This Row],[High]]-Table1[[#This Row],[Low]]</f>
        <v>10.820000000000164</v>
      </c>
      <c r="L169" s="5">
        <f>Table1[[#This Row],[Volatility(in $)]]/Table1[[#This Row],[Open]]</f>
        <v>3.7028924997604975E-3</v>
      </c>
    </row>
    <row r="170" spans="1:12" x14ac:dyDescent="0.25">
      <c r="A170" s="1">
        <v>43697</v>
      </c>
      <c r="B170" s="2">
        <v>2900.51</v>
      </c>
      <c r="C170" s="1">
        <v>43697</v>
      </c>
      <c r="D170" s="2">
        <v>2919.01</v>
      </c>
      <c r="E170" s="2">
        <v>2923.63</v>
      </c>
      <c r="F170" s="2">
        <v>2899.6</v>
      </c>
      <c r="G170" s="2">
        <v>2900.51</v>
      </c>
      <c r="H170" t="s">
        <v>7</v>
      </c>
      <c r="I170" s="3">
        <v>-7.9000000000000008E-3</v>
      </c>
      <c r="J170" s="4">
        <f>ABS(Table1[[#This Row],[Change %]])</f>
        <v>7.9000000000000008E-3</v>
      </c>
      <c r="K170">
        <f>Table1[[#This Row],[High]]-Table1[[#This Row],[Low]]</f>
        <v>24.0300000000002</v>
      </c>
      <c r="L170" s="5">
        <f>Table1[[#This Row],[Volatility(in $)]]/Table1[[#This Row],[Open]]</f>
        <v>8.2322431235248242E-3</v>
      </c>
    </row>
    <row r="171" spans="1:12" x14ac:dyDescent="0.25">
      <c r="A171" s="1">
        <v>43696</v>
      </c>
      <c r="B171" s="2">
        <v>2923.65</v>
      </c>
      <c r="C171" s="1">
        <v>43696</v>
      </c>
      <c r="D171" s="2">
        <v>2913.48</v>
      </c>
      <c r="E171" s="2">
        <v>2931</v>
      </c>
      <c r="F171" s="2">
        <v>2913.48</v>
      </c>
      <c r="G171" s="2">
        <v>2923.65</v>
      </c>
      <c r="H171" t="s">
        <v>7</v>
      </c>
      <c r="I171" s="3">
        <v>1.21E-2</v>
      </c>
      <c r="J171" s="4">
        <f>ABS(Table1[[#This Row],[Change %]])</f>
        <v>1.21E-2</v>
      </c>
      <c r="K171">
        <f>Table1[[#This Row],[High]]-Table1[[#This Row],[Low]]</f>
        <v>17.519999999999982</v>
      </c>
      <c r="L171" s="5">
        <f>Table1[[#This Row],[Volatility(in $)]]/Table1[[#This Row],[Open]]</f>
        <v>6.0134272416491556E-3</v>
      </c>
    </row>
    <row r="172" spans="1:12" x14ac:dyDescent="0.25">
      <c r="A172" s="1">
        <v>43693</v>
      </c>
      <c r="B172" s="2">
        <v>2888.68</v>
      </c>
      <c r="C172" s="1">
        <v>43693</v>
      </c>
      <c r="D172" s="2">
        <v>2864.74</v>
      </c>
      <c r="E172" s="2">
        <v>2893.63</v>
      </c>
      <c r="F172" s="2">
        <v>2864.74</v>
      </c>
      <c r="G172" s="2">
        <v>2888.68</v>
      </c>
      <c r="H172" t="s">
        <v>7</v>
      </c>
      <c r="I172" s="3">
        <v>1.44E-2</v>
      </c>
      <c r="J172" s="4">
        <f>ABS(Table1[[#This Row],[Change %]])</f>
        <v>1.44E-2</v>
      </c>
      <c r="K172">
        <f>Table1[[#This Row],[High]]-Table1[[#This Row],[Low]]</f>
        <v>28.890000000000327</v>
      </c>
      <c r="L172" s="5">
        <f>Table1[[#This Row],[Volatility(in $)]]/Table1[[#This Row],[Open]]</f>
        <v>1.008468482305561E-2</v>
      </c>
    </row>
    <row r="173" spans="1:12" x14ac:dyDescent="0.25">
      <c r="A173" s="1">
        <v>43692</v>
      </c>
      <c r="B173" s="2">
        <v>2847.6</v>
      </c>
      <c r="C173" s="1">
        <v>43692</v>
      </c>
      <c r="D173" s="2">
        <v>2846.2</v>
      </c>
      <c r="E173" s="2">
        <v>2856.67</v>
      </c>
      <c r="F173" s="2">
        <v>2825.51</v>
      </c>
      <c r="G173" s="2">
        <v>2847.6</v>
      </c>
      <c r="H173" t="s">
        <v>7</v>
      </c>
      <c r="I173" s="3">
        <v>2.5000000000000001E-3</v>
      </c>
      <c r="J173" s="4">
        <f>ABS(Table1[[#This Row],[Change %]])</f>
        <v>2.5000000000000001E-3</v>
      </c>
      <c r="K173">
        <f>Table1[[#This Row],[High]]-Table1[[#This Row],[Low]]</f>
        <v>31.159999999999854</v>
      </c>
      <c r="L173" s="5">
        <f>Table1[[#This Row],[Volatility(in $)]]/Table1[[#This Row],[Open]]</f>
        <v>1.0947930574098748E-2</v>
      </c>
    </row>
    <row r="174" spans="1:12" x14ac:dyDescent="0.25">
      <c r="A174" s="1">
        <v>43691</v>
      </c>
      <c r="B174" s="2">
        <v>2840.6</v>
      </c>
      <c r="C174" s="1">
        <v>43691</v>
      </c>
      <c r="D174" s="2">
        <v>2894.15</v>
      </c>
      <c r="E174" s="2">
        <v>2894.15</v>
      </c>
      <c r="F174" s="2">
        <v>2839.64</v>
      </c>
      <c r="G174" s="2">
        <v>2840.6</v>
      </c>
      <c r="H174" t="s">
        <v>7</v>
      </c>
      <c r="I174" s="3">
        <v>-2.93E-2</v>
      </c>
      <c r="J174" s="4">
        <f>ABS(Table1[[#This Row],[Change %]])</f>
        <v>2.93E-2</v>
      </c>
      <c r="K174">
        <f>Table1[[#This Row],[High]]-Table1[[#This Row],[Low]]</f>
        <v>54.510000000000218</v>
      </c>
      <c r="L174" s="5">
        <f>Table1[[#This Row],[Volatility(in $)]]/Table1[[#This Row],[Open]]</f>
        <v>1.8834545548779509E-2</v>
      </c>
    </row>
    <row r="175" spans="1:12" x14ac:dyDescent="0.25">
      <c r="A175" s="1">
        <v>43690</v>
      </c>
      <c r="B175" s="2">
        <v>2926.32</v>
      </c>
      <c r="C175" s="1">
        <v>43690</v>
      </c>
      <c r="D175" s="2">
        <v>2880.72</v>
      </c>
      <c r="E175" s="2">
        <v>2943.31</v>
      </c>
      <c r="F175" s="2">
        <v>2877.05</v>
      </c>
      <c r="G175" s="2">
        <v>2926.32</v>
      </c>
      <c r="H175" t="s">
        <v>7</v>
      </c>
      <c r="I175" s="3">
        <v>1.4800000000000001E-2</v>
      </c>
      <c r="J175" s="4">
        <f>ABS(Table1[[#This Row],[Change %]])</f>
        <v>1.4800000000000001E-2</v>
      </c>
      <c r="K175">
        <f>Table1[[#This Row],[High]]-Table1[[#This Row],[Low]]</f>
        <v>66.259999999999764</v>
      </c>
      <c r="L175" s="5">
        <f>Table1[[#This Row],[Volatility(in $)]]/Table1[[#This Row],[Open]]</f>
        <v>2.3001194145907886E-2</v>
      </c>
    </row>
    <row r="176" spans="1:12" x14ac:dyDescent="0.25">
      <c r="A176" s="1">
        <v>43689</v>
      </c>
      <c r="B176" s="2">
        <v>2883.75</v>
      </c>
      <c r="C176" s="1">
        <v>43689</v>
      </c>
      <c r="D176" s="2">
        <v>2907.07</v>
      </c>
      <c r="E176" s="2">
        <v>2907.58</v>
      </c>
      <c r="F176" s="2">
        <v>2873.14</v>
      </c>
      <c r="G176" s="2">
        <v>2883.75</v>
      </c>
      <c r="H176" t="s">
        <v>7</v>
      </c>
      <c r="I176" s="3">
        <v>-1.2E-2</v>
      </c>
      <c r="J176" s="4">
        <f>ABS(Table1[[#This Row],[Change %]])</f>
        <v>1.2E-2</v>
      </c>
      <c r="K176">
        <f>Table1[[#This Row],[High]]-Table1[[#This Row],[Low]]</f>
        <v>34.440000000000055</v>
      </c>
      <c r="L176" s="5">
        <f>Table1[[#This Row],[Volatility(in $)]]/Table1[[#This Row],[Open]]</f>
        <v>1.1846979948883257E-2</v>
      </c>
    </row>
    <row r="177" spans="1:12" x14ac:dyDescent="0.25">
      <c r="A177" s="1">
        <v>43686</v>
      </c>
      <c r="B177" s="2">
        <v>2918.65</v>
      </c>
      <c r="C177" s="1">
        <v>43686</v>
      </c>
      <c r="D177" s="2">
        <v>2930.51</v>
      </c>
      <c r="E177" s="2">
        <v>2935.75</v>
      </c>
      <c r="F177" s="2">
        <v>2900.15</v>
      </c>
      <c r="G177" s="2">
        <v>2918.65</v>
      </c>
      <c r="H177" t="s">
        <v>7</v>
      </c>
      <c r="I177" s="3">
        <v>-6.6E-3</v>
      </c>
      <c r="J177" s="4">
        <f>ABS(Table1[[#This Row],[Change %]])</f>
        <v>6.6E-3</v>
      </c>
      <c r="K177">
        <f>Table1[[#This Row],[High]]-Table1[[#This Row],[Low]]</f>
        <v>35.599999999999909</v>
      </c>
      <c r="L177" s="5">
        <f>Table1[[#This Row],[Volatility(in $)]]/Table1[[#This Row],[Open]]</f>
        <v>1.2148056140398739E-2</v>
      </c>
    </row>
    <row r="178" spans="1:12" x14ac:dyDescent="0.25">
      <c r="A178" s="1">
        <v>43685</v>
      </c>
      <c r="B178" s="2">
        <v>2938.09</v>
      </c>
      <c r="C178" s="1">
        <v>43685</v>
      </c>
      <c r="D178" s="2">
        <v>2896.21</v>
      </c>
      <c r="E178" s="2">
        <v>2938.72</v>
      </c>
      <c r="F178" s="2">
        <v>2894.47</v>
      </c>
      <c r="G178" s="2">
        <v>2938.09</v>
      </c>
      <c r="H178" t="s">
        <v>7</v>
      </c>
      <c r="I178" s="3">
        <v>1.8800000000000001E-2</v>
      </c>
      <c r="J178" s="4">
        <f>ABS(Table1[[#This Row],[Change %]])</f>
        <v>1.8800000000000001E-2</v>
      </c>
      <c r="K178">
        <f>Table1[[#This Row],[High]]-Table1[[#This Row],[Low]]</f>
        <v>44.25</v>
      </c>
      <c r="L178" s="5">
        <f>Table1[[#This Row],[Volatility(in $)]]/Table1[[#This Row],[Open]]</f>
        <v>1.5278588223920227E-2</v>
      </c>
    </row>
    <row r="179" spans="1:12" x14ac:dyDescent="0.25">
      <c r="A179" s="1">
        <v>43684</v>
      </c>
      <c r="B179" s="2">
        <v>2883.98</v>
      </c>
      <c r="C179" s="1">
        <v>43684</v>
      </c>
      <c r="D179" s="2">
        <v>2858.65</v>
      </c>
      <c r="E179" s="2">
        <v>2892.17</v>
      </c>
      <c r="F179" s="2">
        <v>2825.71</v>
      </c>
      <c r="G179" s="2">
        <v>2883.98</v>
      </c>
      <c r="H179" t="s">
        <v>7</v>
      </c>
      <c r="I179" s="3">
        <v>8.0000000000000004E-4</v>
      </c>
      <c r="J179" s="4">
        <f>ABS(Table1[[#This Row],[Change %]])</f>
        <v>8.0000000000000004E-4</v>
      </c>
      <c r="K179">
        <f>Table1[[#This Row],[High]]-Table1[[#This Row],[Low]]</f>
        <v>66.460000000000036</v>
      </c>
      <c r="L179" s="5">
        <f>Table1[[#This Row],[Volatility(in $)]]/Table1[[#This Row],[Open]]</f>
        <v>2.324873629160619E-2</v>
      </c>
    </row>
    <row r="180" spans="1:12" x14ac:dyDescent="0.25">
      <c r="A180" s="1">
        <v>43683</v>
      </c>
      <c r="B180" s="2">
        <v>2881.77</v>
      </c>
      <c r="C180" s="1">
        <v>43683</v>
      </c>
      <c r="D180" s="2">
        <v>2861.18</v>
      </c>
      <c r="E180" s="2">
        <v>2884.4</v>
      </c>
      <c r="F180" s="2">
        <v>2847.42</v>
      </c>
      <c r="G180" s="2">
        <v>2881.77</v>
      </c>
      <c r="H180" t="s">
        <v>7</v>
      </c>
      <c r="I180" s="3">
        <v>1.2999999999999999E-2</v>
      </c>
      <c r="J180" s="4">
        <f>ABS(Table1[[#This Row],[Change %]])</f>
        <v>1.2999999999999999E-2</v>
      </c>
      <c r="K180">
        <f>Table1[[#This Row],[High]]-Table1[[#This Row],[Low]]</f>
        <v>36.980000000000018</v>
      </c>
      <c r="L180" s="5">
        <f>Table1[[#This Row],[Volatility(in $)]]/Table1[[#This Row],[Open]]</f>
        <v>1.2924737346129925E-2</v>
      </c>
    </row>
    <row r="181" spans="1:12" x14ac:dyDescent="0.25">
      <c r="A181" s="1">
        <v>43682</v>
      </c>
      <c r="B181" s="2">
        <v>2844.74</v>
      </c>
      <c r="C181" s="1">
        <v>43682</v>
      </c>
      <c r="D181" s="2">
        <v>2898.07</v>
      </c>
      <c r="E181" s="2">
        <v>2898.07</v>
      </c>
      <c r="F181" s="2">
        <v>2822.12</v>
      </c>
      <c r="G181" s="2">
        <v>2844.74</v>
      </c>
      <c r="H181" t="s">
        <v>7</v>
      </c>
      <c r="I181" s="3">
        <v>-2.98E-2</v>
      </c>
      <c r="J181" s="4">
        <f>ABS(Table1[[#This Row],[Change %]])</f>
        <v>2.98E-2</v>
      </c>
      <c r="K181">
        <f>Table1[[#This Row],[High]]-Table1[[#This Row],[Low]]</f>
        <v>75.950000000000273</v>
      </c>
      <c r="L181" s="5">
        <f>Table1[[#This Row],[Volatility(in $)]]/Table1[[#This Row],[Open]]</f>
        <v>2.620709644694582E-2</v>
      </c>
    </row>
    <row r="182" spans="1:12" x14ac:dyDescent="0.25">
      <c r="A182" s="1">
        <v>43679</v>
      </c>
      <c r="B182" s="2">
        <v>2932.05</v>
      </c>
      <c r="C182" s="1">
        <v>43679</v>
      </c>
      <c r="D182" s="2">
        <v>2943.9</v>
      </c>
      <c r="E182" s="2">
        <v>2945.5</v>
      </c>
      <c r="F182" s="2">
        <v>2914.11</v>
      </c>
      <c r="G182" s="2">
        <v>2932.05</v>
      </c>
      <c r="H182" t="s">
        <v>7</v>
      </c>
      <c r="I182" s="3">
        <v>-7.3000000000000001E-3</v>
      </c>
      <c r="J182" s="4">
        <f>ABS(Table1[[#This Row],[Change %]])</f>
        <v>7.3000000000000001E-3</v>
      </c>
      <c r="K182">
        <f>Table1[[#This Row],[High]]-Table1[[#This Row],[Low]]</f>
        <v>31.389999999999873</v>
      </c>
      <c r="L182" s="5">
        <f>Table1[[#This Row],[Volatility(in $)]]/Table1[[#This Row],[Open]]</f>
        <v>1.0662726315431867E-2</v>
      </c>
    </row>
    <row r="183" spans="1:12" x14ac:dyDescent="0.25">
      <c r="A183" s="1">
        <v>43678</v>
      </c>
      <c r="B183" s="2">
        <v>2953.56</v>
      </c>
      <c r="C183" s="1">
        <v>43678</v>
      </c>
      <c r="D183" s="2">
        <v>2980.32</v>
      </c>
      <c r="E183" s="2">
        <v>3013.59</v>
      </c>
      <c r="F183" s="2">
        <v>2945.23</v>
      </c>
      <c r="G183" s="2">
        <v>2953.56</v>
      </c>
      <c r="H183" t="s">
        <v>7</v>
      </c>
      <c r="I183" s="3">
        <v>-8.9999999999999993E-3</v>
      </c>
      <c r="J183" s="4">
        <f>ABS(Table1[[#This Row],[Change %]])</f>
        <v>8.9999999999999993E-3</v>
      </c>
      <c r="K183">
        <f>Table1[[#This Row],[High]]-Table1[[#This Row],[Low]]</f>
        <v>68.360000000000127</v>
      </c>
      <c r="L183" s="5">
        <f>Table1[[#This Row],[Volatility(in $)]]/Table1[[#This Row],[Open]]</f>
        <v>2.2937134267461252E-2</v>
      </c>
    </row>
    <row r="184" spans="1:12" x14ac:dyDescent="0.25">
      <c r="A184" s="1">
        <v>43677</v>
      </c>
      <c r="B184" s="2">
        <v>2980.38</v>
      </c>
      <c r="C184" s="1">
        <v>43677</v>
      </c>
      <c r="D184" s="2">
        <v>3016.22</v>
      </c>
      <c r="E184" s="2">
        <v>3017.4</v>
      </c>
      <c r="F184" s="2">
        <v>2958.08</v>
      </c>
      <c r="G184" s="2">
        <v>2980.38</v>
      </c>
      <c r="H184" t="s">
        <v>7</v>
      </c>
      <c r="I184" s="3">
        <v>-1.09E-2</v>
      </c>
      <c r="J184" s="4">
        <f>ABS(Table1[[#This Row],[Change %]])</f>
        <v>1.09E-2</v>
      </c>
      <c r="K184">
        <f>Table1[[#This Row],[High]]-Table1[[#This Row],[Low]]</f>
        <v>59.320000000000164</v>
      </c>
      <c r="L184" s="5">
        <f>Table1[[#This Row],[Volatility(in $)]]/Table1[[#This Row],[Open]]</f>
        <v>1.9667000417741467E-2</v>
      </c>
    </row>
    <row r="185" spans="1:12" x14ac:dyDescent="0.25">
      <c r="A185" s="1">
        <v>43676</v>
      </c>
      <c r="B185" s="2">
        <v>3013.18</v>
      </c>
      <c r="C185" s="1">
        <v>43676</v>
      </c>
      <c r="D185" s="2">
        <v>3007.66</v>
      </c>
      <c r="E185" s="2">
        <v>3017.19</v>
      </c>
      <c r="F185" s="2">
        <v>3000.94</v>
      </c>
      <c r="G185" s="2">
        <v>3013.18</v>
      </c>
      <c r="H185" t="s">
        <v>7</v>
      </c>
      <c r="I185" s="3">
        <v>-2.5999999999999999E-3</v>
      </c>
      <c r="J185" s="4">
        <f>ABS(Table1[[#This Row],[Change %]])</f>
        <v>2.5999999999999999E-3</v>
      </c>
      <c r="K185">
        <f>Table1[[#This Row],[High]]-Table1[[#This Row],[Low]]</f>
        <v>16.25</v>
      </c>
      <c r="L185" s="5">
        <f>Table1[[#This Row],[Volatility(in $)]]/Table1[[#This Row],[Open]]</f>
        <v>5.4028713351908127E-3</v>
      </c>
    </row>
    <row r="186" spans="1:12" x14ac:dyDescent="0.25">
      <c r="A186" s="1">
        <v>43675</v>
      </c>
      <c r="B186" s="2">
        <v>3020.97</v>
      </c>
      <c r="C186" s="1">
        <v>43675</v>
      </c>
      <c r="D186" s="2">
        <v>3024.47</v>
      </c>
      <c r="E186" s="2">
        <v>3025.61</v>
      </c>
      <c r="F186" s="2">
        <v>3014.3</v>
      </c>
      <c r="G186" s="2">
        <v>3020.97</v>
      </c>
      <c r="H186" t="s">
        <v>7</v>
      </c>
      <c r="I186" s="3">
        <v>-1.6000000000000001E-3</v>
      </c>
      <c r="J186" s="4">
        <f>ABS(Table1[[#This Row],[Change %]])</f>
        <v>1.6000000000000001E-3</v>
      </c>
      <c r="K186">
        <f>Table1[[#This Row],[High]]-Table1[[#This Row],[Low]]</f>
        <v>11.309999999999945</v>
      </c>
      <c r="L186" s="5">
        <f>Table1[[#This Row],[Volatility(in $)]]/Table1[[#This Row],[Open]]</f>
        <v>3.739498160008182E-3</v>
      </c>
    </row>
    <row r="187" spans="1:12" x14ac:dyDescent="0.25">
      <c r="A187" s="1">
        <v>43672</v>
      </c>
      <c r="B187" s="2">
        <v>3025.86</v>
      </c>
      <c r="C187" s="1">
        <v>43672</v>
      </c>
      <c r="D187" s="2">
        <v>3013.25</v>
      </c>
      <c r="E187" s="2">
        <v>3027.98</v>
      </c>
      <c r="F187" s="2">
        <v>3012.59</v>
      </c>
      <c r="G187" s="2">
        <v>3025.86</v>
      </c>
      <c r="H187" t="s">
        <v>7</v>
      </c>
      <c r="I187" s="3">
        <v>7.4000000000000003E-3</v>
      </c>
      <c r="J187" s="4">
        <f>ABS(Table1[[#This Row],[Change %]])</f>
        <v>7.4000000000000003E-3</v>
      </c>
      <c r="K187">
        <f>Table1[[#This Row],[High]]-Table1[[#This Row],[Low]]</f>
        <v>15.389999999999873</v>
      </c>
      <c r="L187" s="5">
        <f>Table1[[#This Row],[Volatility(in $)]]/Table1[[#This Row],[Open]]</f>
        <v>5.1074421305898525E-3</v>
      </c>
    </row>
    <row r="188" spans="1:12" x14ac:dyDescent="0.25">
      <c r="A188" s="1">
        <v>43671</v>
      </c>
      <c r="B188" s="2">
        <v>3003.67</v>
      </c>
      <c r="C188" s="1">
        <v>43671</v>
      </c>
      <c r="D188" s="2">
        <v>3016.26</v>
      </c>
      <c r="E188" s="2">
        <v>3016.31</v>
      </c>
      <c r="F188" s="2">
        <v>2997.24</v>
      </c>
      <c r="G188" s="2">
        <v>3003.67</v>
      </c>
      <c r="H188" t="s">
        <v>7</v>
      </c>
      <c r="I188" s="3">
        <v>-5.3E-3</v>
      </c>
      <c r="J188" s="4">
        <f>ABS(Table1[[#This Row],[Change %]])</f>
        <v>5.3E-3</v>
      </c>
      <c r="K188">
        <f>Table1[[#This Row],[High]]-Table1[[#This Row],[Low]]</f>
        <v>19.070000000000164</v>
      </c>
      <c r="L188" s="5">
        <f>Table1[[#This Row],[Volatility(in $)]]/Table1[[#This Row],[Open]]</f>
        <v>6.3223992626630868E-3</v>
      </c>
    </row>
    <row r="189" spans="1:12" x14ac:dyDescent="0.25">
      <c r="A189" s="1">
        <v>43670</v>
      </c>
      <c r="B189" s="2">
        <v>3019.56</v>
      </c>
      <c r="C189" s="1">
        <v>43670</v>
      </c>
      <c r="D189" s="2">
        <v>2998.77</v>
      </c>
      <c r="E189" s="2">
        <v>3019.59</v>
      </c>
      <c r="F189" s="2">
        <v>2996.82</v>
      </c>
      <c r="G189" s="2">
        <v>3019.56</v>
      </c>
      <c r="H189" t="s">
        <v>7</v>
      </c>
      <c r="I189" s="3">
        <v>4.7000000000000002E-3</v>
      </c>
      <c r="J189" s="4">
        <f>ABS(Table1[[#This Row],[Change %]])</f>
        <v>4.7000000000000002E-3</v>
      </c>
      <c r="K189">
        <f>Table1[[#This Row],[High]]-Table1[[#This Row],[Low]]</f>
        <v>22.769999999999982</v>
      </c>
      <c r="L189" s="5">
        <f>Table1[[#This Row],[Volatility(in $)]]/Table1[[#This Row],[Open]]</f>
        <v>7.5931131764023193E-3</v>
      </c>
    </row>
    <row r="190" spans="1:12" x14ac:dyDescent="0.25">
      <c r="A190" s="1">
        <v>43669</v>
      </c>
      <c r="B190" s="2">
        <v>3005.47</v>
      </c>
      <c r="C190" s="1">
        <v>43669</v>
      </c>
      <c r="D190" s="2">
        <v>2994.74</v>
      </c>
      <c r="E190" s="2">
        <v>3005.9</v>
      </c>
      <c r="F190" s="2">
        <v>2988.56</v>
      </c>
      <c r="G190" s="2">
        <v>3005.47</v>
      </c>
      <c r="H190" t="s">
        <v>7</v>
      </c>
      <c r="I190" s="3">
        <v>6.7999999999999996E-3</v>
      </c>
      <c r="J190" s="4">
        <f>ABS(Table1[[#This Row],[Change %]])</f>
        <v>6.7999999999999996E-3</v>
      </c>
      <c r="K190">
        <f>Table1[[#This Row],[High]]-Table1[[#This Row],[Low]]</f>
        <v>17.340000000000146</v>
      </c>
      <c r="L190" s="5">
        <f>Table1[[#This Row],[Volatility(in $)]]/Table1[[#This Row],[Open]]</f>
        <v>5.7901520666235285E-3</v>
      </c>
    </row>
    <row r="191" spans="1:12" x14ac:dyDescent="0.25">
      <c r="A191" s="1">
        <v>43668</v>
      </c>
      <c r="B191" s="2">
        <v>2985.03</v>
      </c>
      <c r="C191" s="1">
        <v>43668</v>
      </c>
      <c r="D191" s="2">
        <v>2981.93</v>
      </c>
      <c r="E191" s="2">
        <v>2990.71</v>
      </c>
      <c r="F191" s="2">
        <v>2976.65</v>
      </c>
      <c r="G191" s="2">
        <v>2985.03</v>
      </c>
      <c r="H191" t="s">
        <v>7</v>
      </c>
      <c r="I191" s="3">
        <v>2.8E-3</v>
      </c>
      <c r="J191" s="4">
        <f>ABS(Table1[[#This Row],[Change %]])</f>
        <v>2.8E-3</v>
      </c>
      <c r="K191">
        <f>Table1[[#This Row],[High]]-Table1[[#This Row],[Low]]</f>
        <v>14.059999999999945</v>
      </c>
      <c r="L191" s="5">
        <f>Table1[[#This Row],[Volatility(in $)]]/Table1[[#This Row],[Open]]</f>
        <v>4.7150670874232282E-3</v>
      </c>
    </row>
    <row r="192" spans="1:12" x14ac:dyDescent="0.25">
      <c r="A192" s="1">
        <v>43665</v>
      </c>
      <c r="B192" s="2">
        <v>2976.61</v>
      </c>
      <c r="C192" s="1">
        <v>43665</v>
      </c>
      <c r="D192" s="2">
        <v>3004.26</v>
      </c>
      <c r="E192" s="2">
        <v>3006.02</v>
      </c>
      <c r="F192" s="2">
        <v>2975.86</v>
      </c>
      <c r="G192" s="2">
        <v>2976.61</v>
      </c>
      <c r="H192" t="s">
        <v>7</v>
      </c>
      <c r="I192" s="3">
        <v>-6.1999999999999998E-3</v>
      </c>
      <c r="J192" s="4">
        <f>ABS(Table1[[#This Row],[Change %]])</f>
        <v>6.1999999999999998E-3</v>
      </c>
      <c r="K192">
        <f>Table1[[#This Row],[High]]-Table1[[#This Row],[Low]]</f>
        <v>30.159999999999854</v>
      </c>
      <c r="L192" s="5">
        <f>Table1[[#This Row],[Volatility(in $)]]/Table1[[#This Row],[Open]]</f>
        <v>1.0039077842796514E-2</v>
      </c>
    </row>
    <row r="193" spans="1:12" x14ac:dyDescent="0.25">
      <c r="A193" s="1">
        <v>43664</v>
      </c>
      <c r="B193" s="2">
        <v>2995.11</v>
      </c>
      <c r="C193" s="1">
        <v>43664</v>
      </c>
      <c r="D193" s="2">
        <v>2978.87</v>
      </c>
      <c r="E193" s="2">
        <v>2998.28</v>
      </c>
      <c r="F193" s="2">
        <v>2973.09</v>
      </c>
      <c r="G193" s="2">
        <v>2995.11</v>
      </c>
      <c r="H193" t="s">
        <v>7</v>
      </c>
      <c r="I193" s="3">
        <v>3.5999999999999999E-3</v>
      </c>
      <c r="J193" s="4">
        <f>ABS(Table1[[#This Row],[Change %]])</f>
        <v>3.5999999999999999E-3</v>
      </c>
      <c r="K193">
        <f>Table1[[#This Row],[High]]-Table1[[#This Row],[Low]]</f>
        <v>25.190000000000055</v>
      </c>
      <c r="L193" s="5">
        <f>Table1[[#This Row],[Volatility(in $)]]/Table1[[#This Row],[Open]]</f>
        <v>8.4562266899864905E-3</v>
      </c>
    </row>
    <row r="194" spans="1:12" x14ac:dyDescent="0.25">
      <c r="A194" s="1">
        <v>43663</v>
      </c>
      <c r="B194" s="2">
        <v>2984.42</v>
      </c>
      <c r="C194" s="1">
        <v>43663</v>
      </c>
      <c r="D194" s="2">
        <v>3005.1</v>
      </c>
      <c r="E194" s="2">
        <v>3005.26</v>
      </c>
      <c r="F194" s="2">
        <v>2984.25</v>
      </c>
      <c r="G194" s="2">
        <v>2984.42</v>
      </c>
      <c r="H194" t="s">
        <v>7</v>
      </c>
      <c r="I194" s="3">
        <v>-6.4999999999999997E-3</v>
      </c>
      <c r="J194" s="4">
        <f>ABS(Table1[[#This Row],[Change %]])</f>
        <v>6.4999999999999997E-3</v>
      </c>
      <c r="K194">
        <f>Table1[[#This Row],[High]]-Table1[[#This Row],[Low]]</f>
        <v>21.010000000000218</v>
      </c>
      <c r="L194" s="5">
        <f>Table1[[#This Row],[Volatility(in $)]]/Table1[[#This Row],[Open]]</f>
        <v>6.991447871951089E-3</v>
      </c>
    </row>
    <row r="195" spans="1:12" x14ac:dyDescent="0.25">
      <c r="A195" s="1">
        <v>43662</v>
      </c>
      <c r="B195" s="2">
        <v>3004.04</v>
      </c>
      <c r="C195" s="1">
        <v>43662</v>
      </c>
      <c r="D195" s="2">
        <v>3012.13</v>
      </c>
      <c r="E195" s="2">
        <v>3015.02</v>
      </c>
      <c r="F195" s="2">
        <v>3001.15</v>
      </c>
      <c r="G195" s="2">
        <v>3004.04</v>
      </c>
      <c r="H195" t="s">
        <v>7</v>
      </c>
      <c r="I195" s="3">
        <v>-3.3999999999999998E-3</v>
      </c>
      <c r="J195" s="4">
        <f>ABS(Table1[[#This Row],[Change %]])</f>
        <v>3.3999999999999998E-3</v>
      </c>
      <c r="K195">
        <f>Table1[[#This Row],[High]]-Table1[[#This Row],[Low]]</f>
        <v>13.869999999999891</v>
      </c>
      <c r="L195" s="5">
        <f>Table1[[#This Row],[Volatility(in $)]]/Table1[[#This Row],[Open]]</f>
        <v>4.604714935942303E-3</v>
      </c>
    </row>
    <row r="196" spans="1:12" x14ac:dyDescent="0.25">
      <c r="A196" s="1">
        <v>43661</v>
      </c>
      <c r="B196" s="2">
        <v>3014.3</v>
      </c>
      <c r="C196" s="1">
        <v>43661</v>
      </c>
      <c r="D196" s="2">
        <v>3017.8</v>
      </c>
      <c r="E196" s="2">
        <v>3017.8</v>
      </c>
      <c r="F196" s="2">
        <v>3008.77</v>
      </c>
      <c r="G196" s="2">
        <v>3014.3</v>
      </c>
      <c r="H196" t="s">
        <v>7</v>
      </c>
      <c r="I196" s="3">
        <v>2.0000000000000001E-4</v>
      </c>
      <c r="J196" s="4">
        <f>ABS(Table1[[#This Row],[Change %]])</f>
        <v>2.0000000000000001E-4</v>
      </c>
      <c r="K196">
        <f>Table1[[#This Row],[High]]-Table1[[#This Row],[Low]]</f>
        <v>9.0300000000002001</v>
      </c>
      <c r="L196" s="5">
        <f>Table1[[#This Row],[Volatility(in $)]]/Table1[[#This Row],[Open]]</f>
        <v>2.9922460070250512E-3</v>
      </c>
    </row>
    <row r="197" spans="1:12" x14ac:dyDescent="0.25">
      <c r="A197" s="1">
        <v>43658</v>
      </c>
      <c r="B197" s="2">
        <v>3013.77</v>
      </c>
      <c r="C197" s="1">
        <v>43658</v>
      </c>
      <c r="D197" s="2">
        <v>3003.36</v>
      </c>
      <c r="E197" s="2">
        <v>3013.92</v>
      </c>
      <c r="F197" s="2">
        <v>3001.87</v>
      </c>
      <c r="G197" s="2">
        <v>3013.77</v>
      </c>
      <c r="H197" t="s">
        <v>7</v>
      </c>
      <c r="I197" s="3">
        <v>4.5999999999999999E-3</v>
      </c>
      <c r="J197" s="4">
        <f>ABS(Table1[[#This Row],[Change %]])</f>
        <v>4.5999999999999999E-3</v>
      </c>
      <c r="K197">
        <f>Table1[[#This Row],[High]]-Table1[[#This Row],[Low]]</f>
        <v>12.050000000000182</v>
      </c>
      <c r="L197" s="5">
        <f>Table1[[#This Row],[Volatility(in $)]]/Table1[[#This Row],[Open]]</f>
        <v>4.0121730328699125E-3</v>
      </c>
    </row>
    <row r="198" spans="1:12" x14ac:dyDescent="0.25">
      <c r="A198" s="1">
        <v>43657</v>
      </c>
      <c r="B198" s="2">
        <v>2999.91</v>
      </c>
      <c r="C198" s="1">
        <v>43657</v>
      </c>
      <c r="D198" s="2">
        <v>2999.62</v>
      </c>
      <c r="E198" s="2">
        <v>3002.33</v>
      </c>
      <c r="F198" s="2">
        <v>2988.8</v>
      </c>
      <c r="G198" s="2">
        <v>2999.91</v>
      </c>
      <c r="H198" t="s">
        <v>7</v>
      </c>
      <c r="I198" s="3">
        <v>2.3E-3</v>
      </c>
      <c r="J198" s="4">
        <f>ABS(Table1[[#This Row],[Change %]])</f>
        <v>2.3E-3</v>
      </c>
      <c r="K198">
        <f>Table1[[#This Row],[High]]-Table1[[#This Row],[Low]]</f>
        <v>13.529999999999745</v>
      </c>
      <c r="L198" s="5">
        <f>Table1[[#This Row],[Volatility(in $)]]/Table1[[#This Row],[Open]]</f>
        <v>4.5105713390361929E-3</v>
      </c>
    </row>
    <row r="199" spans="1:12" x14ac:dyDescent="0.25">
      <c r="A199" s="1">
        <v>43656</v>
      </c>
      <c r="B199" s="2">
        <v>2993.07</v>
      </c>
      <c r="C199" s="1">
        <v>43656</v>
      </c>
      <c r="D199" s="2">
        <v>2989.3</v>
      </c>
      <c r="E199" s="2">
        <v>3002.98</v>
      </c>
      <c r="F199" s="2">
        <v>2984.62</v>
      </c>
      <c r="G199" s="2">
        <v>2993.07</v>
      </c>
      <c r="H199" t="s">
        <v>7</v>
      </c>
      <c r="I199" s="3">
        <v>4.4999999999999997E-3</v>
      </c>
      <c r="J199" s="4">
        <f>ABS(Table1[[#This Row],[Change %]])</f>
        <v>4.4999999999999997E-3</v>
      </c>
      <c r="K199">
        <f>Table1[[#This Row],[High]]-Table1[[#This Row],[Low]]</f>
        <v>18.360000000000127</v>
      </c>
      <c r="L199" s="5">
        <f>Table1[[#This Row],[Volatility(in $)]]/Table1[[#This Row],[Open]]</f>
        <v>6.14190613187038E-3</v>
      </c>
    </row>
    <row r="200" spans="1:12" x14ac:dyDescent="0.25">
      <c r="A200" s="1">
        <v>43655</v>
      </c>
      <c r="B200" s="2">
        <v>2979.63</v>
      </c>
      <c r="C200" s="1">
        <v>43655</v>
      </c>
      <c r="D200" s="2">
        <v>2965.52</v>
      </c>
      <c r="E200" s="2">
        <v>2981.9</v>
      </c>
      <c r="F200" s="2">
        <v>2963.44</v>
      </c>
      <c r="G200" s="2">
        <v>2979.63</v>
      </c>
      <c r="H200" t="s">
        <v>7</v>
      </c>
      <c r="I200" s="3">
        <v>1.1999999999999999E-3</v>
      </c>
      <c r="J200" s="4">
        <f>ABS(Table1[[#This Row],[Change %]])</f>
        <v>1.1999999999999999E-3</v>
      </c>
      <c r="K200">
        <f>Table1[[#This Row],[High]]-Table1[[#This Row],[Low]]</f>
        <v>18.460000000000036</v>
      </c>
      <c r="L200" s="5">
        <f>Table1[[#This Row],[Volatility(in $)]]/Table1[[#This Row],[Open]]</f>
        <v>6.2248779303461232E-3</v>
      </c>
    </row>
    <row r="201" spans="1:12" x14ac:dyDescent="0.25">
      <c r="A201" s="1">
        <v>43654</v>
      </c>
      <c r="B201" s="2">
        <v>2975.95</v>
      </c>
      <c r="C201" s="1">
        <v>43654</v>
      </c>
      <c r="D201" s="2">
        <v>2979.77</v>
      </c>
      <c r="E201" s="2">
        <v>2980.76</v>
      </c>
      <c r="F201" s="2">
        <v>2970.09</v>
      </c>
      <c r="G201" s="2">
        <v>2975.95</v>
      </c>
      <c r="H201" t="s">
        <v>7</v>
      </c>
      <c r="I201" s="3">
        <v>-4.7999999999999996E-3</v>
      </c>
      <c r="J201" s="4">
        <f>ABS(Table1[[#This Row],[Change %]])</f>
        <v>4.7999999999999996E-3</v>
      </c>
      <c r="K201">
        <f>Table1[[#This Row],[High]]-Table1[[#This Row],[Low]]</f>
        <v>10.670000000000073</v>
      </c>
      <c r="L201" s="5">
        <f>Table1[[#This Row],[Volatility(in $)]]/Table1[[#This Row],[Open]]</f>
        <v>3.5808132842467953E-3</v>
      </c>
    </row>
    <row r="202" spans="1:12" x14ac:dyDescent="0.25">
      <c r="A202" s="1">
        <v>43651</v>
      </c>
      <c r="B202" s="2">
        <v>2990.41</v>
      </c>
      <c r="C202" s="1">
        <v>43651</v>
      </c>
      <c r="D202" s="2">
        <v>2984.25</v>
      </c>
      <c r="E202" s="2">
        <v>2994.03</v>
      </c>
      <c r="F202" s="2">
        <v>2967.97</v>
      </c>
      <c r="G202" s="2">
        <v>2990.41</v>
      </c>
      <c r="H202" t="s">
        <v>7</v>
      </c>
      <c r="I202" s="3">
        <v>-1.8E-3</v>
      </c>
      <c r="J202" s="4">
        <f>ABS(Table1[[#This Row],[Change %]])</f>
        <v>1.8E-3</v>
      </c>
      <c r="K202">
        <f>Table1[[#This Row],[High]]-Table1[[#This Row],[Low]]</f>
        <v>26.0600000000004</v>
      </c>
      <c r="L202" s="5">
        <f>Table1[[#This Row],[Volatility(in $)]]/Table1[[#This Row],[Open]]</f>
        <v>8.732512356538628E-3</v>
      </c>
    </row>
    <row r="203" spans="1:12" x14ac:dyDescent="0.25">
      <c r="A203" s="1">
        <v>43649</v>
      </c>
      <c r="B203" s="2">
        <v>2995.82</v>
      </c>
      <c r="C203" s="1">
        <v>43649</v>
      </c>
      <c r="D203" s="2">
        <v>2978.08</v>
      </c>
      <c r="E203" s="2">
        <v>2995.84</v>
      </c>
      <c r="F203" s="2">
        <v>2977.96</v>
      </c>
      <c r="G203" s="2">
        <v>2995.82</v>
      </c>
      <c r="H203" t="s">
        <v>7</v>
      </c>
      <c r="I203" s="3">
        <v>7.7000000000000002E-3</v>
      </c>
      <c r="J203" s="4">
        <f>ABS(Table1[[#This Row],[Change %]])</f>
        <v>7.7000000000000002E-3</v>
      </c>
      <c r="K203">
        <f>Table1[[#This Row],[High]]-Table1[[#This Row],[Low]]</f>
        <v>17.880000000000109</v>
      </c>
      <c r="L203" s="5">
        <f>Table1[[#This Row],[Volatility(in $)]]/Table1[[#This Row],[Open]]</f>
        <v>6.0038682641165141E-3</v>
      </c>
    </row>
    <row r="204" spans="1:12" x14ac:dyDescent="0.25">
      <c r="A204" s="1">
        <v>43648</v>
      </c>
      <c r="B204" s="2">
        <v>2973.01</v>
      </c>
      <c r="C204" s="1">
        <v>43648</v>
      </c>
      <c r="D204" s="2">
        <v>2964.66</v>
      </c>
      <c r="E204" s="2">
        <v>2973.21</v>
      </c>
      <c r="F204" s="2">
        <v>2955.92</v>
      </c>
      <c r="G204" s="2">
        <v>2973.01</v>
      </c>
      <c r="H204" t="s">
        <v>7</v>
      </c>
      <c r="I204" s="3">
        <v>2.8999999999999998E-3</v>
      </c>
      <c r="J204" s="4">
        <f>ABS(Table1[[#This Row],[Change %]])</f>
        <v>2.8999999999999998E-3</v>
      </c>
      <c r="K204">
        <f>Table1[[#This Row],[High]]-Table1[[#This Row],[Low]]</f>
        <v>17.289999999999964</v>
      </c>
      <c r="L204" s="5">
        <f>Table1[[#This Row],[Volatility(in $)]]/Table1[[#This Row],[Open]]</f>
        <v>5.8320347021243463E-3</v>
      </c>
    </row>
    <row r="205" spans="1:12" x14ac:dyDescent="0.25">
      <c r="A205" s="1">
        <v>43647</v>
      </c>
      <c r="B205" s="2">
        <v>2964.33</v>
      </c>
      <c r="C205" s="1">
        <v>43647</v>
      </c>
      <c r="D205" s="2">
        <v>2971.41</v>
      </c>
      <c r="E205" s="2">
        <v>2977.93</v>
      </c>
      <c r="F205" s="2">
        <v>2952.22</v>
      </c>
      <c r="G205" s="2">
        <v>2964.33</v>
      </c>
      <c r="H205" t="s">
        <v>7</v>
      </c>
      <c r="I205" s="3">
        <v>7.7000000000000002E-3</v>
      </c>
      <c r="J205" s="4">
        <f>ABS(Table1[[#This Row],[Change %]])</f>
        <v>7.7000000000000002E-3</v>
      </c>
      <c r="K205">
        <f>Table1[[#This Row],[High]]-Table1[[#This Row],[Low]]</f>
        <v>25.710000000000036</v>
      </c>
      <c r="L205" s="5">
        <f>Table1[[#This Row],[Volatility(in $)]]/Table1[[#This Row],[Open]]</f>
        <v>8.6524579240158835E-3</v>
      </c>
    </row>
    <row r="206" spans="1:12" x14ac:dyDescent="0.25">
      <c r="A206" s="1">
        <v>43644</v>
      </c>
      <c r="B206" s="2">
        <v>2941.76</v>
      </c>
      <c r="C206" s="1">
        <v>43644</v>
      </c>
      <c r="D206" s="2">
        <v>2932.94</v>
      </c>
      <c r="E206" s="2">
        <v>2943.98</v>
      </c>
      <c r="F206" s="2">
        <v>2929.05</v>
      </c>
      <c r="G206" s="2">
        <v>2941.76</v>
      </c>
      <c r="H206" t="s">
        <v>7</v>
      </c>
      <c r="I206" s="3">
        <v>5.7999999999999996E-3</v>
      </c>
      <c r="J206" s="4">
        <f>ABS(Table1[[#This Row],[Change %]])</f>
        <v>5.7999999999999996E-3</v>
      </c>
      <c r="K206">
        <f>Table1[[#This Row],[High]]-Table1[[#This Row],[Low]]</f>
        <v>14.929999999999836</v>
      </c>
      <c r="L206" s="5">
        <f>Table1[[#This Row],[Volatility(in $)]]/Table1[[#This Row],[Open]]</f>
        <v>5.0904553110530174E-3</v>
      </c>
    </row>
    <row r="207" spans="1:12" x14ac:dyDescent="0.25">
      <c r="A207" s="1">
        <v>43643</v>
      </c>
      <c r="B207" s="2">
        <v>2924.92</v>
      </c>
      <c r="C207" s="1">
        <v>43643</v>
      </c>
      <c r="D207" s="2">
        <v>2919.66</v>
      </c>
      <c r="E207" s="2">
        <v>2929.3</v>
      </c>
      <c r="F207" s="2">
        <v>2918.57</v>
      </c>
      <c r="G207" s="2">
        <v>2924.92</v>
      </c>
      <c r="H207" t="s">
        <v>7</v>
      </c>
      <c r="I207" s="3">
        <v>3.8E-3</v>
      </c>
      <c r="J207" s="4">
        <f>ABS(Table1[[#This Row],[Change %]])</f>
        <v>3.8E-3</v>
      </c>
      <c r="K207">
        <f>Table1[[#This Row],[High]]-Table1[[#This Row],[Low]]</f>
        <v>10.730000000000018</v>
      </c>
      <c r="L207" s="5">
        <f>Table1[[#This Row],[Volatility(in $)]]/Table1[[#This Row],[Open]]</f>
        <v>3.6750854551557436E-3</v>
      </c>
    </row>
    <row r="208" spans="1:12" x14ac:dyDescent="0.25">
      <c r="A208" s="1">
        <v>43642</v>
      </c>
      <c r="B208" s="2">
        <v>2913.78</v>
      </c>
      <c r="C208" s="1">
        <v>43642</v>
      </c>
      <c r="D208" s="2">
        <v>2926.07</v>
      </c>
      <c r="E208" s="2">
        <v>2932.59</v>
      </c>
      <c r="F208" s="2">
        <v>2912.99</v>
      </c>
      <c r="G208" s="2">
        <v>2913.78</v>
      </c>
      <c r="H208" t="s">
        <v>7</v>
      </c>
      <c r="I208" s="3">
        <v>-1.1999999999999999E-3</v>
      </c>
      <c r="J208" s="4">
        <f>ABS(Table1[[#This Row],[Change %]])</f>
        <v>1.1999999999999999E-3</v>
      </c>
      <c r="K208">
        <f>Table1[[#This Row],[High]]-Table1[[#This Row],[Low]]</f>
        <v>19.600000000000364</v>
      </c>
      <c r="L208" s="5">
        <f>Table1[[#This Row],[Volatility(in $)]]/Table1[[#This Row],[Open]]</f>
        <v>6.6984043443937989E-3</v>
      </c>
    </row>
    <row r="209" spans="1:12" x14ac:dyDescent="0.25">
      <c r="A209" s="1">
        <v>43641</v>
      </c>
      <c r="B209" s="2">
        <v>2917.38</v>
      </c>
      <c r="C209" s="1">
        <v>43641</v>
      </c>
      <c r="D209" s="2">
        <v>2945.78</v>
      </c>
      <c r="E209" s="2">
        <v>2946.52</v>
      </c>
      <c r="F209" s="2">
        <v>2916.01</v>
      </c>
      <c r="G209" s="2">
        <v>2917.38</v>
      </c>
      <c r="H209" t="s">
        <v>7</v>
      </c>
      <c r="I209" s="3">
        <v>-9.4999999999999998E-3</v>
      </c>
      <c r="J209" s="4">
        <f>ABS(Table1[[#This Row],[Change %]])</f>
        <v>9.4999999999999998E-3</v>
      </c>
      <c r="K209">
        <f>Table1[[#This Row],[High]]-Table1[[#This Row],[Low]]</f>
        <v>30.509999999999764</v>
      </c>
      <c r="L209" s="5">
        <f>Table1[[#This Row],[Volatility(in $)]]/Table1[[#This Row],[Open]]</f>
        <v>1.0357188927889985E-2</v>
      </c>
    </row>
    <row r="210" spans="1:12" x14ac:dyDescent="0.25">
      <c r="A210" s="1">
        <v>43640</v>
      </c>
      <c r="B210" s="2">
        <v>2945.35</v>
      </c>
      <c r="C210" s="1">
        <v>43640</v>
      </c>
      <c r="D210" s="2">
        <v>2951.42</v>
      </c>
      <c r="E210" s="2">
        <v>2954.92</v>
      </c>
      <c r="F210" s="2">
        <v>2944.05</v>
      </c>
      <c r="G210" s="2">
        <v>2945.35</v>
      </c>
      <c r="H210" t="s">
        <v>7</v>
      </c>
      <c r="I210" s="3">
        <v>-1.6999999999999999E-3</v>
      </c>
      <c r="J210" s="4">
        <f>ABS(Table1[[#This Row],[Change %]])</f>
        <v>1.6999999999999999E-3</v>
      </c>
      <c r="K210">
        <f>Table1[[#This Row],[High]]-Table1[[#This Row],[Low]]</f>
        <v>10.869999999999891</v>
      </c>
      <c r="L210" s="5">
        <f>Table1[[#This Row],[Volatility(in $)]]/Table1[[#This Row],[Open]]</f>
        <v>3.6829729418381288E-3</v>
      </c>
    </row>
    <row r="211" spans="1:12" x14ac:dyDescent="0.25">
      <c r="A211" s="1">
        <v>43637</v>
      </c>
      <c r="B211" s="2">
        <v>2950.46</v>
      </c>
      <c r="C211" s="1">
        <v>43637</v>
      </c>
      <c r="D211" s="2">
        <v>2952.71</v>
      </c>
      <c r="E211" s="2">
        <v>2964.15</v>
      </c>
      <c r="F211" s="2">
        <v>2946.87</v>
      </c>
      <c r="G211" s="2">
        <v>2950.46</v>
      </c>
      <c r="H211" t="s">
        <v>7</v>
      </c>
      <c r="I211" s="3">
        <v>-1.2999999999999999E-3</v>
      </c>
      <c r="J211" s="4">
        <f>ABS(Table1[[#This Row],[Change %]])</f>
        <v>1.2999999999999999E-3</v>
      </c>
      <c r="K211">
        <f>Table1[[#This Row],[High]]-Table1[[#This Row],[Low]]</f>
        <v>17.2800000000002</v>
      </c>
      <c r="L211" s="5">
        <f>Table1[[#This Row],[Volatility(in $)]]/Table1[[#This Row],[Open]]</f>
        <v>5.8522509829953499E-3</v>
      </c>
    </row>
    <row r="212" spans="1:12" x14ac:dyDescent="0.25">
      <c r="A212" s="1">
        <v>43636</v>
      </c>
      <c r="B212" s="2">
        <v>2954.18</v>
      </c>
      <c r="C212" s="1">
        <v>43636</v>
      </c>
      <c r="D212" s="2">
        <v>2949.6</v>
      </c>
      <c r="E212" s="2">
        <v>2958.06</v>
      </c>
      <c r="F212" s="2">
        <v>2931.5</v>
      </c>
      <c r="G212" s="2">
        <v>2954.18</v>
      </c>
      <c r="H212" t="s">
        <v>7</v>
      </c>
      <c r="I212" s="3">
        <v>9.4999999999999998E-3</v>
      </c>
      <c r="J212" s="4">
        <f>ABS(Table1[[#This Row],[Change %]])</f>
        <v>9.4999999999999998E-3</v>
      </c>
      <c r="K212">
        <f>Table1[[#This Row],[High]]-Table1[[#This Row],[Low]]</f>
        <v>26.559999999999945</v>
      </c>
      <c r="L212" s="5">
        <f>Table1[[#This Row],[Volatility(in $)]]/Table1[[#This Row],[Open]]</f>
        <v>9.0046107946840075E-3</v>
      </c>
    </row>
    <row r="213" spans="1:12" x14ac:dyDescent="0.25">
      <c r="A213" s="1">
        <v>43635</v>
      </c>
      <c r="B213" s="2">
        <v>2926.46</v>
      </c>
      <c r="C213" s="1">
        <v>43635</v>
      </c>
      <c r="D213" s="2">
        <v>2920.55</v>
      </c>
      <c r="E213" s="2">
        <v>2931.74</v>
      </c>
      <c r="F213" s="2">
        <v>2911.43</v>
      </c>
      <c r="G213" s="2">
        <v>2926.46</v>
      </c>
      <c r="H213" t="s">
        <v>7</v>
      </c>
      <c r="I213" s="3">
        <v>3.0000000000000001E-3</v>
      </c>
      <c r="J213" s="4">
        <f>ABS(Table1[[#This Row],[Change %]])</f>
        <v>3.0000000000000001E-3</v>
      </c>
      <c r="K213">
        <f>Table1[[#This Row],[High]]-Table1[[#This Row],[Low]]</f>
        <v>20.309999999999945</v>
      </c>
      <c r="L213" s="5">
        <f>Table1[[#This Row],[Volatility(in $)]]/Table1[[#This Row],[Open]]</f>
        <v>6.9541695913440766E-3</v>
      </c>
    </row>
    <row r="214" spans="1:12" x14ac:dyDescent="0.25">
      <c r="A214" s="1">
        <v>43634</v>
      </c>
      <c r="B214" s="2">
        <v>2917.75</v>
      </c>
      <c r="C214" s="1">
        <v>43634</v>
      </c>
      <c r="D214" s="2">
        <v>2906.71</v>
      </c>
      <c r="E214" s="2">
        <v>2930.79</v>
      </c>
      <c r="F214" s="2">
        <v>2905.44</v>
      </c>
      <c r="G214" s="2">
        <v>2917.75</v>
      </c>
      <c r="H214" t="s">
        <v>7</v>
      </c>
      <c r="I214" s="3">
        <v>9.7000000000000003E-3</v>
      </c>
      <c r="J214" s="4">
        <f>ABS(Table1[[#This Row],[Change %]])</f>
        <v>9.7000000000000003E-3</v>
      </c>
      <c r="K214">
        <f>Table1[[#This Row],[High]]-Table1[[#This Row],[Low]]</f>
        <v>25.349999999999909</v>
      </c>
      <c r="L214" s="5">
        <f>Table1[[#This Row],[Volatility(in $)]]/Table1[[#This Row],[Open]]</f>
        <v>8.7212002573355818E-3</v>
      </c>
    </row>
    <row r="215" spans="1:12" x14ac:dyDescent="0.25">
      <c r="A215" s="1">
        <v>43633</v>
      </c>
      <c r="B215" s="2">
        <v>2889.67</v>
      </c>
      <c r="C215" s="1">
        <v>43633</v>
      </c>
      <c r="D215" s="2">
        <v>2889.75</v>
      </c>
      <c r="E215" s="2">
        <v>2897.27</v>
      </c>
      <c r="F215" s="2">
        <v>2887.3</v>
      </c>
      <c r="G215" s="2">
        <v>2889.67</v>
      </c>
      <c r="H215" t="s">
        <v>7</v>
      </c>
      <c r="I215" s="3">
        <v>8.9999999999999998E-4</v>
      </c>
      <c r="J215" s="4">
        <f>ABS(Table1[[#This Row],[Change %]])</f>
        <v>8.9999999999999998E-4</v>
      </c>
      <c r="K215">
        <f>Table1[[#This Row],[High]]-Table1[[#This Row],[Low]]</f>
        <v>9.9699999999997999</v>
      </c>
      <c r="L215" s="5">
        <f>Table1[[#This Row],[Volatility(in $)]]/Table1[[#This Row],[Open]]</f>
        <v>3.4501254433773857E-3</v>
      </c>
    </row>
    <row r="216" spans="1:12" x14ac:dyDescent="0.25">
      <c r="A216" s="1">
        <v>43630</v>
      </c>
      <c r="B216" s="2">
        <v>2886.98</v>
      </c>
      <c r="C216" s="1">
        <v>43630</v>
      </c>
      <c r="D216" s="2">
        <v>2886.82</v>
      </c>
      <c r="E216" s="2">
        <v>2894.45</v>
      </c>
      <c r="F216" s="2">
        <v>2879.62</v>
      </c>
      <c r="G216" s="2">
        <v>2886.98</v>
      </c>
      <c r="H216" t="s">
        <v>7</v>
      </c>
      <c r="I216" s="3">
        <v>-1.6000000000000001E-3</v>
      </c>
      <c r="J216" s="4">
        <f>ABS(Table1[[#This Row],[Change %]])</f>
        <v>1.6000000000000001E-3</v>
      </c>
      <c r="K216">
        <f>Table1[[#This Row],[High]]-Table1[[#This Row],[Low]]</f>
        <v>14.829999999999927</v>
      </c>
      <c r="L216" s="5">
        <f>Table1[[#This Row],[Volatility(in $)]]/Table1[[#This Row],[Open]]</f>
        <v>5.1371405214041491E-3</v>
      </c>
    </row>
    <row r="217" spans="1:12" x14ac:dyDescent="0.25">
      <c r="A217" s="1">
        <v>43629</v>
      </c>
      <c r="B217" s="2">
        <v>2891.64</v>
      </c>
      <c r="C217" s="1">
        <v>43629</v>
      </c>
      <c r="D217" s="2">
        <v>2886.24</v>
      </c>
      <c r="E217" s="2">
        <v>2895.24</v>
      </c>
      <c r="F217" s="2">
        <v>2881.99</v>
      </c>
      <c r="G217" s="2">
        <v>2891.64</v>
      </c>
      <c r="H217" t="s">
        <v>7</v>
      </c>
      <c r="I217" s="3">
        <v>4.1000000000000003E-3</v>
      </c>
      <c r="J217" s="4">
        <f>ABS(Table1[[#This Row],[Change %]])</f>
        <v>4.1000000000000003E-3</v>
      </c>
      <c r="K217">
        <f>Table1[[#This Row],[High]]-Table1[[#This Row],[Low]]</f>
        <v>13.25</v>
      </c>
      <c r="L217" s="5">
        <f>Table1[[#This Row],[Volatility(in $)]]/Table1[[#This Row],[Open]]</f>
        <v>4.5907478241587673E-3</v>
      </c>
    </row>
    <row r="218" spans="1:12" x14ac:dyDescent="0.25">
      <c r="A218" s="1">
        <v>43628</v>
      </c>
      <c r="B218" s="2">
        <v>2879.84</v>
      </c>
      <c r="C218" s="1">
        <v>43628</v>
      </c>
      <c r="D218" s="2">
        <v>2882.73</v>
      </c>
      <c r="E218" s="2">
        <v>2888.57</v>
      </c>
      <c r="F218" s="2">
        <v>2874.68</v>
      </c>
      <c r="G218" s="2">
        <v>2879.84</v>
      </c>
      <c r="H218" t="s">
        <v>7</v>
      </c>
      <c r="I218" s="3">
        <v>-2E-3</v>
      </c>
      <c r="J218" s="4">
        <f>ABS(Table1[[#This Row],[Change %]])</f>
        <v>2E-3</v>
      </c>
      <c r="K218">
        <f>Table1[[#This Row],[High]]-Table1[[#This Row],[Low]]</f>
        <v>13.890000000000327</v>
      </c>
      <c r="L218" s="5">
        <f>Table1[[#This Row],[Volatility(in $)]]/Table1[[#This Row],[Open]]</f>
        <v>4.8183492730850021E-3</v>
      </c>
    </row>
    <row r="219" spans="1:12" x14ac:dyDescent="0.25">
      <c r="A219" s="1">
        <v>43627</v>
      </c>
      <c r="B219" s="2">
        <v>2885.72</v>
      </c>
      <c r="C219" s="1">
        <v>43627</v>
      </c>
      <c r="D219" s="2">
        <v>2903.27</v>
      </c>
      <c r="E219" s="2">
        <v>2910.61</v>
      </c>
      <c r="F219" s="2">
        <v>2878.53</v>
      </c>
      <c r="G219" s="2">
        <v>2885.72</v>
      </c>
      <c r="H219" t="s">
        <v>7</v>
      </c>
      <c r="I219" s="3">
        <v>-2.9999999999999997E-4</v>
      </c>
      <c r="J219" s="4">
        <f>ABS(Table1[[#This Row],[Change %]])</f>
        <v>2.9999999999999997E-4</v>
      </c>
      <c r="K219">
        <f>Table1[[#This Row],[High]]-Table1[[#This Row],[Low]]</f>
        <v>32.079999999999927</v>
      </c>
      <c r="L219" s="5">
        <f>Table1[[#This Row],[Volatility(in $)]]/Table1[[#This Row],[Open]]</f>
        <v>1.1049609578165285E-2</v>
      </c>
    </row>
    <row r="220" spans="1:12" x14ac:dyDescent="0.25">
      <c r="A220" s="1">
        <v>43626</v>
      </c>
      <c r="B220" s="2">
        <v>2886.73</v>
      </c>
      <c r="C220" s="1">
        <v>43626</v>
      </c>
      <c r="D220" s="2">
        <v>2885.83</v>
      </c>
      <c r="E220" s="2">
        <v>2904.77</v>
      </c>
      <c r="F220" s="2">
        <v>2885.51</v>
      </c>
      <c r="G220" s="2">
        <v>2886.73</v>
      </c>
      <c r="H220" t="s">
        <v>7</v>
      </c>
      <c r="I220" s="3">
        <v>4.7000000000000002E-3</v>
      </c>
      <c r="J220" s="4">
        <f>ABS(Table1[[#This Row],[Change %]])</f>
        <v>4.7000000000000002E-3</v>
      </c>
      <c r="K220">
        <f>Table1[[#This Row],[High]]-Table1[[#This Row],[Low]]</f>
        <v>19.259999999999764</v>
      </c>
      <c r="L220" s="5">
        <f>Table1[[#This Row],[Volatility(in $)]]/Table1[[#This Row],[Open]]</f>
        <v>6.6739898053592081E-3</v>
      </c>
    </row>
    <row r="221" spans="1:12" x14ac:dyDescent="0.25">
      <c r="A221" s="1">
        <v>43623</v>
      </c>
      <c r="B221" s="2">
        <v>2873.34</v>
      </c>
      <c r="C221" s="1">
        <v>43623</v>
      </c>
      <c r="D221" s="2">
        <v>2852.87</v>
      </c>
      <c r="E221" s="2">
        <v>2884.97</v>
      </c>
      <c r="F221" s="2">
        <v>2852.87</v>
      </c>
      <c r="G221" s="2">
        <v>2873.34</v>
      </c>
      <c r="H221" t="s">
        <v>7</v>
      </c>
      <c r="I221" s="3">
        <v>1.0500000000000001E-2</v>
      </c>
      <c r="J221" s="4">
        <f>ABS(Table1[[#This Row],[Change %]])</f>
        <v>1.0500000000000001E-2</v>
      </c>
      <c r="K221">
        <f>Table1[[#This Row],[High]]-Table1[[#This Row],[Low]]</f>
        <v>32.099999999999909</v>
      </c>
      <c r="L221" s="5">
        <f>Table1[[#This Row],[Volatility(in $)]]/Table1[[#This Row],[Open]]</f>
        <v>1.1251827107439143E-2</v>
      </c>
    </row>
    <row r="222" spans="1:12" x14ac:dyDescent="0.25">
      <c r="A222" s="1">
        <v>43622</v>
      </c>
      <c r="B222" s="2">
        <v>2843.49</v>
      </c>
      <c r="C222" s="1">
        <v>43622</v>
      </c>
      <c r="D222" s="2">
        <v>2828.51</v>
      </c>
      <c r="E222" s="2">
        <v>2852.1</v>
      </c>
      <c r="F222" s="2">
        <v>2822.45</v>
      </c>
      <c r="G222" s="2">
        <v>2843.49</v>
      </c>
      <c r="H222" t="s">
        <v>7</v>
      </c>
      <c r="I222" s="3">
        <v>6.1000000000000004E-3</v>
      </c>
      <c r="J222" s="4">
        <f>ABS(Table1[[#This Row],[Change %]])</f>
        <v>6.1000000000000004E-3</v>
      </c>
      <c r="K222">
        <f>Table1[[#This Row],[High]]-Table1[[#This Row],[Low]]</f>
        <v>29.650000000000091</v>
      </c>
      <c r="L222" s="5">
        <f>Table1[[#This Row],[Volatility(in $)]]/Table1[[#This Row],[Open]]</f>
        <v>1.0482550883680839E-2</v>
      </c>
    </row>
    <row r="223" spans="1:12" x14ac:dyDescent="0.25">
      <c r="A223" s="1">
        <v>43621</v>
      </c>
      <c r="B223" s="2">
        <v>2826.15</v>
      </c>
      <c r="C223" s="1">
        <v>43621</v>
      </c>
      <c r="D223" s="2">
        <v>2818.09</v>
      </c>
      <c r="E223" s="2">
        <v>2827.28</v>
      </c>
      <c r="F223" s="2">
        <v>2800.92</v>
      </c>
      <c r="G223" s="2">
        <v>2826.15</v>
      </c>
      <c r="H223" t="s">
        <v>7</v>
      </c>
      <c r="I223" s="3">
        <v>8.2000000000000007E-3</v>
      </c>
      <c r="J223" s="4">
        <f>ABS(Table1[[#This Row],[Change %]])</f>
        <v>8.2000000000000007E-3</v>
      </c>
      <c r="K223">
        <f>Table1[[#This Row],[High]]-Table1[[#This Row],[Low]]</f>
        <v>26.360000000000127</v>
      </c>
      <c r="L223" s="5">
        <f>Table1[[#This Row],[Volatility(in $)]]/Table1[[#This Row],[Open]]</f>
        <v>9.3538531416669183E-3</v>
      </c>
    </row>
    <row r="224" spans="1:12" x14ac:dyDescent="0.25">
      <c r="A224" s="1">
        <v>43620</v>
      </c>
      <c r="B224" s="2">
        <v>2803.27</v>
      </c>
      <c r="C224" s="1">
        <v>43620</v>
      </c>
      <c r="D224" s="2">
        <v>2762.64</v>
      </c>
      <c r="E224" s="2">
        <v>2804.49</v>
      </c>
      <c r="F224" s="2">
        <v>2762.64</v>
      </c>
      <c r="G224" s="2">
        <v>2803.27</v>
      </c>
      <c r="H224" t="s">
        <v>7</v>
      </c>
      <c r="I224" s="3">
        <v>2.1399999999999999E-2</v>
      </c>
      <c r="J224" s="4">
        <f>ABS(Table1[[#This Row],[Change %]])</f>
        <v>2.1399999999999999E-2</v>
      </c>
      <c r="K224">
        <f>Table1[[#This Row],[High]]-Table1[[#This Row],[Low]]</f>
        <v>41.849999999999909</v>
      </c>
      <c r="L224" s="5">
        <f>Table1[[#This Row],[Volatility(in $)]]/Table1[[#This Row],[Open]]</f>
        <v>1.5148553557466738E-2</v>
      </c>
    </row>
    <row r="225" spans="1:12" x14ac:dyDescent="0.25">
      <c r="A225" s="1">
        <v>43619</v>
      </c>
      <c r="B225" s="2">
        <v>2744.45</v>
      </c>
      <c r="C225" s="1">
        <v>43619</v>
      </c>
      <c r="D225" s="2">
        <v>2751.53</v>
      </c>
      <c r="E225" s="2">
        <v>2763.07</v>
      </c>
      <c r="F225" s="2">
        <v>2728.81</v>
      </c>
      <c r="G225" s="2">
        <v>2744.45</v>
      </c>
      <c r="H225" t="s">
        <v>7</v>
      </c>
      <c r="I225" s="3">
        <v>-2.8E-3</v>
      </c>
      <c r="J225" s="4">
        <f>ABS(Table1[[#This Row],[Change %]])</f>
        <v>2.8E-3</v>
      </c>
      <c r="K225">
        <f>Table1[[#This Row],[High]]-Table1[[#This Row],[Low]]</f>
        <v>34.260000000000218</v>
      </c>
      <c r="L225" s="5">
        <f>Table1[[#This Row],[Volatility(in $)]]/Table1[[#This Row],[Open]]</f>
        <v>1.2451254393010513E-2</v>
      </c>
    </row>
    <row r="226" spans="1:12" x14ac:dyDescent="0.25">
      <c r="A226" s="1">
        <v>43616</v>
      </c>
      <c r="B226" s="2">
        <v>2752.06</v>
      </c>
      <c r="C226" s="1">
        <v>43616</v>
      </c>
      <c r="D226" s="2">
        <v>2766.15</v>
      </c>
      <c r="E226" s="2">
        <v>2768.98</v>
      </c>
      <c r="F226" s="2">
        <v>2750.52</v>
      </c>
      <c r="G226" s="2">
        <v>2752.06</v>
      </c>
      <c r="H226" t="s">
        <v>7</v>
      </c>
      <c r="I226" s="3">
        <v>-1.32E-2</v>
      </c>
      <c r="J226" s="4">
        <f>ABS(Table1[[#This Row],[Change %]])</f>
        <v>1.32E-2</v>
      </c>
      <c r="K226">
        <f>Table1[[#This Row],[High]]-Table1[[#This Row],[Low]]</f>
        <v>18.460000000000036</v>
      </c>
      <c r="L226" s="5">
        <f>Table1[[#This Row],[Volatility(in $)]]/Table1[[#This Row],[Open]]</f>
        <v>6.6735354192650562E-3</v>
      </c>
    </row>
    <row r="227" spans="1:12" x14ac:dyDescent="0.25">
      <c r="A227" s="1">
        <v>43615</v>
      </c>
      <c r="B227" s="2">
        <v>2788.86</v>
      </c>
      <c r="C227" s="1">
        <v>43615</v>
      </c>
      <c r="D227" s="2">
        <v>2786.94</v>
      </c>
      <c r="E227" s="2">
        <v>2799</v>
      </c>
      <c r="F227" s="2">
        <v>2776.74</v>
      </c>
      <c r="G227" s="2">
        <v>2788.86</v>
      </c>
      <c r="H227" t="s">
        <v>7</v>
      </c>
      <c r="I227" s="3">
        <v>2.0999999999999999E-3</v>
      </c>
      <c r="J227" s="4">
        <f>ABS(Table1[[#This Row],[Change %]])</f>
        <v>2.0999999999999999E-3</v>
      </c>
      <c r="K227">
        <f>Table1[[#This Row],[High]]-Table1[[#This Row],[Low]]</f>
        <v>22.260000000000218</v>
      </c>
      <c r="L227" s="5">
        <f>Table1[[#This Row],[Volatility(in $)]]/Table1[[#This Row],[Open]]</f>
        <v>7.9872548386403074E-3</v>
      </c>
    </row>
    <row r="228" spans="1:12" x14ac:dyDescent="0.25">
      <c r="A228" s="1">
        <v>43614</v>
      </c>
      <c r="B228" s="2">
        <v>2783.02</v>
      </c>
      <c r="C228" s="1">
        <v>43614</v>
      </c>
      <c r="D228" s="2">
        <v>2790.25</v>
      </c>
      <c r="E228" s="2">
        <v>2792.03</v>
      </c>
      <c r="F228" s="2">
        <v>2766.06</v>
      </c>
      <c r="G228" s="2">
        <v>2783.02</v>
      </c>
      <c r="H228" t="s">
        <v>7</v>
      </c>
      <c r="I228" s="3">
        <v>-6.8999999999999999E-3</v>
      </c>
      <c r="J228" s="4">
        <f>ABS(Table1[[#This Row],[Change %]])</f>
        <v>6.8999999999999999E-3</v>
      </c>
      <c r="K228">
        <f>Table1[[#This Row],[High]]-Table1[[#This Row],[Low]]</f>
        <v>25.970000000000255</v>
      </c>
      <c r="L228" s="5">
        <f>Table1[[#This Row],[Volatility(in $)]]/Table1[[#This Row],[Open]]</f>
        <v>9.3074097303109948E-3</v>
      </c>
    </row>
    <row r="229" spans="1:12" x14ac:dyDescent="0.25">
      <c r="A229" s="1">
        <v>43613</v>
      </c>
      <c r="B229" s="2">
        <v>2802.39</v>
      </c>
      <c r="C229" s="1">
        <v>43613</v>
      </c>
      <c r="D229" s="2">
        <v>2830.03</v>
      </c>
      <c r="E229" s="2">
        <v>2840.51</v>
      </c>
      <c r="F229" s="2">
        <v>2801.58</v>
      </c>
      <c r="G229" s="2">
        <v>2802.39</v>
      </c>
      <c r="H229" t="s">
        <v>7</v>
      </c>
      <c r="I229" s="3">
        <v>-8.3999999999999995E-3</v>
      </c>
      <c r="J229" s="4">
        <f>ABS(Table1[[#This Row],[Change %]])</f>
        <v>8.3999999999999995E-3</v>
      </c>
      <c r="K229">
        <f>Table1[[#This Row],[High]]-Table1[[#This Row],[Low]]</f>
        <v>38.930000000000291</v>
      </c>
      <c r="L229" s="5">
        <f>Table1[[#This Row],[Volatility(in $)]]/Table1[[#This Row],[Open]]</f>
        <v>1.3756037921859587E-2</v>
      </c>
    </row>
    <row r="230" spans="1:12" x14ac:dyDescent="0.25">
      <c r="A230" s="1">
        <v>43609</v>
      </c>
      <c r="B230" s="2">
        <v>2826.06</v>
      </c>
      <c r="C230" s="1">
        <v>43609</v>
      </c>
      <c r="D230" s="2">
        <v>2832.41</v>
      </c>
      <c r="E230" s="2">
        <v>2841.36</v>
      </c>
      <c r="F230" s="2">
        <v>2820.19</v>
      </c>
      <c r="G230" s="2">
        <v>2826.06</v>
      </c>
      <c r="H230" t="s">
        <v>7</v>
      </c>
      <c r="I230" s="3">
        <v>1.4E-3</v>
      </c>
      <c r="J230" s="4">
        <f>ABS(Table1[[#This Row],[Change %]])</f>
        <v>1.4E-3</v>
      </c>
      <c r="K230">
        <f>Table1[[#This Row],[High]]-Table1[[#This Row],[Low]]</f>
        <v>21.170000000000073</v>
      </c>
      <c r="L230" s="5">
        <f>Table1[[#This Row],[Volatility(in $)]]/Table1[[#This Row],[Open]]</f>
        <v>7.4742004159002668E-3</v>
      </c>
    </row>
    <row r="231" spans="1:12" x14ac:dyDescent="0.25">
      <c r="A231" s="1">
        <v>43608</v>
      </c>
      <c r="B231" s="2">
        <v>2822.24</v>
      </c>
      <c r="C231" s="1">
        <v>43608</v>
      </c>
      <c r="D231" s="2">
        <v>2836.7</v>
      </c>
      <c r="E231" s="2">
        <v>2836.7</v>
      </c>
      <c r="F231" s="2">
        <v>2805.49</v>
      </c>
      <c r="G231" s="2">
        <v>2822.24</v>
      </c>
      <c r="H231" t="s">
        <v>7</v>
      </c>
      <c r="I231" s="3">
        <v>-1.1900000000000001E-2</v>
      </c>
      <c r="J231" s="4">
        <f>ABS(Table1[[#This Row],[Change %]])</f>
        <v>1.1900000000000001E-2</v>
      </c>
      <c r="K231">
        <f>Table1[[#This Row],[High]]-Table1[[#This Row],[Low]]</f>
        <v>31.210000000000036</v>
      </c>
      <c r="L231" s="5">
        <f>Table1[[#This Row],[Volatility(in $)]]/Table1[[#This Row],[Open]]</f>
        <v>1.1002220890471336E-2</v>
      </c>
    </row>
    <row r="232" spans="1:12" x14ac:dyDescent="0.25">
      <c r="A232" s="1">
        <v>43607</v>
      </c>
      <c r="B232" s="2">
        <v>2856.27</v>
      </c>
      <c r="C232" s="1">
        <v>43607</v>
      </c>
      <c r="D232" s="2">
        <v>2856.06</v>
      </c>
      <c r="E232" s="2">
        <v>2865.47</v>
      </c>
      <c r="F232" s="2">
        <v>2851.11</v>
      </c>
      <c r="G232" s="2">
        <v>2856.27</v>
      </c>
      <c r="H232" t="s">
        <v>7</v>
      </c>
      <c r="I232" s="3">
        <v>-2.8E-3</v>
      </c>
      <c r="J232" s="4">
        <f>ABS(Table1[[#This Row],[Change %]])</f>
        <v>2.8E-3</v>
      </c>
      <c r="K232">
        <f>Table1[[#This Row],[High]]-Table1[[#This Row],[Low]]</f>
        <v>14.359999999999673</v>
      </c>
      <c r="L232" s="5">
        <f>Table1[[#This Row],[Volatility(in $)]]/Table1[[#This Row],[Open]]</f>
        <v>5.0279055762132707E-3</v>
      </c>
    </row>
    <row r="233" spans="1:12" x14ac:dyDescent="0.25">
      <c r="A233" s="1">
        <v>43606</v>
      </c>
      <c r="B233" s="2">
        <v>2864.36</v>
      </c>
      <c r="C233" s="1">
        <v>43606</v>
      </c>
      <c r="D233" s="2">
        <v>2854.02</v>
      </c>
      <c r="E233" s="2">
        <v>2868.88</v>
      </c>
      <c r="F233" s="2">
        <v>2854.02</v>
      </c>
      <c r="G233" s="2">
        <v>2864.36</v>
      </c>
      <c r="H233" t="s">
        <v>7</v>
      </c>
      <c r="I233" s="3">
        <v>8.5000000000000006E-3</v>
      </c>
      <c r="J233" s="4">
        <f>ABS(Table1[[#This Row],[Change %]])</f>
        <v>8.5000000000000006E-3</v>
      </c>
      <c r="K233">
        <f>Table1[[#This Row],[High]]-Table1[[#This Row],[Low]]</f>
        <v>14.860000000000127</v>
      </c>
      <c r="L233" s="5">
        <f>Table1[[#This Row],[Volatility(in $)]]/Table1[[#This Row],[Open]]</f>
        <v>5.2066909131681374E-3</v>
      </c>
    </row>
    <row r="234" spans="1:12" x14ac:dyDescent="0.25">
      <c r="A234" s="1">
        <v>43605</v>
      </c>
      <c r="B234" s="2">
        <v>2840.23</v>
      </c>
      <c r="C234" s="1">
        <v>43605</v>
      </c>
      <c r="D234" s="2">
        <v>2841.94</v>
      </c>
      <c r="E234" s="2">
        <v>2853.86</v>
      </c>
      <c r="F234" s="2">
        <v>2831.29</v>
      </c>
      <c r="G234" s="2">
        <v>2840.23</v>
      </c>
      <c r="H234" t="s">
        <v>7</v>
      </c>
      <c r="I234" s="3">
        <v>-6.7000000000000002E-3</v>
      </c>
      <c r="J234" s="4">
        <f>ABS(Table1[[#This Row],[Change %]])</f>
        <v>6.7000000000000002E-3</v>
      </c>
      <c r="K234">
        <f>Table1[[#This Row],[High]]-Table1[[#This Row],[Low]]</f>
        <v>22.570000000000164</v>
      </c>
      <c r="L234" s="5">
        <f>Table1[[#This Row],[Volatility(in $)]]/Table1[[#This Row],[Open]]</f>
        <v>7.9417580948226082E-3</v>
      </c>
    </row>
    <row r="235" spans="1:12" x14ac:dyDescent="0.25">
      <c r="A235" s="1">
        <v>43602</v>
      </c>
      <c r="B235" s="2">
        <v>2859.53</v>
      </c>
      <c r="C235" s="1">
        <v>43602</v>
      </c>
      <c r="D235" s="2">
        <v>2858.6</v>
      </c>
      <c r="E235" s="2">
        <v>2885.48</v>
      </c>
      <c r="F235" s="2">
        <v>2854.23</v>
      </c>
      <c r="G235" s="2">
        <v>2859.53</v>
      </c>
      <c r="H235" t="s">
        <v>7</v>
      </c>
      <c r="I235" s="3">
        <v>-5.7999999999999996E-3</v>
      </c>
      <c r="J235" s="4">
        <f>ABS(Table1[[#This Row],[Change %]])</f>
        <v>5.7999999999999996E-3</v>
      </c>
      <c r="K235">
        <f>Table1[[#This Row],[High]]-Table1[[#This Row],[Low]]</f>
        <v>31.25</v>
      </c>
      <c r="L235" s="5">
        <f>Table1[[#This Row],[Volatility(in $)]]/Table1[[#This Row],[Open]]</f>
        <v>1.093192471839362E-2</v>
      </c>
    </row>
    <row r="236" spans="1:12" x14ac:dyDescent="0.25">
      <c r="A236" s="1">
        <v>43601</v>
      </c>
      <c r="B236" s="2">
        <v>2876.32</v>
      </c>
      <c r="C236" s="1">
        <v>43601</v>
      </c>
      <c r="D236" s="2">
        <v>2855.8</v>
      </c>
      <c r="E236" s="2">
        <v>2892.15</v>
      </c>
      <c r="F236" s="2">
        <v>2855.8</v>
      </c>
      <c r="G236" s="2">
        <v>2876.32</v>
      </c>
      <c r="H236" t="s">
        <v>7</v>
      </c>
      <c r="I236" s="3">
        <v>8.8999999999999999E-3</v>
      </c>
      <c r="J236" s="4">
        <f>ABS(Table1[[#This Row],[Change %]])</f>
        <v>8.8999999999999999E-3</v>
      </c>
      <c r="K236">
        <f>Table1[[#This Row],[High]]-Table1[[#This Row],[Low]]</f>
        <v>36.349999999999909</v>
      </c>
      <c r="L236" s="5">
        <f>Table1[[#This Row],[Volatility(in $)]]/Table1[[#This Row],[Open]]</f>
        <v>1.2728482386721727E-2</v>
      </c>
    </row>
    <row r="237" spans="1:12" x14ac:dyDescent="0.25">
      <c r="A237" s="1">
        <v>43600</v>
      </c>
      <c r="B237" s="2">
        <v>2850.96</v>
      </c>
      <c r="C237" s="1">
        <v>43600</v>
      </c>
      <c r="D237" s="2">
        <v>2820.38</v>
      </c>
      <c r="E237" s="2">
        <v>2858.68</v>
      </c>
      <c r="F237" s="2">
        <v>2815.08</v>
      </c>
      <c r="G237" s="2">
        <v>2850.96</v>
      </c>
      <c r="H237" t="s">
        <v>7</v>
      </c>
      <c r="I237" s="3">
        <v>5.7999999999999996E-3</v>
      </c>
      <c r="J237" s="4">
        <f>ABS(Table1[[#This Row],[Change %]])</f>
        <v>5.7999999999999996E-3</v>
      </c>
      <c r="K237">
        <f>Table1[[#This Row],[High]]-Table1[[#This Row],[Low]]</f>
        <v>43.599999999999909</v>
      </c>
      <c r="L237" s="5">
        <f>Table1[[#This Row],[Volatility(in $)]]/Table1[[#This Row],[Open]]</f>
        <v>1.5458909792297458E-2</v>
      </c>
    </row>
    <row r="238" spans="1:12" x14ac:dyDescent="0.25">
      <c r="A238" s="1">
        <v>43599</v>
      </c>
      <c r="B238" s="2">
        <v>2834.41</v>
      </c>
      <c r="C238" s="1">
        <v>43599</v>
      </c>
      <c r="D238" s="2">
        <v>2820.12</v>
      </c>
      <c r="E238" s="2">
        <v>2852.54</v>
      </c>
      <c r="F238" s="2">
        <v>2820.12</v>
      </c>
      <c r="G238" s="2">
        <v>2834.41</v>
      </c>
      <c r="H238" t="s">
        <v>7</v>
      </c>
      <c r="I238" s="3">
        <v>8.0000000000000002E-3</v>
      </c>
      <c r="J238" s="4">
        <f>ABS(Table1[[#This Row],[Change %]])</f>
        <v>8.0000000000000002E-3</v>
      </c>
      <c r="K238">
        <f>Table1[[#This Row],[High]]-Table1[[#This Row],[Low]]</f>
        <v>32.420000000000073</v>
      </c>
      <c r="L238" s="5">
        <f>Table1[[#This Row],[Volatility(in $)]]/Table1[[#This Row],[Open]]</f>
        <v>1.1495964710721555E-2</v>
      </c>
    </row>
    <row r="239" spans="1:12" x14ac:dyDescent="0.25">
      <c r="A239" s="1">
        <v>43598</v>
      </c>
      <c r="B239" s="2">
        <v>2811.87</v>
      </c>
      <c r="C239" s="1">
        <v>43598</v>
      </c>
      <c r="D239" s="2">
        <v>2840.19</v>
      </c>
      <c r="E239" s="2">
        <v>2840.19</v>
      </c>
      <c r="F239" s="2">
        <v>2801.43</v>
      </c>
      <c r="G239" s="2">
        <v>2811.87</v>
      </c>
      <c r="H239" t="s">
        <v>7</v>
      </c>
      <c r="I239" s="3">
        <v>-2.41E-2</v>
      </c>
      <c r="J239" s="4">
        <f>ABS(Table1[[#This Row],[Change %]])</f>
        <v>2.41E-2</v>
      </c>
      <c r="K239">
        <f>Table1[[#This Row],[High]]-Table1[[#This Row],[Low]]</f>
        <v>38.760000000000218</v>
      </c>
      <c r="L239" s="5">
        <f>Table1[[#This Row],[Volatility(in $)]]/Table1[[#This Row],[Open]]</f>
        <v>1.3646974322140498E-2</v>
      </c>
    </row>
    <row r="240" spans="1:12" x14ac:dyDescent="0.25">
      <c r="A240" s="1">
        <v>43595</v>
      </c>
      <c r="B240" s="2">
        <v>2881.4</v>
      </c>
      <c r="C240" s="1">
        <v>43595</v>
      </c>
      <c r="D240" s="2">
        <v>2863.1</v>
      </c>
      <c r="E240" s="2">
        <v>2891.31</v>
      </c>
      <c r="F240" s="2">
        <v>2825.39</v>
      </c>
      <c r="G240" s="2">
        <v>2881.4</v>
      </c>
      <c r="H240" t="s">
        <v>7</v>
      </c>
      <c r="I240" s="3">
        <v>3.7000000000000002E-3</v>
      </c>
      <c r="J240" s="4">
        <f>ABS(Table1[[#This Row],[Change %]])</f>
        <v>3.7000000000000002E-3</v>
      </c>
      <c r="K240">
        <f>Table1[[#This Row],[High]]-Table1[[#This Row],[Low]]</f>
        <v>65.920000000000073</v>
      </c>
      <c r="L240" s="5">
        <f>Table1[[#This Row],[Volatility(in $)]]/Table1[[#This Row],[Open]]</f>
        <v>2.3023994970486562E-2</v>
      </c>
    </row>
    <row r="241" spans="1:12" x14ac:dyDescent="0.25">
      <c r="A241" s="1">
        <v>43594</v>
      </c>
      <c r="B241" s="2">
        <v>2870.72</v>
      </c>
      <c r="C241" s="1">
        <v>43594</v>
      </c>
      <c r="D241" s="2">
        <v>2859.84</v>
      </c>
      <c r="E241" s="2">
        <v>2875.97</v>
      </c>
      <c r="F241" s="2">
        <v>2836.4</v>
      </c>
      <c r="G241" s="2">
        <v>2870.72</v>
      </c>
      <c r="H241" t="s">
        <v>7</v>
      </c>
      <c r="I241" s="3">
        <v>-3.0000000000000001E-3</v>
      </c>
      <c r="J241" s="4">
        <f>ABS(Table1[[#This Row],[Change %]])</f>
        <v>3.0000000000000001E-3</v>
      </c>
      <c r="K241">
        <f>Table1[[#This Row],[High]]-Table1[[#This Row],[Low]]</f>
        <v>39.569999999999709</v>
      </c>
      <c r="L241" s="5">
        <f>Table1[[#This Row],[Volatility(in $)]]/Table1[[#This Row],[Open]]</f>
        <v>1.3836438402148269E-2</v>
      </c>
    </row>
    <row r="242" spans="1:12" x14ac:dyDescent="0.25">
      <c r="A242" s="1">
        <v>43593</v>
      </c>
      <c r="B242" s="2">
        <v>2879.42</v>
      </c>
      <c r="C242" s="1">
        <v>43593</v>
      </c>
      <c r="D242" s="2">
        <v>2879.61</v>
      </c>
      <c r="E242" s="2">
        <v>2897.96</v>
      </c>
      <c r="F242" s="2">
        <v>2873.28</v>
      </c>
      <c r="G242" s="2">
        <v>2879.42</v>
      </c>
      <c r="H242" t="s">
        <v>7</v>
      </c>
      <c r="I242" s="3">
        <v>-1.6000000000000001E-3</v>
      </c>
      <c r="J242" s="4">
        <f>ABS(Table1[[#This Row],[Change %]])</f>
        <v>1.6000000000000001E-3</v>
      </c>
      <c r="K242">
        <f>Table1[[#This Row],[High]]-Table1[[#This Row],[Low]]</f>
        <v>24.679999999999836</v>
      </c>
      <c r="L242" s="5">
        <f>Table1[[#This Row],[Volatility(in $)]]/Table1[[#This Row],[Open]]</f>
        <v>8.570605047211197E-3</v>
      </c>
    </row>
    <row r="243" spans="1:12" x14ac:dyDescent="0.25">
      <c r="A243" s="1">
        <v>43592</v>
      </c>
      <c r="B243" s="2">
        <v>2884.05</v>
      </c>
      <c r="C243" s="1">
        <v>43592</v>
      </c>
      <c r="D243" s="2">
        <v>2913.03</v>
      </c>
      <c r="E243" s="2">
        <v>2913.03</v>
      </c>
      <c r="F243" s="2">
        <v>2862.6</v>
      </c>
      <c r="G243" s="2">
        <v>2884.05</v>
      </c>
      <c r="H243" t="s">
        <v>7</v>
      </c>
      <c r="I243" s="3">
        <v>-1.6500000000000001E-2</v>
      </c>
      <c r="J243" s="4">
        <f>ABS(Table1[[#This Row],[Change %]])</f>
        <v>1.6500000000000001E-2</v>
      </c>
      <c r="K243">
        <f>Table1[[#This Row],[High]]-Table1[[#This Row],[Low]]</f>
        <v>50.430000000000291</v>
      </c>
      <c r="L243" s="5">
        <f>Table1[[#This Row],[Volatility(in $)]]/Table1[[#This Row],[Open]]</f>
        <v>1.7311871144478529E-2</v>
      </c>
    </row>
    <row r="244" spans="1:12" x14ac:dyDescent="0.25">
      <c r="A244" s="1">
        <v>43591</v>
      </c>
      <c r="B244" s="2">
        <v>2932.47</v>
      </c>
      <c r="C244" s="1">
        <v>43591</v>
      </c>
      <c r="D244" s="2">
        <v>2908.89</v>
      </c>
      <c r="E244" s="2">
        <v>2937.32</v>
      </c>
      <c r="F244" s="2">
        <v>2898.21</v>
      </c>
      <c r="G244" s="2">
        <v>2932.47</v>
      </c>
      <c r="H244" t="s">
        <v>7</v>
      </c>
      <c r="I244" s="3">
        <v>-4.4999999999999997E-3</v>
      </c>
      <c r="J244" s="4">
        <f>ABS(Table1[[#This Row],[Change %]])</f>
        <v>4.4999999999999997E-3</v>
      </c>
      <c r="K244">
        <f>Table1[[#This Row],[High]]-Table1[[#This Row],[Low]]</f>
        <v>39.110000000000127</v>
      </c>
      <c r="L244" s="5">
        <f>Table1[[#This Row],[Volatility(in $)]]/Table1[[#This Row],[Open]]</f>
        <v>1.3444991044694068E-2</v>
      </c>
    </row>
    <row r="245" spans="1:12" x14ac:dyDescent="0.25">
      <c r="A245" s="1">
        <v>43588</v>
      </c>
      <c r="B245" s="2">
        <v>2945.64</v>
      </c>
      <c r="C245" s="1">
        <v>43588</v>
      </c>
      <c r="D245" s="2">
        <v>2929.21</v>
      </c>
      <c r="E245" s="2">
        <v>2947.85</v>
      </c>
      <c r="F245" s="2">
        <v>2929.21</v>
      </c>
      <c r="G245" s="2">
        <v>2945.64</v>
      </c>
      <c r="H245" t="s">
        <v>7</v>
      </c>
      <c r="I245" s="3">
        <v>9.5999999999999992E-3</v>
      </c>
      <c r="J245" s="4">
        <f>ABS(Table1[[#This Row],[Change %]])</f>
        <v>9.5999999999999992E-3</v>
      </c>
      <c r="K245">
        <f>Table1[[#This Row],[High]]-Table1[[#This Row],[Low]]</f>
        <v>18.639999999999873</v>
      </c>
      <c r="L245" s="5">
        <f>Table1[[#This Row],[Volatility(in $)]]/Table1[[#This Row],[Open]]</f>
        <v>6.3634904974378325E-3</v>
      </c>
    </row>
    <row r="246" spans="1:12" x14ac:dyDescent="0.25">
      <c r="A246" s="1">
        <v>43587</v>
      </c>
      <c r="B246" s="2">
        <v>2917.52</v>
      </c>
      <c r="C246" s="1">
        <v>43587</v>
      </c>
      <c r="D246" s="2">
        <v>2922.16</v>
      </c>
      <c r="E246" s="2">
        <v>2931.68</v>
      </c>
      <c r="F246" s="2">
        <v>2900.5</v>
      </c>
      <c r="G246" s="2">
        <v>2917.52</v>
      </c>
      <c r="H246" t="s">
        <v>7</v>
      </c>
      <c r="I246" s="3">
        <v>-2.0999999999999999E-3</v>
      </c>
      <c r="J246" s="4">
        <f>ABS(Table1[[#This Row],[Change %]])</f>
        <v>2.0999999999999999E-3</v>
      </c>
      <c r="K246">
        <f>Table1[[#This Row],[High]]-Table1[[#This Row],[Low]]</f>
        <v>31.179999999999836</v>
      </c>
      <c r="L246" s="5">
        <f>Table1[[#This Row],[Volatility(in $)]]/Table1[[#This Row],[Open]]</f>
        <v>1.067018917513067E-2</v>
      </c>
    </row>
    <row r="247" spans="1:12" x14ac:dyDescent="0.25">
      <c r="A247" s="1">
        <v>43586</v>
      </c>
      <c r="B247" s="2">
        <v>2923.73</v>
      </c>
      <c r="C247" s="1">
        <v>43586</v>
      </c>
      <c r="D247" s="2">
        <v>2952.33</v>
      </c>
      <c r="E247" s="2">
        <v>2954.13</v>
      </c>
      <c r="F247" s="2">
        <v>2923.36</v>
      </c>
      <c r="G247" s="2">
        <v>2923.73</v>
      </c>
      <c r="H247" t="s">
        <v>7</v>
      </c>
      <c r="I247" s="3">
        <v>-7.4999999999999997E-3</v>
      </c>
      <c r="J247" s="4">
        <f>ABS(Table1[[#This Row],[Change %]])</f>
        <v>7.4999999999999997E-3</v>
      </c>
      <c r="K247">
        <f>Table1[[#This Row],[High]]-Table1[[#This Row],[Low]]</f>
        <v>30.769999999999982</v>
      </c>
      <c r="L247" s="5">
        <f>Table1[[#This Row],[Volatility(in $)]]/Table1[[#This Row],[Open]]</f>
        <v>1.0422276642516244E-2</v>
      </c>
    </row>
    <row r="248" spans="1:12" x14ac:dyDescent="0.25">
      <c r="A248" s="1">
        <v>43585</v>
      </c>
      <c r="B248" s="2">
        <v>2945.83</v>
      </c>
      <c r="C248" s="1">
        <v>43585</v>
      </c>
      <c r="D248" s="2">
        <v>2937.14</v>
      </c>
      <c r="E248" s="2">
        <v>2948.22</v>
      </c>
      <c r="F248" s="2">
        <v>2924.11</v>
      </c>
      <c r="G248" s="2">
        <v>2945.83</v>
      </c>
      <c r="H248" t="s">
        <v>7</v>
      </c>
      <c r="I248" s="3">
        <v>1E-3</v>
      </c>
      <c r="J248" s="4">
        <f>ABS(Table1[[#This Row],[Change %]])</f>
        <v>1E-3</v>
      </c>
      <c r="K248">
        <f>Table1[[#This Row],[High]]-Table1[[#This Row],[Low]]</f>
        <v>24.109999999999673</v>
      </c>
      <c r="L248" s="5">
        <f>Table1[[#This Row],[Volatility(in $)]]/Table1[[#This Row],[Open]]</f>
        <v>8.2086655726317688E-3</v>
      </c>
    </row>
    <row r="249" spans="1:12" x14ac:dyDescent="0.25">
      <c r="A249" s="1">
        <v>43584</v>
      </c>
      <c r="B249" s="2">
        <v>2943.03</v>
      </c>
      <c r="C249" s="1">
        <v>43584</v>
      </c>
      <c r="D249" s="2">
        <v>2940.58</v>
      </c>
      <c r="E249" s="2">
        <v>2949.52</v>
      </c>
      <c r="F249" s="2">
        <v>2939.35</v>
      </c>
      <c r="G249" s="2">
        <v>2943.03</v>
      </c>
      <c r="H249" t="s">
        <v>7</v>
      </c>
      <c r="I249" s="3">
        <v>1.1000000000000001E-3</v>
      </c>
      <c r="J249" s="4">
        <f>ABS(Table1[[#This Row],[Change %]])</f>
        <v>1.1000000000000001E-3</v>
      </c>
      <c r="K249">
        <f>Table1[[#This Row],[High]]-Table1[[#This Row],[Low]]</f>
        <v>10.170000000000073</v>
      </c>
      <c r="L249" s="5">
        <f>Table1[[#This Row],[Volatility(in $)]]/Table1[[#This Row],[Open]]</f>
        <v>3.4585013840807166E-3</v>
      </c>
    </row>
    <row r="250" spans="1:12" x14ac:dyDescent="0.25">
      <c r="A250" s="1">
        <v>43581</v>
      </c>
      <c r="B250" s="2">
        <v>2939.88</v>
      </c>
      <c r="C250" s="1">
        <v>43581</v>
      </c>
      <c r="D250" s="2">
        <v>2925.81</v>
      </c>
      <c r="E250" s="2">
        <v>2939.88</v>
      </c>
      <c r="F250" s="2">
        <v>2917.56</v>
      </c>
      <c r="G250" s="2">
        <v>2939.88</v>
      </c>
      <c r="H250" t="s">
        <v>7</v>
      </c>
      <c r="I250" s="3">
        <v>4.7000000000000002E-3</v>
      </c>
      <c r="J250" s="4">
        <f>ABS(Table1[[#This Row],[Change %]])</f>
        <v>4.7000000000000002E-3</v>
      </c>
      <c r="K250">
        <f>Table1[[#This Row],[High]]-Table1[[#This Row],[Low]]</f>
        <v>22.320000000000164</v>
      </c>
      <c r="L250" s="5">
        <f>Table1[[#This Row],[Volatility(in $)]]/Table1[[#This Row],[Open]]</f>
        <v>7.6286566796887577E-3</v>
      </c>
    </row>
    <row r="251" spans="1:12" x14ac:dyDescent="0.25">
      <c r="A251" s="1">
        <v>43580</v>
      </c>
      <c r="B251" s="2">
        <v>2926.17</v>
      </c>
      <c r="C251" s="1">
        <v>43580</v>
      </c>
      <c r="D251" s="2">
        <v>2928.99</v>
      </c>
      <c r="E251" s="2">
        <v>2933.1</v>
      </c>
      <c r="F251" s="2">
        <v>2912.84</v>
      </c>
      <c r="G251" s="2">
        <v>2926.17</v>
      </c>
      <c r="H251" t="s">
        <v>7</v>
      </c>
      <c r="I251" s="3">
        <v>-4.0000000000000002E-4</v>
      </c>
      <c r="J251" s="4">
        <f>ABS(Table1[[#This Row],[Change %]])</f>
        <v>4.0000000000000002E-4</v>
      </c>
      <c r="K251">
        <f>Table1[[#This Row],[High]]-Table1[[#This Row],[Low]]</f>
        <v>20.259999999999764</v>
      </c>
      <c r="L251" s="5">
        <f>Table1[[#This Row],[Volatility(in $)]]/Table1[[#This Row],[Open]]</f>
        <v>6.9170601470130537E-3</v>
      </c>
    </row>
    <row r="252" spans="1:12" x14ac:dyDescent="0.25">
      <c r="A252" s="1">
        <v>43579</v>
      </c>
      <c r="B252" s="2">
        <v>2927.25</v>
      </c>
      <c r="C252" s="1">
        <v>43579</v>
      </c>
      <c r="D252" s="2">
        <v>2934</v>
      </c>
      <c r="E252" s="2">
        <v>2936.83</v>
      </c>
      <c r="F252" s="2">
        <v>2926.05</v>
      </c>
      <c r="G252" s="2">
        <v>2927.25</v>
      </c>
      <c r="H252" t="s">
        <v>7</v>
      </c>
      <c r="I252" s="3">
        <v>-2.2000000000000001E-3</v>
      </c>
      <c r="J252" s="4">
        <f>ABS(Table1[[#This Row],[Change %]])</f>
        <v>2.2000000000000001E-3</v>
      </c>
      <c r="K252">
        <f>Table1[[#This Row],[High]]-Table1[[#This Row],[Low]]</f>
        <v>10.779999999999745</v>
      </c>
      <c r="L252" s="5">
        <f>Table1[[#This Row],[Volatility(in $)]]/Table1[[#This Row],[Open]]</f>
        <v>3.6741649625084338E-3</v>
      </c>
    </row>
    <row r="253" spans="1:12" x14ac:dyDescent="0.25">
      <c r="A253" s="1">
        <v>43578</v>
      </c>
      <c r="B253" s="2">
        <v>2933.68</v>
      </c>
      <c r="C253" s="1">
        <v>43578</v>
      </c>
      <c r="D253" s="2">
        <v>2909.99</v>
      </c>
      <c r="E253" s="2">
        <v>2936.31</v>
      </c>
      <c r="F253" s="2">
        <v>2908.53</v>
      </c>
      <c r="G253" s="2">
        <v>2933.68</v>
      </c>
      <c r="H253" t="s">
        <v>7</v>
      </c>
      <c r="I253" s="3">
        <v>8.8000000000000005E-3</v>
      </c>
      <c r="J253" s="4">
        <f>ABS(Table1[[#This Row],[Change %]])</f>
        <v>8.8000000000000005E-3</v>
      </c>
      <c r="K253">
        <f>Table1[[#This Row],[High]]-Table1[[#This Row],[Low]]</f>
        <v>27.779999999999745</v>
      </c>
      <c r="L253" s="5">
        <f>Table1[[#This Row],[Volatility(in $)]]/Table1[[#This Row],[Open]]</f>
        <v>9.5464245581599067E-3</v>
      </c>
    </row>
    <row r="254" spans="1:12" x14ac:dyDescent="0.25">
      <c r="A254" s="1">
        <v>43577</v>
      </c>
      <c r="B254" s="2">
        <v>2907.97</v>
      </c>
      <c r="C254" s="1">
        <v>43577</v>
      </c>
      <c r="D254" s="2">
        <v>2898.78</v>
      </c>
      <c r="E254" s="2">
        <v>2909.51</v>
      </c>
      <c r="F254" s="2">
        <v>2896.35</v>
      </c>
      <c r="G254" s="2">
        <v>2907.97</v>
      </c>
      <c r="H254" t="s">
        <v>7</v>
      </c>
      <c r="I254" s="3">
        <v>1E-3</v>
      </c>
      <c r="J254" s="4">
        <f>ABS(Table1[[#This Row],[Change %]])</f>
        <v>1E-3</v>
      </c>
      <c r="K254">
        <f>Table1[[#This Row],[High]]-Table1[[#This Row],[Low]]</f>
        <v>13.160000000000309</v>
      </c>
      <c r="L254" s="5">
        <f>Table1[[#This Row],[Volatility(in $)]]/Table1[[#This Row],[Open]]</f>
        <v>4.5398408985850283E-3</v>
      </c>
    </row>
  </sheetData>
  <mergeCells count="27">
    <mergeCell ref="AN9:AO9"/>
    <mergeCell ref="AD6:AS7"/>
    <mergeCell ref="AD8:AG8"/>
    <mergeCell ref="AH8:AK8"/>
    <mergeCell ref="AL8:AO8"/>
    <mergeCell ref="AP8:AS8"/>
    <mergeCell ref="AD5:AS5"/>
    <mergeCell ref="AP9:AQ9"/>
    <mergeCell ref="AR9:AS9"/>
    <mergeCell ref="AD10:AE11"/>
    <mergeCell ref="AF10:AG11"/>
    <mergeCell ref="AH10:AI11"/>
    <mergeCell ref="AJ10:AK11"/>
    <mergeCell ref="AL10:AM11"/>
    <mergeCell ref="AN10:AO11"/>
    <mergeCell ref="AP10:AQ11"/>
    <mergeCell ref="AR10:AS11"/>
    <mergeCell ref="AD9:AE9"/>
    <mergeCell ref="AF9:AG9"/>
    <mergeCell ref="AH9:AI9"/>
    <mergeCell ref="AJ9:AK9"/>
    <mergeCell ref="AL9:AM9"/>
    <mergeCell ref="AD12:AG20"/>
    <mergeCell ref="AH12:AK20"/>
    <mergeCell ref="AL12:AO20"/>
    <mergeCell ref="AP12:AQ20"/>
    <mergeCell ref="AR12:AS20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Historical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Injamul  Hoque</dc:creator>
  <cp:lastModifiedBy>Injamul  Hoque</cp:lastModifiedBy>
  <dcterms:created xsi:type="dcterms:W3CDTF">2021-12-09T19:33:02Z</dcterms:created>
  <dcterms:modified xsi:type="dcterms:W3CDTF">2021-12-09T19:34:07Z</dcterms:modified>
</cp:coreProperties>
</file>