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V9" i="1" l="1"/>
  <c r="H9" i="1"/>
  <c r="V8" i="1"/>
  <c r="W4" i="1"/>
  <c r="W5" i="1"/>
  <c r="W6" i="1"/>
  <c r="W8" i="1"/>
  <c r="W3" i="1"/>
  <c r="V4" i="1"/>
  <c r="V5" i="1"/>
  <c r="V6" i="1"/>
  <c r="V3" i="1"/>
  <c r="U4" i="1"/>
  <c r="U5" i="1"/>
  <c r="U6" i="1"/>
  <c r="U8" i="1"/>
  <c r="U3" i="1"/>
  <c r="O4" i="1"/>
  <c r="O5" i="1"/>
  <c r="O6" i="1"/>
  <c r="O8" i="1"/>
  <c r="O9" i="1"/>
  <c r="O3" i="1"/>
  <c r="J9" i="1"/>
  <c r="H6" i="1"/>
  <c r="H4" i="1"/>
  <c r="J4" i="1"/>
  <c r="J6" i="1"/>
  <c r="J8" i="1"/>
  <c r="I4" i="1"/>
  <c r="I6" i="1"/>
  <c r="I8" i="1"/>
  <c r="J3" i="1"/>
  <c r="I3" i="1"/>
  <c r="H3" i="1"/>
  <c r="H8" i="1"/>
  <c r="H5" i="1"/>
  <c r="I5" i="1" s="1"/>
  <c r="J5" i="1" l="1"/>
</calcChain>
</file>

<file path=xl/sharedStrings.xml><?xml version="1.0" encoding="utf-8"?>
<sst xmlns="http://schemas.openxmlformats.org/spreadsheetml/2006/main" count="21" uniqueCount="21">
  <si>
    <t>min mcs</t>
  </si>
  <si>
    <t>max mcs</t>
  </si>
  <si>
    <t>mcs +90</t>
  </si>
  <si>
    <t>mcs -90</t>
  </si>
  <si>
    <t>min ang</t>
  </si>
  <si>
    <t>max ang</t>
  </si>
  <si>
    <t>middle mcs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</si>
  <si>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</si>
  <si>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т</t>
  </si>
  <si>
    <t>Вращение плюс - против часовой сверху (либо правый борт) на ось вращения</t>
  </si>
  <si>
    <t>mcs/ang</t>
  </si>
  <si>
    <t>cutted</t>
  </si>
  <si>
    <t>min</t>
  </si>
  <si>
    <t>max</t>
  </si>
  <si>
    <t>valid mcs range</t>
  </si>
  <si>
    <t>actual angles</t>
  </si>
  <si>
    <t>90 (real 0)</t>
  </si>
  <si>
    <t>actual 1byte angles</t>
  </si>
  <si>
    <t>offset</t>
  </si>
  <si>
    <t>programmed into the Arduino driver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</si>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</sst>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M1" workbookViewId="0">
      <selection activeCell="S3" sqref="S3"/>
    </sheetView>
  </sheetViews>
  <sheetFormatPr defaultRowHeight="14.4" x14ac:dyDescent="0.3"/>
  <cols>
    <col min="4" max="4" width="10.33203125" customWidth="1"/>
    <col min="8" max="8" width="9.109375" customWidth="1"/>
  </cols>
  <sheetData>
    <row r="1" spans="1:23" x14ac:dyDescent="0.3">
      <c r="A1" t="s">
        <v>9</v>
      </c>
      <c r="K1" s="1" t="s">
        <v>11</v>
      </c>
      <c r="L1" s="1"/>
      <c r="N1" s="1" t="s">
        <v>15</v>
      </c>
      <c r="O1" s="1"/>
      <c r="P1" s="2" t="s">
        <v>17</v>
      </c>
      <c r="Q1" s="2"/>
      <c r="R1" s="2"/>
      <c r="U1" s="1" t="s">
        <v>14</v>
      </c>
      <c r="V1" s="1"/>
    </row>
    <row r="2" spans="1:23" x14ac:dyDescent="0.3">
      <c r="C2" t="s">
        <v>0</v>
      </c>
      <c r="D2" t="s">
        <v>6</v>
      </c>
      <c r="E2" t="s">
        <v>1</v>
      </c>
      <c r="F2" t="s">
        <v>2</v>
      </c>
      <c r="G2" t="s">
        <v>3</v>
      </c>
      <c r="H2" t="s">
        <v>10</v>
      </c>
      <c r="I2" t="s">
        <v>4</v>
      </c>
      <c r="J2" t="s">
        <v>5</v>
      </c>
      <c r="K2" t="s">
        <v>12</v>
      </c>
      <c r="L2" t="s">
        <v>13</v>
      </c>
      <c r="P2" s="2"/>
      <c r="Q2" s="2"/>
      <c r="R2" s="2" t="s">
        <v>18</v>
      </c>
      <c r="S2" t="s">
        <v>20</v>
      </c>
      <c r="W2" t="s">
        <v>16</v>
      </c>
    </row>
    <row r="3" spans="1:23" x14ac:dyDescent="0.3">
      <c r="B3">
        <v>0</v>
      </c>
      <c r="C3">
        <v>84</v>
      </c>
      <c r="D3">
        <v>333</v>
      </c>
      <c r="E3">
        <v>582</v>
      </c>
      <c r="F3">
        <v>173</v>
      </c>
      <c r="G3">
        <v>487</v>
      </c>
      <c r="H3">
        <f>(G3-F3)/180</f>
        <v>1.7444444444444445</v>
      </c>
      <c r="I3">
        <f>0-(D3-C3)/H3</f>
        <v>-142.73885350318471</v>
      </c>
      <c r="J3">
        <f>(E3-D3)/H3</f>
        <v>142.73885350318471</v>
      </c>
      <c r="K3">
        <v>-142</v>
      </c>
      <c r="L3">
        <v>142</v>
      </c>
      <c r="N3">
        <v>0</v>
      </c>
      <c r="O3">
        <f>L3-K3</f>
        <v>284</v>
      </c>
      <c r="P3" s="2">
        <v>15</v>
      </c>
      <c r="Q3" s="2">
        <v>270</v>
      </c>
      <c r="R3" s="2">
        <v>15</v>
      </c>
      <c r="U3">
        <f>-((D3-F3)*(-K3)/90-D3)</f>
        <v>80.555555555555543</v>
      </c>
      <c r="V3">
        <f>-((-G3+D3)*L3/90-D3)</f>
        <v>575.97777777777776</v>
      </c>
      <c r="W3">
        <f>(V3+U3)/2</f>
        <v>328.26666666666665</v>
      </c>
    </row>
    <row r="4" spans="1:23" x14ac:dyDescent="0.3">
      <c r="B4">
        <v>1</v>
      </c>
      <c r="C4">
        <v>116</v>
      </c>
      <c r="D4">
        <v>326</v>
      </c>
      <c r="E4">
        <v>542</v>
      </c>
      <c r="F4">
        <v>185</v>
      </c>
      <c r="G4">
        <v>469</v>
      </c>
      <c r="H4">
        <f>(G4-F4)/180</f>
        <v>1.5777777777777777</v>
      </c>
      <c r="I4">
        <f t="shared" ref="I4:I8" si="0">0-(D4-C4)/H4</f>
        <v>-133.09859154929578</v>
      </c>
      <c r="J4">
        <f t="shared" ref="J4:J8" si="1">(E4-D4)/H4</f>
        <v>136.90140845070422</v>
      </c>
      <c r="K4">
        <v>-133</v>
      </c>
      <c r="L4">
        <v>133</v>
      </c>
      <c r="N4">
        <v>0</v>
      </c>
      <c r="O4">
        <f t="shared" ref="O4:O9" si="2">L4-K4</f>
        <v>266</v>
      </c>
      <c r="P4" s="2">
        <v>6</v>
      </c>
      <c r="Q4" s="2">
        <v>261</v>
      </c>
      <c r="R4" s="2">
        <v>6</v>
      </c>
      <c r="U4">
        <f>-((D4-F4)*(-K4)/90-D4)</f>
        <v>117.63333333333333</v>
      </c>
      <c r="V4">
        <f>-((-G4+D4)*L4/90-D4)</f>
        <v>537.32222222222219</v>
      </c>
      <c r="W4">
        <f>(V4+U4)/2</f>
        <v>327.47777777777776</v>
      </c>
    </row>
    <row r="5" spans="1:23" x14ac:dyDescent="0.3">
      <c r="B5">
        <v>2</v>
      </c>
      <c r="C5">
        <v>116</v>
      </c>
      <c r="D5">
        <v>326</v>
      </c>
      <c r="E5">
        <v>542</v>
      </c>
      <c r="F5">
        <v>180</v>
      </c>
      <c r="G5">
        <v>470</v>
      </c>
      <c r="H5">
        <f t="shared" ref="H5:H8" si="3">(G5-F5)/180</f>
        <v>1.6111111111111112</v>
      </c>
      <c r="I5">
        <f t="shared" si="0"/>
        <v>-130.34482758620689</v>
      </c>
      <c r="J5">
        <f t="shared" si="1"/>
        <v>134.06896551724137</v>
      </c>
      <c r="K5">
        <v>-130</v>
      </c>
      <c r="L5">
        <v>130</v>
      </c>
      <c r="N5">
        <v>0</v>
      </c>
      <c r="O5">
        <f t="shared" si="2"/>
        <v>260</v>
      </c>
      <c r="P5" s="2">
        <v>3</v>
      </c>
      <c r="Q5" s="2">
        <v>258</v>
      </c>
      <c r="R5" s="2">
        <v>3</v>
      </c>
      <c r="U5">
        <f>-((D5-F5)*(-K5)/90-D5)</f>
        <v>115.11111111111111</v>
      </c>
      <c r="V5">
        <f>-((-G5+D5)*L5/90-D5)</f>
        <v>534</v>
      </c>
      <c r="W5">
        <f>(V5+U5)/2</f>
        <v>324.55555555555554</v>
      </c>
    </row>
    <row r="6" spans="1:23" x14ac:dyDescent="0.3">
      <c r="B6">
        <v>3</v>
      </c>
      <c r="C6">
        <v>116</v>
      </c>
      <c r="D6">
        <v>326</v>
      </c>
      <c r="E6">
        <v>542</v>
      </c>
      <c r="F6">
        <v>183</v>
      </c>
      <c r="G6">
        <v>468</v>
      </c>
      <c r="H6">
        <f>(G6-F6)/180</f>
        <v>1.5833333333333333</v>
      </c>
      <c r="I6">
        <f t="shared" si="0"/>
        <v>-132.63157894736844</v>
      </c>
      <c r="J6">
        <f t="shared" si="1"/>
        <v>136.42105263157896</v>
      </c>
      <c r="K6">
        <v>-132</v>
      </c>
      <c r="L6">
        <v>132</v>
      </c>
      <c r="N6">
        <v>0</v>
      </c>
      <c r="O6">
        <f t="shared" si="2"/>
        <v>264</v>
      </c>
      <c r="P6" s="2">
        <v>5</v>
      </c>
      <c r="Q6" s="2">
        <v>260</v>
      </c>
      <c r="R6" s="2">
        <v>5</v>
      </c>
      <c r="U6">
        <f>-((D6-F6)*(-K6)/90-D6)</f>
        <v>116.26666666666668</v>
      </c>
      <c r="V6">
        <f>-((-G6+D6)*L6/90-D6)</f>
        <v>534.26666666666665</v>
      </c>
      <c r="W6">
        <f>(V6+U6)/2</f>
        <v>325.26666666666665</v>
      </c>
    </row>
    <row r="7" spans="1:23" x14ac:dyDescent="0.3">
      <c r="B7">
        <v>4</v>
      </c>
      <c r="C7">
        <v>251</v>
      </c>
      <c r="E7">
        <v>440</v>
      </c>
      <c r="I7">
        <v>0</v>
      </c>
      <c r="J7">
        <v>1</v>
      </c>
      <c r="K7">
        <v>0</v>
      </c>
      <c r="L7">
        <v>1</v>
      </c>
      <c r="N7">
        <v>0</v>
      </c>
      <c r="O7">
        <v>1</v>
      </c>
      <c r="P7" s="2"/>
      <c r="Q7" s="2"/>
      <c r="R7" s="2"/>
      <c r="U7">
        <v>251</v>
      </c>
      <c r="V7">
        <v>440</v>
      </c>
    </row>
    <row r="8" spans="1:23" x14ac:dyDescent="0.3">
      <c r="B8">
        <v>5</v>
      </c>
      <c r="C8">
        <v>135</v>
      </c>
      <c r="D8">
        <v>335</v>
      </c>
      <c r="E8">
        <v>525</v>
      </c>
      <c r="F8">
        <v>143</v>
      </c>
      <c r="G8">
        <v>533</v>
      </c>
      <c r="H8">
        <f t="shared" si="3"/>
        <v>2.1666666666666665</v>
      </c>
      <c r="I8">
        <f t="shared" si="0"/>
        <v>-92.307692307692321</v>
      </c>
      <c r="J8">
        <f t="shared" si="1"/>
        <v>87.692307692307693</v>
      </c>
      <c r="K8">
        <v>-87</v>
      </c>
      <c r="L8">
        <v>87</v>
      </c>
      <c r="N8">
        <v>0</v>
      </c>
      <c r="O8">
        <f t="shared" si="2"/>
        <v>174</v>
      </c>
      <c r="P8" s="2">
        <v>0</v>
      </c>
      <c r="Q8" s="2">
        <v>174</v>
      </c>
      <c r="R8" s="2">
        <v>0</v>
      </c>
      <c r="U8">
        <f>-((D8-F8)*(-K8)/90-D8)</f>
        <v>149.4</v>
      </c>
      <c r="V8">
        <f>-((-G8+D8)*L8/90-D8)</f>
        <v>526.4</v>
      </c>
      <c r="W8">
        <f>(V8+U8)/2</f>
        <v>337.9</v>
      </c>
    </row>
    <row r="9" spans="1:23" x14ac:dyDescent="0.3">
      <c r="B9">
        <v>6</v>
      </c>
      <c r="C9">
        <v>150</v>
      </c>
      <c r="D9">
        <v>390</v>
      </c>
      <c r="E9">
        <v>467</v>
      </c>
      <c r="G9">
        <v>180</v>
      </c>
      <c r="H9">
        <f>(D9-G9)/90</f>
        <v>2.3333333333333335</v>
      </c>
      <c r="I9">
        <v>-90</v>
      </c>
      <c r="J9">
        <f>(E9-D9)/H9</f>
        <v>33</v>
      </c>
      <c r="K9">
        <v>-90</v>
      </c>
      <c r="L9">
        <v>30</v>
      </c>
      <c r="N9">
        <v>0</v>
      </c>
      <c r="O9">
        <f t="shared" si="2"/>
        <v>120</v>
      </c>
      <c r="P9" s="2">
        <v>0</v>
      </c>
      <c r="Q9" s="2">
        <v>120</v>
      </c>
      <c r="R9" s="2">
        <v>0</v>
      </c>
      <c r="U9">
        <v>180</v>
      </c>
      <c r="V9">
        <f>U9+(O9)*H9</f>
        <v>460</v>
      </c>
      <c r="W9">
        <v>390</v>
      </c>
    </row>
    <row r="10" spans="1:23" x14ac:dyDescent="0.3">
      <c r="G10" t="s">
        <v>8</v>
      </c>
      <c r="P10" t="s">
        <v>19</v>
      </c>
    </row>
    <row r="12" spans="1:23" x14ac:dyDescent="0.3">
      <c r="H12" t="s">
        <v>7</v>
      </c>
    </row>
  </sheetData>
  <mergeCells count="3">
    <mergeCell ref="N1:O1"/>
    <mergeCell ref="K1:L1"/>
    <mergeCell ref="U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2025-02-01T20:59:53Z</dcterms:modified>
</cp:coreProperties>
</file>