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amark" sheetId="1" r:id="rId4"/>
    <sheet state="visible" name="付费结构" sheetId="2" r:id="rId5"/>
    <sheet state="visible" name="等级节奏" sheetId="3" r:id="rId6"/>
    <sheet state="visible" name="每日付费模拟" sheetId="4" r:id="rId7"/>
    <sheet state="visible" name="每日人数模拟" sheetId="5" r:id="rId8"/>
    <sheet state="visible" name="养成节奏" sheetId="6" r:id="rId9"/>
    <sheet state="visible" name="7day数值规划" sheetId="7" r:id="rId10"/>
  </sheets>
  <definedNames/>
  <calcPr/>
  <extLst>
    <ext uri="GoogleSheetsCustomDataVersion2">
      <go:sheetsCustomData xmlns:go="http://customooxmlschemas.google.com/" r:id="rId11" roundtripDataChecksum="P4rgFayvb62l3Rliv/4RHboea86Otf4WtceDnQLfqyE="/>
    </ext>
  </extLst>
</workbook>
</file>

<file path=xl/sharedStrings.xml><?xml version="1.0" encoding="utf-8"?>
<sst xmlns="http://schemas.openxmlformats.org/spreadsheetml/2006/main" count="687" uniqueCount="374">
  <si>
    <t>ltv</t>
  </si>
  <si>
    <t>指标</t>
  </si>
  <si>
    <t>流水</t>
  </si>
  <si>
    <t>市场规模</t>
  </si>
  <si>
    <t>day</t>
  </si>
  <si>
    <t>ssltv</t>
  </si>
  <si>
    <t>ssrltv_b</t>
  </si>
  <si>
    <t>ssrltv_s</t>
  </si>
  <si>
    <t>ssr_b</t>
  </si>
  <si>
    <t>ssr_a</t>
  </si>
  <si>
    <t>ssr_s</t>
  </si>
  <si>
    <t>month</t>
  </si>
  <si>
    <t>ss新增用户(日均)</t>
  </si>
  <si>
    <t>ss流水</t>
  </si>
  <si>
    <t>ssr新增用户(日均)</t>
  </si>
  <si>
    <t>ssr流水</t>
  </si>
  <si>
    <t>类型</t>
  </si>
  <si>
    <t>参考游戏</t>
  </si>
  <si>
    <t>用户量级</t>
  </si>
  <si>
    <t>年价值预估(M$)</t>
  </si>
  <si>
    <t>user</t>
  </si>
  <si>
    <t>次留</t>
  </si>
  <si>
    <t>A类</t>
  </si>
  <si>
    <t>SLG+题材</t>
  </si>
  <si>
    <t>SS/P&amp;S/LF/AOZ</t>
  </si>
  <si>
    <t>7留</t>
  </si>
  <si>
    <t>B类</t>
  </si>
  <si>
    <t>RPG+题材</t>
  </si>
  <si>
    <t>AFK/魔灵/raid</t>
  </si>
  <si>
    <t>付费转化率</t>
  </si>
  <si>
    <t>C类</t>
  </si>
  <si>
    <t>泛策略+题材</t>
  </si>
  <si>
    <t>CR/COC/Last day on earth</t>
  </si>
  <si>
    <t>周付费留存率</t>
  </si>
  <si>
    <t>D类</t>
  </si>
  <si>
    <t>SLG+非题材</t>
  </si>
  <si>
    <t>ROK、LM等</t>
  </si>
  <si>
    <t>非核心</t>
  </si>
  <si>
    <t>泛玩法+题材</t>
  </si>
  <si>
    <t>生化危机</t>
  </si>
  <si>
    <t>其它</t>
  </si>
  <si>
    <t>泛玩法+非题材</t>
  </si>
  <si>
    <t>单服导量</t>
  </si>
  <si>
    <t>ID</t>
  </si>
  <si>
    <t>name</t>
  </si>
  <si>
    <r>
      <rPr>
        <rFont val="Calibri"/>
        <b/>
        <color theme="0"/>
        <sz val="11.0"/>
      </rPr>
      <t>付费标准</t>
    </r>
    <r>
      <rPr>
        <rFont val="Calibri"/>
        <b/>
        <color theme="0"/>
        <sz val="11.0"/>
      </rPr>
      <t>($/day)</t>
    </r>
  </si>
  <si>
    <t>phase</t>
  </si>
  <si>
    <t>startDay</t>
  </si>
  <si>
    <t>endDay</t>
  </si>
  <si>
    <t>资源</t>
  </si>
  <si>
    <t>体力</t>
  </si>
  <si>
    <t>等级</t>
  </si>
  <si>
    <t>抽卡</t>
  </si>
  <si>
    <t>数值</t>
  </si>
  <si>
    <t>英雄</t>
  </si>
  <si>
    <t>装备</t>
  </si>
  <si>
    <t>专武</t>
  </si>
  <si>
    <t>士兵</t>
  </si>
  <si>
    <t>头衔</t>
  </si>
  <si>
    <t>载具</t>
  </si>
  <si>
    <t>U1</t>
  </si>
  <si>
    <t>超超(&gt;100)</t>
  </si>
  <si>
    <t>新手期</t>
  </si>
  <si>
    <t>U2</t>
  </si>
  <si>
    <t>超(100)</t>
  </si>
  <si>
    <t>备战期</t>
  </si>
  <si>
    <t>U3</t>
  </si>
  <si>
    <t>大大(30)</t>
  </si>
  <si>
    <t>中圈争夺期</t>
  </si>
  <si>
    <t>U4</t>
  </si>
  <si>
    <t>大(15)</t>
  </si>
  <si>
    <t>内圈争夺期</t>
  </si>
  <si>
    <t>U5</t>
  </si>
  <si>
    <t>中(6)</t>
  </si>
  <si>
    <t>赛季迭代期</t>
  </si>
  <si>
    <t>U6</t>
  </si>
  <si>
    <t>小(1)</t>
  </si>
  <si>
    <t>U7</t>
  </si>
  <si>
    <t>非(0)</t>
  </si>
  <si>
    <t>LV</t>
  </si>
  <si>
    <t>Day</t>
  </si>
  <si>
    <t>heroLv</t>
  </si>
  <si>
    <t>阶段</t>
  </si>
  <si>
    <t>士兵等级</t>
  </si>
  <si>
    <t>单英雄带兵</t>
  </si>
  <si>
    <t>兵营带兵</t>
  </si>
  <si>
    <t>装备打造等级</t>
  </si>
  <si>
    <r>
      <rPr>
        <rFont val="Calibri"/>
        <color theme="1"/>
        <sz val="11.0"/>
      </rPr>
      <t>第一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</si>
  <si>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第一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</si>
  <si>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第一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</si>
  <si>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第一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</si>
  <si>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第二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</si>
  <si>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第二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</si>
  <si>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第三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</si>
  <si>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第三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</si>
  <si>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r>
      <rPr>
        <rFont val="Calibri"/>
        <color theme="1"/>
        <sz val="11.0"/>
      </rPr>
      <t>第四</t>
    </r>
    <r>
      <rPr>
        <rFont val="Calibri"/>
        <color theme="1"/>
        <sz val="11.0"/>
      </rPr>
      <t>赛</t>
    </r>
    <r>
      <rPr>
        <rFont val="Calibri"/>
        <color theme="1"/>
        <sz val="11.0"/>
      </rPr>
      <t>季</t>
    </r>
  </si>
  <si>
    <t>day/$</t>
  </si>
  <si>
    <t>day/人</t>
  </si>
  <si>
    <t>超大</t>
  </si>
  <si>
    <t>中</t>
  </si>
  <si>
    <t>小非</t>
  </si>
  <si>
    <t>大盟</t>
  </si>
  <si>
    <t>中盟</t>
  </si>
  <si>
    <t>小盟</t>
  </si>
  <si>
    <t>day2</t>
  </si>
  <si>
    <t>day3</t>
  </si>
  <si>
    <t>day4</t>
  </si>
  <si>
    <t>day5</t>
  </si>
  <si>
    <t>day6</t>
  </si>
  <si>
    <t>day7</t>
  </si>
  <si>
    <t>小</t>
  </si>
  <si>
    <t>非R</t>
  </si>
  <si>
    <t>hero1</t>
  </si>
  <si>
    <t>hero2</t>
  </si>
  <si>
    <t>hero3</t>
  </si>
  <si>
    <t>MainLv</t>
  </si>
  <si>
    <t>品质</t>
  </si>
  <si>
    <t>星级</t>
  </si>
  <si>
    <t>装备T</t>
  </si>
  <si>
    <t>装备品质</t>
  </si>
  <si>
    <t>装备数量</t>
  </si>
  <si>
    <t>装备强化</t>
  </si>
  <si>
    <t>宠物品质</t>
  </si>
  <si>
    <t>宠物等级</t>
  </si>
  <si>
    <t>宠物进阶</t>
  </si>
  <si>
    <t>45m</t>
  </si>
  <si>
    <t>90m</t>
  </si>
  <si>
    <t>超R</t>
  </si>
  <si>
    <t>养成进度</t>
  </si>
  <si>
    <t>付费结构</t>
  </si>
  <si>
    <t>users</t>
  </si>
  <si>
    <t>num%</t>
  </si>
  <si>
    <t>pay</t>
  </si>
  <si>
    <t>lv(pay)</t>
  </si>
  <si>
    <t>功能解锁</t>
  </si>
  <si>
    <t>雷达lv(pay)</t>
  </si>
  <si>
    <t>英雄lv</t>
  </si>
  <si>
    <t>宠物</t>
  </si>
  <si>
    <t>se爬塔</t>
  </si>
  <si>
    <t>打造解锁</t>
  </si>
  <si>
    <t>付费事件</t>
  </si>
  <si>
    <t>pass%</t>
  </si>
  <si>
    <t>超</t>
  </si>
  <si>
    <t>大</t>
  </si>
  <si>
    <t>非</t>
  </si>
  <si>
    <t>英雄升级</t>
  </si>
  <si>
    <t>抽卡(英雄强化)</t>
  </si>
  <si>
    <t>宠物升阶+爬塔</t>
  </si>
  <si>
    <t>首充英雄</t>
  </si>
  <si>
    <t>雷达+出城+slg+饼干</t>
  </si>
  <si>
    <t>商店+广告变现</t>
  </si>
  <si>
    <t>联盟</t>
  </si>
  <si>
    <t>2,3(4,5)</t>
  </si>
  <si>
    <t>二队列+常驻礼包</t>
  </si>
  <si>
    <t>英雄突破</t>
  </si>
  <si>
    <t>{10,10,10,1}</t>
  </si>
  <si>
    <t>英雄养成礼包</t>
  </si>
  <si>
    <t>{12,10,10,5}</t>
  </si>
  <si>
    <t>体力礼包</t>
  </si>
  <si>
    <t>10(11)</t>
  </si>
  <si>
    <t>5(6)</t>
  </si>
  <si>
    <t>{12,12,12,10}</t>
  </si>
  <si>
    <t>1紫2蓝</t>
  </si>
  <si>
    <t>11(12)</t>
  </si>
  <si>
    <t>工坊+装备打造</t>
  </si>
  <si>
    <t>{15,15,15,10,1}</t>
  </si>
  <si>
    <t>T1头</t>
  </si>
  <si>
    <t>邮件广告变现</t>
  </si>
  <si>
    <t>12(13)</t>
  </si>
  <si>
    <t>6(7)</t>
  </si>
  <si>
    <t>{18,18,18,11,5}</t>
  </si>
  <si>
    <t>T1身</t>
  </si>
  <si>
    <t>装备礼包</t>
  </si>
  <si>
    <t>13(14)</t>
  </si>
  <si>
    <t>6(8)</t>
  </si>
  <si>
    <t>{20,20,20,15,10}</t>
  </si>
  <si>
    <t>1橙2紫</t>
  </si>
  <si>
    <t>T1腰</t>
  </si>
  <si>
    <t>14(16)</t>
  </si>
  <si>
    <t>{22,20,20,20,11,1}</t>
  </si>
  <si>
    <t>T1脚</t>
  </si>
  <si>
    <t>15(17)</t>
  </si>
  <si>
    <t>7(9)</t>
  </si>
  <si>
    <t>{22,22,20,20,15,10}</t>
  </si>
  <si>
    <t>16(18)</t>
  </si>
  <si>
    <t>8(10)</t>
  </si>
  <si>
    <t>{22,22,22,20,20,11}</t>
  </si>
  <si>
    <t>T1手</t>
  </si>
  <si>
    <t>生存之路1</t>
  </si>
  <si>
    <t>17(19)</t>
  </si>
  <si>
    <t>9(11)</t>
  </si>
  <si>
    <t>{24,24,24,22,20,15}</t>
  </si>
  <si>
    <t>抽卡礼包</t>
  </si>
  <si>
    <t>18(20)</t>
  </si>
  <si>
    <t>英雄技能升级</t>
  </si>
  <si>
    <t>10(13)</t>
  </si>
  <si>
    <t>{26,26,26,22,22,20}</t>
  </si>
  <si>
    <t>T2头</t>
  </si>
  <si>
    <t>生存之路2</t>
  </si>
  <si>
    <t>19(21)</t>
  </si>
  <si>
    <t>蜂蜜+宠物升级</t>
  </si>
  <si>
    <t>11(14)</t>
  </si>
  <si>
    <t>{28,28,28,22,22,22}</t>
  </si>
  <si>
    <t>2橙1紫</t>
  </si>
  <si>
    <t>T2身</t>
  </si>
  <si>
    <t>英雄技能礼包</t>
  </si>
  <si>
    <t>20(22)</t>
  </si>
  <si>
    <t>12(15)</t>
  </si>
  <si>
    <t>{30,30,30,24,24,24}</t>
  </si>
  <si>
    <t>T2腰</t>
  </si>
  <si>
    <t>21(23)</t>
  </si>
  <si>
    <t>T2脚</t>
  </si>
  <si>
    <t>22(24)</t>
  </si>
  <si>
    <t>23(25)</t>
  </si>
  <si>
    <t>T2手</t>
  </si>
  <si>
    <t>商品</t>
  </si>
  <si>
    <t>名称</t>
  </si>
  <si>
    <t>说明</t>
  </si>
  <si>
    <t>内容</t>
  </si>
  <si>
    <t>单价($)</t>
  </si>
  <si>
    <t>总</t>
  </si>
  <si>
    <t>付费占比%</t>
  </si>
  <si>
    <t>破冰(base)</t>
  </si>
  <si>
    <t>破冰</t>
  </si>
  <si>
    <t>破冰+</t>
  </si>
  <si>
    <t>首充英雄+英雄养成材料</t>
  </si>
  <si>
    <t>二队列</t>
  </si>
  <si>
    <t>起跑</t>
  </si>
  <si>
    <t>礼包1</t>
  </si>
  <si>
    <t>战力</t>
  </si>
  <si>
    <t>英雄养成</t>
  </si>
  <si>
    <t>礼包2</t>
  </si>
  <si>
    <t>英雄技能</t>
  </si>
  <si>
    <t>礼包3</t>
  </si>
  <si>
    <t>礼包4</t>
  </si>
  <si>
    <t>雷达等级</t>
  </si>
  <si>
    <t>生存之路</t>
  </si>
  <si>
    <t>家具+宠物+英雄</t>
  </si>
  <si>
    <t>加速</t>
  </si>
  <si>
    <t>电子元件</t>
  </si>
  <si>
    <t>玩法投放</t>
  </si>
  <si>
    <t>玩法</t>
  </si>
  <si>
    <t>对标:SS</t>
  </si>
  <si>
    <t>时长(分钟)</t>
  </si>
  <si>
    <t>限制</t>
  </si>
  <si>
    <t>优先</t>
  </si>
  <si>
    <t>价值</t>
  </si>
  <si>
    <t>基础资源</t>
  </si>
  <si>
    <t>银币</t>
  </si>
  <si>
    <t>晶珀</t>
  </si>
  <si>
    <t>英雄经验</t>
  </si>
  <si>
    <t>英雄碎片</t>
  </si>
  <si>
    <t>宠物经验</t>
  </si>
  <si>
    <t>雷达任务</t>
  </si>
  <si>
    <t>任务数量</t>
  </si>
  <si>
    <t>P0</t>
  </si>
  <si>
    <t>每日任务</t>
  </si>
  <si>
    <t>捉宠</t>
  </si>
  <si>
    <t>P1</t>
  </si>
  <si>
    <t>slg精英挑战</t>
  </si>
  <si>
    <t>集结</t>
  </si>
  <si>
    <t>次数</t>
  </si>
  <si>
    <t>多人世界事件</t>
  </si>
  <si>
    <t>P2</t>
  </si>
  <si>
    <t>体力slg</t>
  </si>
  <si>
    <t>P3</t>
  </si>
  <si>
    <t>体力se</t>
  </si>
  <si>
    <t>战斗养成规划</t>
  </si>
  <si>
    <t>属性投放</t>
  </si>
  <si>
    <t>养成模块</t>
  </si>
  <si>
    <t>养成道具</t>
  </si>
  <si>
    <t>活跃获取途径</t>
  </si>
  <si>
    <t>活跃获取价值%</t>
  </si>
  <si>
    <t>付费获取途径</t>
  </si>
  <si>
    <t>付费获取价值%</t>
  </si>
  <si>
    <t>基础三围</t>
  </si>
  <si>
    <t>暴击相关</t>
  </si>
  <si>
    <t>技能等级</t>
  </si>
  <si>
    <t>英雄基础</t>
  </si>
  <si>
    <t>经验书</t>
  </si>
  <si>
    <t>体力刷怪</t>
  </si>
  <si>
    <t>礼包</t>
  </si>
  <si>
    <t>-</t>
  </si>
  <si>
    <t>英雄强化</t>
  </si>
  <si>
    <t>宠物基础</t>
  </si>
  <si>
    <t>经验道具</t>
  </si>
  <si>
    <t>宠物升阶</t>
  </si>
  <si>
    <t>装备基础</t>
  </si>
  <si>
    <t>活跃+联盟活动</t>
  </si>
  <si>
    <t>联盟捐献</t>
  </si>
  <si>
    <t>联盟活动</t>
  </si>
  <si>
    <t>拍卖</t>
  </si>
  <si>
    <t>技能升级-蓝</t>
  </si>
  <si>
    <t>技能经验-蓝</t>
  </si>
  <si>
    <t>排行许愿</t>
  </si>
  <si>
    <t>技能升级-紫</t>
  </si>
  <si>
    <t>技能经验-紫</t>
  </si>
  <si>
    <t>技能升级-橙</t>
  </si>
  <si>
    <t>技能经验-橙</t>
  </si>
  <si>
    <t>拍卖+礼包</t>
  </si>
  <si>
    <t>爬塔数值规划</t>
  </si>
  <si>
    <t>验证节点</t>
  </si>
  <si>
    <t>lv</t>
  </si>
  <si>
    <t>7day活动</t>
  </si>
  <si>
    <t>活跃max(day)</t>
  </si>
  <si>
    <t>付费min($)</t>
  </si>
  <si>
    <t>付费max($)</t>
  </si>
  <si>
    <t>type</t>
  </si>
  <si>
    <t>实现</t>
  </si>
  <si>
    <t>备注</t>
  </si>
  <si>
    <t>count</t>
  </si>
  <si>
    <t>主基地lv达到5级</t>
  </si>
  <si>
    <t>主基地lv</t>
  </si>
  <si>
    <t>任务进度为0/5</t>
  </si>
  <si>
    <t>任意1个英雄等级达到12级</t>
  </si>
  <si>
    <t>任务进度为x/12，x=等级最高英雄的等级</t>
  </si>
  <si>
    <t>完成10个雷达任务</t>
  </si>
  <si>
    <t>任务进度0/10</t>
  </si>
  <si>
    <t>SE爬塔到8层</t>
  </si>
  <si>
    <t>任务进度0/8</t>
  </si>
  <si>
    <t>在野外抓捕10只宠物</t>
  </si>
  <si>
    <t>任务进度0/10，注意获取方式=野外捕捉</t>
  </si>
  <si>
    <t>总战力达到7000</t>
  </si>
  <si>
    <t>任务进度0/7000</t>
  </si>
  <si>
    <t>雷达等级达到6级</t>
  </si>
  <si>
    <t>雷达lv</t>
  </si>
  <si>
    <t>任务进度为0/6</t>
  </si>
  <si>
    <t>探索10块迷雾</t>
  </si>
  <si>
    <t>探索迷雾</t>
  </si>
  <si>
    <t>任务进度为0/10</t>
  </si>
  <si>
    <t>消耗10个抽卡券</t>
  </si>
  <si>
    <t>任务进度0/10，注意不包含免费抽卡</t>
  </si>
  <si>
    <t>SE爬塔达到14层</t>
  </si>
  <si>
    <t>打造装备</t>
  </si>
  <si>
    <t>打造5次装备</t>
  </si>
  <si>
    <t>任务进度0/5</t>
  </si>
  <si>
    <t>世界事件</t>
  </si>
  <si>
    <t>完成10次世界事件</t>
  </si>
  <si>
    <t>宠物lv</t>
  </si>
  <si>
    <t>任意3只宠物达到10级</t>
  </si>
  <si>
    <t>需要显示任务进度为0/3</t>
  </si>
  <si>
    <t>打造15次装备</t>
  </si>
  <si>
    <t>任务进度0/15</t>
  </si>
  <si>
    <t>任意3只宠物达到6阶</t>
  </si>
  <si>
    <t>SE爬塔达到19层</t>
  </si>
  <si>
    <t>任务进度0/19</t>
  </si>
  <si>
    <t>英雄升阶</t>
  </si>
  <si>
    <t>任意装备强化到5级</t>
  </si>
  <si>
    <t>联盟集结</t>
  </si>
  <si>
    <t>总战力达到13000</t>
  </si>
  <si>
    <t>任务进度0/13000</t>
  </si>
  <si>
    <t>联盟城镇</t>
  </si>
  <si>
    <t>联盟累计捐献50次</t>
  </si>
  <si>
    <t>任务进度0/50</t>
  </si>
  <si>
    <t>联盟巨兽</t>
  </si>
  <si>
    <t>任意英雄升到3阶</t>
  </si>
  <si>
    <t>任务进度0/3</t>
  </si>
  <si>
    <t>slg野怪</t>
  </si>
  <si>
    <t>参与10次联盟集结</t>
  </si>
  <si>
    <t>SE爬塔达到23层</t>
  </si>
  <si>
    <t>任务进度0/23</t>
  </si>
  <si>
    <t>参与1次城镇战斗</t>
  </si>
  <si>
    <t>任务进度0/1</t>
  </si>
  <si>
    <t>主基地升级到15级</t>
  </si>
  <si>
    <t>任意部队评分达到9000/参与1次巨兽战斗</t>
  </si>
  <si>
    <t>任务进度0/9000 or 0/1</t>
  </si>
  <si>
    <t>任意3位英雄达到30级</t>
  </si>
  <si>
    <t>击败20级野外怪物</t>
  </si>
  <si>
    <t>任务进度0/20</t>
  </si>
  <si>
    <t>SE爬塔达到27层</t>
  </si>
  <si>
    <t>任务进度0/27</t>
  </si>
  <si>
    <t>任意3只宠物达到9阶</t>
  </si>
  <si>
    <t>总战力达到18000</t>
  </si>
  <si>
    <t>任务进度0/18000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</si>
</sst>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17">
    <font>
      <sz val="11.0"/>
      <color theme="1"/>
      <name val="Calibri"/>
      <scheme val="minor"/>
    </font>
    <font>
      <b/>
      <color rgb="FFFFFFFF"/>
      <name val="Calibri"/>
      <scheme val="minor"/>
    </font>
    <font>
      <color theme="1"/>
      <name val="Calibri"/>
      <scheme val="minor"/>
    </font>
    <font>
      <sz val="11.0"/>
      <color rgb="FF000000"/>
      <name val="Calibri"/>
      <scheme val="minor"/>
    </font>
    <font>
      <b/>
      <sz val="11.0"/>
      <color rgb="FFFFFFFF"/>
      <name val="Calibri"/>
      <scheme val="minor"/>
    </font>
    <font>
      <color rgb="FF000000"/>
      <name val="Calibri"/>
      <scheme val="minor"/>
    </font>
    <font>
      <b/>
      <sz val="11.0"/>
      <color theme="0"/>
      <name val="Calibri"/>
      <scheme val="minor"/>
    </font>
    <font>
      <color theme="0"/>
      <name val="Calibri"/>
      <scheme val="minor"/>
    </font>
    <font>
      <color rgb="FFFFFFFF"/>
      <name val="Calibri"/>
      <scheme val="minor"/>
    </font>
    <font>
      <b/>
      <sz val="11.0"/>
      <color rgb="FFFFFFFF"/>
      <name val="Docs-Calibri"/>
    </font>
    <font>
      <b/>
      <sz val="11.0"/>
      <color rgb="FFFFFFFF"/>
      <name val="Calibri"/>
    </font>
    <font>
      <b/>
      <sz val="10.0"/>
      <color rgb="FFFF9900"/>
      <name val="Calibri"/>
      <scheme val="minor"/>
    </font>
    <font>
      <sz val="10.0"/>
      <color rgb="FFFFFFFF"/>
      <name val="Calibri"/>
      <scheme val="minor"/>
    </font>
    <font>
      <b/>
      <sz val="10.0"/>
      <color rgb="FF00FF00"/>
      <name val="Calibri"/>
      <scheme val="minor"/>
    </font>
    <font>
      <b/>
      <sz val="10.0"/>
      <color rgb="FFFFFFFF"/>
      <name val="Calibri"/>
      <scheme val="minor"/>
    </font>
    <font>
      <sz val="10.0"/>
      <color theme="1"/>
      <name val="Calibri"/>
      <scheme val="minor"/>
    </font>
    <font>
      <b/>
      <sz val="10.0"/>
      <color rgb="FF000000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990000"/>
        <bgColor rgb="FF990000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bottom" wrapText="0"/>
    </xf>
    <xf borderId="0" fillId="4" fontId="4" numFmtId="0" xfId="0" applyAlignment="1" applyFill="1" applyFont="1">
      <alignment horizontal="left" readingOrder="0" shrinkToFit="0" vertical="bottom" wrapText="0"/>
    </xf>
    <xf borderId="0" fillId="4" fontId="4" numFmtId="0" xfId="0" applyAlignment="1" applyFont="1">
      <alignment horizontal="left" shrinkToFit="0" vertical="bottom" wrapText="0"/>
    </xf>
    <xf borderId="0" fillId="4" fontId="4" numFmtId="0" xfId="0" applyAlignment="1" applyFon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3" fontId="3" numFmtId="164" xfId="0" applyAlignment="1" applyFont="1" applyNumberFormat="1">
      <alignment horizontal="left" readingOrder="0" vertical="bottom"/>
    </xf>
    <xf borderId="0" fillId="3" fontId="5" numFmtId="0" xfId="0" applyAlignment="1" applyFont="1">
      <alignment horizontal="left" readingOrder="0" vertical="bottom"/>
    </xf>
    <xf borderId="0" fillId="0" fontId="3" numFmtId="10" xfId="0" applyAlignment="1" applyFont="1" applyNumberFormat="1">
      <alignment horizontal="left" readingOrder="0" shrinkToFit="0" vertical="bottom" wrapText="0"/>
    </xf>
    <xf borderId="0" fillId="0" fontId="3" numFmtId="3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5" numFmtId="3" xfId="0" applyAlignment="1" applyFont="1" applyNumberFormat="1">
      <alignment horizontal="left" readingOrder="0" vertical="bottom"/>
    </xf>
    <xf borderId="0" fillId="0" fontId="5" numFmtId="10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horizontal="left" readingOrder="0"/>
    </xf>
    <xf borderId="0" fillId="0" fontId="3" numFmtId="9" xfId="0" applyAlignment="1" applyFont="1" applyNumberFormat="1">
      <alignment horizontal="left" readingOrder="0" shrinkToFit="0" vertical="bottom" wrapText="0"/>
    </xf>
    <xf borderId="0" fillId="5" fontId="5" numFmtId="0" xfId="0" applyAlignment="1" applyFill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3" numFmtId="0" xfId="0" applyAlignment="1" applyFont="1">
      <alignment horizontal="left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left"/>
    </xf>
    <xf borderId="0" fillId="0" fontId="0" numFmtId="0" xfId="0" applyAlignment="1" applyFont="1">
      <alignment horizontal="left"/>
    </xf>
    <xf borderId="1" fillId="6" fontId="6" numFmtId="0" xfId="0" applyAlignment="1" applyBorder="1" applyFill="1" applyFont="1">
      <alignment horizontal="left"/>
    </xf>
    <xf borderId="1" fillId="6" fontId="6" numFmtId="0" xfId="0" applyAlignment="1" applyBorder="1" applyFont="1">
      <alignment horizontal="left" readingOrder="0"/>
    </xf>
    <xf borderId="1" fillId="6" fontId="6" numFmtId="0" xfId="0" applyAlignment="1" applyBorder="1" applyFont="1">
      <alignment readingOrder="0"/>
    </xf>
    <xf borderId="1" fillId="6" fontId="6" numFmtId="0" xfId="0" applyBorder="1" applyFont="1"/>
    <xf borderId="1" fillId="6" fontId="6" numFmtId="0" xfId="0" applyAlignment="1" applyBorder="1" applyFont="1">
      <alignment horizontal="center" readingOrder="0"/>
    </xf>
    <xf borderId="0" fillId="6" fontId="7" numFmtId="0" xfId="0" applyAlignment="1" applyFont="1">
      <alignment readingOrder="0"/>
    </xf>
    <xf borderId="0" fillId="6" fontId="8" numFmtId="0" xfId="0" applyAlignment="1" applyFont="1">
      <alignment readingOrder="0"/>
    </xf>
    <xf borderId="1" fillId="6" fontId="4" numFmtId="0" xfId="0" applyAlignment="1" applyBorder="1" applyFont="1">
      <alignment readingOrder="0"/>
    </xf>
    <xf borderId="0" fillId="0" fontId="0" numFmtId="10" xfId="0" applyAlignment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readingOrder="0"/>
    </xf>
    <xf borderId="0" fillId="0" fontId="0" numFmtId="0" xfId="0" applyAlignment="1" applyFont="1">
      <alignment horizontal="left" readingOrder="0"/>
    </xf>
    <xf borderId="0" fillId="0" fontId="2" numFmtId="0" xfId="0" applyFont="1"/>
    <xf borderId="0" fillId="0" fontId="0" numFmtId="0" xfId="0" applyFont="1"/>
    <xf borderId="0" fillId="6" fontId="7" numFmtId="0" xfId="0" applyAlignment="1" applyFont="1">
      <alignment horizontal="left" readingOrder="0"/>
    </xf>
    <xf borderId="0" fillId="6" fontId="7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6" fontId="7" numFmtId="0" xfId="0" applyAlignment="1" applyFont="1">
      <alignment horizontal="center" readingOrder="0"/>
    </xf>
    <xf borderId="0" fillId="6" fontId="7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9" numFmtId="0" xfId="0" applyAlignment="1" applyFill="1" applyFont="1">
      <alignment horizontal="center" readingOrder="0"/>
    </xf>
    <xf borderId="0" fillId="9" fontId="10" numFmtId="0" xfId="0" applyAlignment="1" applyFill="1" applyFont="1">
      <alignment horizontal="center" readingOrder="0"/>
    </xf>
    <xf borderId="0" fillId="8" fontId="10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9" fontId="2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10" fontId="11" numFmtId="0" xfId="0" applyAlignment="1" applyFill="1" applyFont="1">
      <alignment horizontal="left" readingOrder="0"/>
    </xf>
    <xf borderId="0" fillId="6" fontId="12" numFmtId="0" xfId="0" applyAlignment="1" applyFont="1">
      <alignment horizontal="left" readingOrder="0"/>
    </xf>
    <xf borderId="0" fillId="10" fontId="13" numFmtId="0" xfId="0" applyAlignment="1" applyFont="1">
      <alignment horizontal="left" readingOrder="0"/>
    </xf>
    <xf borderId="0" fillId="8" fontId="12" numFmtId="0" xfId="0" applyAlignment="1" applyFont="1">
      <alignment horizontal="left" readingOrder="0"/>
    </xf>
    <xf borderId="0" fillId="11" fontId="12" numFmtId="0" xfId="0" applyAlignment="1" applyFill="1" applyFont="1">
      <alignment horizontal="left" readingOrder="0"/>
    </xf>
    <xf borderId="0" fillId="10" fontId="12" numFmtId="0" xfId="0" applyAlignment="1" applyFont="1">
      <alignment horizontal="left" readingOrder="0"/>
    </xf>
    <xf borderId="0" fillId="12" fontId="12" numFmtId="0" xfId="0" applyAlignment="1" applyFill="1" applyFont="1">
      <alignment horizontal="left" readingOrder="0"/>
    </xf>
    <xf borderId="0" fillId="6" fontId="14" numFmtId="0" xfId="0" applyAlignment="1" applyFont="1">
      <alignment horizontal="left" readingOrder="0"/>
    </xf>
    <xf borderId="0" fillId="4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5" numFmtId="0" xfId="0" applyAlignment="1" applyFont="1">
      <alignment horizontal="left"/>
    </xf>
    <xf borderId="0" fillId="3" fontId="15" numFmtId="0" xfId="0" applyAlignment="1" applyFont="1">
      <alignment horizontal="left" readingOrder="0"/>
    </xf>
    <xf borderId="0" fillId="3" fontId="16" numFmtId="165" xfId="0" applyAlignment="1" applyFont="1" applyNumberFormat="1">
      <alignment horizontal="left" readingOrder="0"/>
    </xf>
    <xf borderId="0" fillId="0" fontId="15" numFmtId="10" xfId="0" applyAlignment="1" applyFont="1" applyNumberFormat="1">
      <alignment horizontal="left" readingOrder="0"/>
    </xf>
    <xf borderId="0" fillId="0" fontId="15" numFmtId="0" xfId="0" applyFont="1"/>
    <xf borderId="0" fillId="0" fontId="15" numFmtId="2" xfId="0" applyAlignment="1" applyFont="1" applyNumberFormat="1">
      <alignment horizontal="left"/>
    </xf>
    <xf borderId="0" fillId="13" fontId="14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15" numFmtId="10" xfId="0" applyAlignment="1" applyFont="1" applyNumberFormat="1">
      <alignment horizontal="left"/>
    </xf>
  </cellXfs>
  <cellStyles count="1">
    <cellStyle xfId="0" name="Normal" builtinId="0"/>
  </cellStyles>
  <dxfs count="8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7day数值规划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商品占比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'付费结构'!$N$4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'付费结构'!$K$5:$K$9</c:f>
            </c:strRef>
          </c:cat>
          <c:val>
            <c:numRef>
              <c:f>'付费结构'!$N$5:$N$9</c:f>
              <c:numCache/>
            </c:numRef>
          </c:val>
        </c:ser>
        <c:ser>
          <c:idx val="1"/>
          <c:order val="1"/>
          <c:tx>
            <c:strRef>
              <c:f>'付费结构'!$O$4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'付费结构'!$K$5:$K$9</c:f>
            </c:strRef>
          </c:cat>
          <c:val>
            <c:numRef>
              <c:f>'付费结构'!$O$5:$O$9</c:f>
              <c:numCache/>
            </c:numRef>
          </c:val>
        </c:ser>
        <c:ser>
          <c:idx val="2"/>
          <c:order val="2"/>
          <c:tx>
            <c:strRef>
              <c:f>'付费结构'!$P$4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'付费结构'!$K$5:$K$9</c:f>
            </c:strRef>
          </c:cat>
          <c:val>
            <c:numRef>
              <c:f>'付费结构'!$P$5:$P$9</c:f>
              <c:numCache/>
            </c:numRef>
          </c:val>
        </c:ser>
        <c:ser>
          <c:idx val="3"/>
          <c:order val="3"/>
          <c:tx>
            <c:strRef>
              <c:f>'付费结构'!$Q$4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'付费结构'!$K$5:$K$9</c:f>
            </c:strRef>
          </c:cat>
          <c:val>
            <c:numRef>
              <c:f>'付费结构'!$Q$5:$Q$9</c:f>
              <c:numCache/>
            </c:numRef>
          </c:val>
        </c:ser>
        <c:ser>
          <c:idx val="4"/>
          <c:order val="4"/>
          <c:tx>
            <c:strRef>
              <c:f>'付费结构'!$R$4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'付费结构'!$K$5:$K$9</c:f>
            </c:strRef>
          </c:cat>
          <c:val>
            <c:numRef>
              <c:f>'付费结构'!$R$5:$R$9</c:f>
              <c:numCache/>
            </c:numRef>
          </c:val>
        </c:ser>
        <c:ser>
          <c:idx val="5"/>
          <c:order val="5"/>
          <c:tx>
            <c:strRef>
              <c:f>'付费结构'!$S$4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'付费结构'!$K$5:$K$9</c:f>
            </c:strRef>
          </c:cat>
          <c:val>
            <c:numRef>
              <c:f>'付费结构'!$S$5:$S$9</c:f>
              <c:numCache/>
            </c:numRef>
          </c:val>
        </c:ser>
        <c:overlap val="100"/>
        <c:axId val="856433254"/>
        <c:axId val="381024273"/>
      </c:barChart>
      <c:catAx>
        <c:axId val="8564332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81024273"/>
      </c:catAx>
      <c:valAx>
        <c:axId val="3810242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4332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属性占比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'付费结构'!$U$4:$Z$4</c:f>
            </c:strRef>
          </c:cat>
          <c:val>
            <c:numRef>
              <c:f>'付费结构'!$U$5:$Z$5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12</xdr:row>
      <xdr:rowOff>85725</xdr:rowOff>
    </xdr:from>
    <xdr:ext cx="5248275" cy="2809875"/>
    <xdr:graphicFrame>
      <xdr:nvGraphicFramePr>
        <xdr:cNvPr id="57409223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161925</xdr:colOff>
      <xdr:row>12</xdr:row>
      <xdr:rowOff>85725</xdr:rowOff>
    </xdr:from>
    <xdr:ext cx="4324350" cy="2743200"/>
    <xdr:graphicFrame>
      <xdr:nvGraphicFramePr>
        <xdr:cNvPr id="1873754021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L12:L22" displayName="Table_1" id="1">
  <tableColumns count="1">
    <tableColumn name="Column1" id="1"/>
  </tableColumns>
  <tableStyleInfo name="7day数值规划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0"/>
    <col customWidth="1" min="2" max="2" width="9.86"/>
    <col customWidth="1" min="3" max="3" width="9.14"/>
    <col customWidth="1" min="4" max="4" width="8.43"/>
    <col customWidth="1" min="6" max="6" width="13.71"/>
    <col customWidth="1" min="7" max="9" width="9.43"/>
    <col customWidth="1" min="11" max="11" width="7.86"/>
    <col customWidth="1" min="12" max="12" width="16.71"/>
    <col customWidth="1" min="13" max="13" width="11.57"/>
    <col customWidth="1" min="14" max="14" width="17.43"/>
    <col customWidth="1" min="15" max="15" width="11.57"/>
    <col customWidth="1" min="17" max="17" width="9.57"/>
    <col customWidth="1" min="18" max="18" width="14.71"/>
    <col customWidth="1" min="19" max="19" width="23.14"/>
    <col customWidth="1" min="20" max="20" width="11.71"/>
    <col customWidth="1" min="21" max="21" width="15.86"/>
    <col customWidth="1" min="22" max="22" width="7.43"/>
    <col customWidth="1" min="23" max="23" width="7.0"/>
  </cols>
  <sheetData>
    <row r="1">
      <c r="A1" s="1" t="s">
        <v>0</v>
      </c>
      <c r="B1" s="2"/>
      <c r="C1" s="2"/>
      <c r="D1" s="2"/>
      <c r="E1" s="3"/>
      <c r="F1" s="1" t="s">
        <v>1</v>
      </c>
      <c r="G1" s="4"/>
      <c r="H1" s="4"/>
      <c r="I1" s="4"/>
      <c r="J1" s="3"/>
      <c r="K1" s="1" t="s">
        <v>2</v>
      </c>
      <c r="L1" s="3"/>
      <c r="M1" s="3"/>
      <c r="N1" s="3"/>
      <c r="O1" s="3"/>
      <c r="Q1" s="1" t="s">
        <v>3</v>
      </c>
      <c r="R1" s="3"/>
      <c r="S1" s="3"/>
      <c r="T1" s="3"/>
      <c r="U1" s="3"/>
      <c r="V1" s="3"/>
      <c r="W1" s="3"/>
      <c r="X1" s="3"/>
      <c r="Y1" s="3"/>
    </row>
    <row r="2">
      <c r="A2" s="5" t="s">
        <v>4</v>
      </c>
      <c r="B2" s="5" t="s">
        <v>5</v>
      </c>
      <c r="C2" s="5" t="s">
        <v>6</v>
      </c>
      <c r="D2" s="5" t="s">
        <v>7</v>
      </c>
      <c r="E2" s="3"/>
      <c r="F2" s="5"/>
      <c r="G2" s="5" t="s">
        <v>8</v>
      </c>
      <c r="H2" s="5" t="s">
        <v>9</v>
      </c>
      <c r="I2" s="5" t="s">
        <v>10</v>
      </c>
      <c r="J2" s="3"/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3"/>
      <c r="Q2" s="6"/>
      <c r="R2" s="5" t="s">
        <v>16</v>
      </c>
      <c r="S2" s="5" t="s">
        <v>17</v>
      </c>
      <c r="T2" s="5" t="s">
        <v>18</v>
      </c>
      <c r="U2" s="7" t="s">
        <v>19</v>
      </c>
      <c r="V2" s="7" t="s">
        <v>20</v>
      </c>
      <c r="W2" s="7" t="s">
        <v>0</v>
      </c>
      <c r="X2" s="3"/>
      <c r="Y2" s="3"/>
    </row>
    <row r="3">
      <c r="A3" s="8">
        <v>1.0</v>
      </c>
      <c r="B3" s="9">
        <v>0.24</v>
      </c>
      <c r="C3" s="10">
        <v>0.2</v>
      </c>
      <c r="D3" s="10">
        <v>0.22</v>
      </c>
      <c r="E3" s="3"/>
      <c r="F3" s="4" t="s">
        <v>21</v>
      </c>
      <c r="G3" s="11">
        <v>0.36</v>
      </c>
      <c r="H3" s="11">
        <v>0.4</v>
      </c>
      <c r="I3" s="11">
        <v>0.45</v>
      </c>
      <c r="J3" s="3"/>
      <c r="K3" s="4">
        <v>1.0</v>
      </c>
      <c r="L3" s="4">
        <v>27431.2</v>
      </c>
      <c r="M3" s="12">
        <v>1341629.0</v>
      </c>
      <c r="N3" s="4">
        <v>58194.0</v>
      </c>
      <c r="O3" s="12">
        <v>3683708.0</v>
      </c>
      <c r="P3" s="3"/>
      <c r="Q3" s="13" t="s">
        <v>22</v>
      </c>
      <c r="R3" s="13" t="s">
        <v>23</v>
      </c>
      <c r="S3" s="13" t="s">
        <v>24</v>
      </c>
      <c r="T3" s="14">
        <v>2523944.0</v>
      </c>
      <c r="U3" s="13">
        <v>613.85</v>
      </c>
      <c r="V3" s="15">
        <v>0.0177</v>
      </c>
      <c r="W3" s="4">
        <v>243.21</v>
      </c>
      <c r="X3" s="3"/>
      <c r="Y3" s="3"/>
    </row>
    <row r="4">
      <c r="A4" s="8">
        <v>3.0</v>
      </c>
      <c r="B4" s="9">
        <v>0.42</v>
      </c>
      <c r="C4" s="10">
        <v>0.37</v>
      </c>
      <c r="D4" s="10">
        <v>0.4</v>
      </c>
      <c r="E4" s="3"/>
      <c r="F4" s="4" t="s">
        <v>25</v>
      </c>
      <c r="G4" s="11">
        <v>0.14</v>
      </c>
      <c r="H4" s="11">
        <v>0.16</v>
      </c>
      <c r="I4" s="11">
        <v>0.2</v>
      </c>
      <c r="J4" s="3"/>
      <c r="K4" s="4">
        <v>2.0</v>
      </c>
      <c r="L4" s="4">
        <v>29159.76667</v>
      </c>
      <c r="M4" s="12">
        <v>3181509.0</v>
      </c>
      <c r="N4" s="4">
        <v>55556.0</v>
      </c>
      <c r="O4" s="12">
        <v>6766826.0</v>
      </c>
      <c r="P4" s="3"/>
      <c r="Q4" s="13" t="s">
        <v>26</v>
      </c>
      <c r="R4" s="13" t="s">
        <v>27</v>
      </c>
      <c r="S4" s="13" t="s">
        <v>28</v>
      </c>
      <c r="T4" s="14">
        <v>708873.0</v>
      </c>
      <c r="U4" s="13">
        <v>123.15</v>
      </c>
      <c r="V4" s="15">
        <v>0.005</v>
      </c>
      <c r="W4" s="4">
        <v>173.73</v>
      </c>
      <c r="X4" s="3"/>
      <c r="Y4" s="3"/>
    </row>
    <row r="5">
      <c r="A5" s="8">
        <v>7.0</v>
      </c>
      <c r="B5" s="9">
        <v>0.76</v>
      </c>
      <c r="C5" s="10">
        <v>0.68</v>
      </c>
      <c r="D5" s="10">
        <v>0.74</v>
      </c>
      <c r="E5" s="3"/>
      <c r="F5" s="16" t="s">
        <v>29</v>
      </c>
      <c r="G5" s="17">
        <v>0.03</v>
      </c>
      <c r="H5" s="17">
        <v>0.04</v>
      </c>
      <c r="I5" s="17">
        <v>0.05</v>
      </c>
      <c r="J5" s="3"/>
      <c r="K5" s="4">
        <v>3.0</v>
      </c>
      <c r="L5" s="4">
        <v>57555.5</v>
      </c>
      <c r="M5" s="12">
        <v>6742009.0</v>
      </c>
      <c r="N5" s="4">
        <v>67500.0</v>
      </c>
      <c r="O5" s="12">
        <v>1.0228706E7</v>
      </c>
      <c r="P5" s="3"/>
      <c r="Q5" s="13" t="s">
        <v>30</v>
      </c>
      <c r="R5" s="13" t="s">
        <v>31</v>
      </c>
      <c r="S5" s="13" t="s">
        <v>32</v>
      </c>
      <c r="T5" s="14">
        <v>2.3960281E7</v>
      </c>
      <c r="U5" s="13">
        <v>416.24</v>
      </c>
      <c r="V5" s="15">
        <v>0.1682</v>
      </c>
      <c r="W5" s="4">
        <v>17.372</v>
      </c>
      <c r="X5" s="3"/>
      <c r="Y5" s="3"/>
    </row>
    <row r="6">
      <c r="A6" s="8">
        <v>15.0</v>
      </c>
      <c r="B6" s="9">
        <v>1.26</v>
      </c>
      <c r="C6" s="10">
        <v>1.15</v>
      </c>
      <c r="D6" s="10">
        <v>1.27</v>
      </c>
      <c r="E6" s="3"/>
      <c r="F6" s="4" t="s">
        <v>33</v>
      </c>
      <c r="G6" s="18">
        <v>0.8</v>
      </c>
      <c r="H6" s="18">
        <v>0.85</v>
      </c>
      <c r="I6" s="18">
        <v>0.9</v>
      </c>
      <c r="J6" s="3"/>
      <c r="K6" s="4">
        <v>4.0</v>
      </c>
      <c r="L6" s="4">
        <v>47569.5</v>
      </c>
      <c r="M6" s="12">
        <v>1.0236365E7</v>
      </c>
      <c r="N6" s="4">
        <v>87750.0</v>
      </c>
      <c r="O6" s="12">
        <v>1.5071654E7</v>
      </c>
      <c r="P6" s="3"/>
      <c r="Q6" s="13" t="s">
        <v>34</v>
      </c>
      <c r="R6" s="13" t="s">
        <v>35</v>
      </c>
      <c r="S6" s="19" t="s">
        <v>36</v>
      </c>
      <c r="T6" s="14">
        <v>950063.0</v>
      </c>
      <c r="U6" s="13">
        <v>165.05</v>
      </c>
      <c r="V6" s="15">
        <v>0.0067</v>
      </c>
      <c r="W6" s="4">
        <v>173.73</v>
      </c>
      <c r="X6" s="3"/>
      <c r="Y6" s="3"/>
    </row>
    <row r="7">
      <c r="A7" s="8">
        <v>30.0</v>
      </c>
      <c r="B7" s="9">
        <v>2.14</v>
      </c>
      <c r="C7" s="10">
        <v>1.96</v>
      </c>
      <c r="D7" s="10">
        <v>2.15</v>
      </c>
      <c r="E7" s="3"/>
      <c r="F7" s="3"/>
      <c r="G7" s="11"/>
      <c r="H7" s="11"/>
      <c r="I7" s="11"/>
      <c r="J7" s="3"/>
      <c r="K7" s="4">
        <v>5.0</v>
      </c>
      <c r="L7" s="4">
        <v>50037.56667</v>
      </c>
      <c r="M7" s="12">
        <v>1.2828561E7</v>
      </c>
      <c r="N7" s="4">
        <v>92138.0</v>
      </c>
      <c r="O7" s="12">
        <v>2.0033776E7</v>
      </c>
      <c r="P7" s="3"/>
      <c r="Q7" s="13" t="s">
        <v>37</v>
      </c>
      <c r="R7" s="13" t="s">
        <v>38</v>
      </c>
      <c r="S7" s="13" t="s">
        <v>39</v>
      </c>
      <c r="T7" s="14">
        <v>1.1435E8</v>
      </c>
      <c r="U7" s="13">
        <v>794.61</v>
      </c>
      <c r="V7" s="15">
        <v>0.8025</v>
      </c>
      <c r="W7" s="4">
        <v>6.9489</v>
      </c>
      <c r="X7" s="3"/>
      <c r="Y7" s="3"/>
    </row>
    <row r="8">
      <c r="A8" s="8">
        <v>45.0</v>
      </c>
      <c r="B8" s="9">
        <v>2.96</v>
      </c>
      <c r="C8" s="10">
        <v>2.71</v>
      </c>
      <c r="D8" s="10">
        <v>2.97</v>
      </c>
      <c r="E8" s="3"/>
      <c r="F8" s="4"/>
      <c r="G8" s="11"/>
      <c r="H8" s="11"/>
      <c r="I8" s="11"/>
      <c r="J8" s="3"/>
      <c r="K8" s="4">
        <v>6.0</v>
      </c>
      <c r="L8" s="4">
        <v>62303.66667</v>
      </c>
      <c r="M8" s="12">
        <v>1.5341845E7</v>
      </c>
      <c r="N8" s="4">
        <v>92138.0</v>
      </c>
      <c r="O8" s="12">
        <v>2.4495116E7</v>
      </c>
      <c r="P8" s="3"/>
      <c r="Q8" s="13" t="s">
        <v>40</v>
      </c>
      <c r="R8" s="13" t="s">
        <v>41</v>
      </c>
      <c r="S8" s="20"/>
      <c r="T8" s="20"/>
      <c r="U8" s="20"/>
      <c r="V8" s="20"/>
      <c r="W8" s="21"/>
      <c r="X8" s="3"/>
      <c r="Y8" s="3"/>
    </row>
    <row r="9">
      <c r="A9" s="8">
        <v>60.0</v>
      </c>
      <c r="B9" s="9">
        <v>3.89</v>
      </c>
      <c r="C9" s="10">
        <v>3.57</v>
      </c>
      <c r="D9" s="10">
        <v>3.91</v>
      </c>
      <c r="E9" s="3"/>
      <c r="F9" s="4"/>
      <c r="G9" s="11"/>
      <c r="H9" s="11"/>
      <c r="I9" s="11"/>
      <c r="J9" s="3"/>
      <c r="K9" s="4">
        <v>7.0</v>
      </c>
      <c r="L9" s="4">
        <v>77054.5</v>
      </c>
      <c r="M9" s="12">
        <v>1.9650655E7</v>
      </c>
      <c r="N9" s="4">
        <v>83761.0</v>
      </c>
      <c r="O9" s="12">
        <v>2.82474E7</v>
      </c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8">
        <v>75.0</v>
      </c>
      <c r="B10" s="9">
        <v>4.75</v>
      </c>
      <c r="C10" s="10">
        <v>4.35</v>
      </c>
      <c r="D10" s="10">
        <v>4.77</v>
      </c>
      <c r="E10" s="3"/>
      <c r="F10" s="4"/>
      <c r="G10" s="11"/>
      <c r="H10" s="11"/>
      <c r="I10" s="11"/>
      <c r="J10" s="3"/>
      <c r="K10" s="4">
        <v>8.0</v>
      </c>
      <c r="L10" s="4">
        <v>143015.1</v>
      </c>
      <c r="M10" s="12">
        <v>2.8126403E7</v>
      </c>
      <c r="N10" s="4">
        <v>82086.0</v>
      </c>
      <c r="O10" s="12">
        <v>3.0927963E7</v>
      </c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8">
        <v>90.0</v>
      </c>
      <c r="B11" s="9">
        <v>5.61</v>
      </c>
      <c r="C11" s="10">
        <v>5.14</v>
      </c>
      <c r="D11" s="10">
        <v>5.64</v>
      </c>
      <c r="E11" s="3"/>
      <c r="F11" s="4"/>
      <c r="G11" s="11"/>
      <c r="H11" s="11"/>
      <c r="I11" s="11"/>
      <c r="J11" s="3"/>
      <c r="K11" s="4">
        <v>9.0</v>
      </c>
      <c r="L11" s="4">
        <v>187181.7333</v>
      </c>
      <c r="M11" s="12">
        <v>4.0373118E7</v>
      </c>
      <c r="N11" s="4">
        <v>80444.0</v>
      </c>
      <c r="O11" s="12">
        <v>3.4108785E7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8">
        <v>120.0</v>
      </c>
      <c r="B12" s="9">
        <v>7.21</v>
      </c>
      <c r="C12" s="10">
        <v>6.7</v>
      </c>
      <c r="D12" s="10">
        <v>7.36</v>
      </c>
      <c r="E12" s="3"/>
      <c r="F12" s="4"/>
      <c r="G12" s="11"/>
      <c r="H12" s="11"/>
      <c r="I12" s="11"/>
      <c r="J12" s="3"/>
      <c r="K12" s="4">
        <v>10.0</v>
      </c>
      <c r="L12" s="4">
        <v>197572.1</v>
      </c>
      <c r="M12" s="12">
        <v>4.6661992E7</v>
      </c>
      <c r="N12" s="4">
        <v>72266.0</v>
      </c>
      <c r="O12" s="12">
        <v>3.6413404E7</v>
      </c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8">
        <v>150.0</v>
      </c>
      <c r="B13" s="9">
        <v>8.58</v>
      </c>
      <c r="C13" s="10">
        <v>8.08</v>
      </c>
      <c r="D13" s="10">
        <v>8.88</v>
      </c>
      <c r="E13" s="3"/>
      <c r="F13" s="4"/>
      <c r="G13" s="11"/>
      <c r="H13" s="11"/>
      <c r="I13" s="11"/>
      <c r="J13" s="3"/>
      <c r="K13" s="4">
        <v>11.0</v>
      </c>
      <c r="L13" s="4">
        <v>244023.5</v>
      </c>
      <c r="M13" s="12">
        <v>5.5246721E7</v>
      </c>
      <c r="N13" s="4">
        <v>69375.0</v>
      </c>
      <c r="O13" s="12">
        <v>3.8260856E7</v>
      </c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8">
        <v>180.0</v>
      </c>
      <c r="B14" s="9">
        <v>9.9</v>
      </c>
      <c r="C14" s="10">
        <v>9.42</v>
      </c>
      <c r="D14" s="10">
        <v>10.37</v>
      </c>
      <c r="E14" s="3"/>
      <c r="F14" s="4"/>
      <c r="G14" s="11"/>
      <c r="H14" s="11"/>
      <c r="I14" s="11"/>
      <c r="J14" s="3"/>
      <c r="K14" s="4">
        <v>12.0</v>
      </c>
      <c r="L14" s="4">
        <v>201135.9667</v>
      </c>
      <c r="M14" s="12">
        <v>6.6750732E7</v>
      </c>
      <c r="N14" s="4">
        <v>62758.0</v>
      </c>
      <c r="O14" s="12">
        <v>4.0156647E7</v>
      </c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8">
        <v>210.0</v>
      </c>
      <c r="B15" s="9">
        <v>11.06</v>
      </c>
      <c r="C15" s="10">
        <v>10.61</v>
      </c>
      <c r="D15" s="10">
        <v>11.7</v>
      </c>
      <c r="E15" s="3"/>
      <c r="F15" s="4"/>
      <c r="G15" s="11"/>
      <c r="H15" s="11"/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8">
        <v>240.0</v>
      </c>
      <c r="B16" s="9">
        <v>12.13</v>
      </c>
      <c r="C16" s="10">
        <v>11.72</v>
      </c>
      <c r="D16" s="10">
        <v>12.93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8">
        <v>270.0</v>
      </c>
      <c r="B17" s="9">
        <v>13.18</v>
      </c>
      <c r="C17" s="10">
        <v>12.82</v>
      </c>
      <c r="D17" s="10">
        <v>14.15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8">
        <v>300.0</v>
      </c>
      <c r="B18" s="9">
        <v>14.15</v>
      </c>
      <c r="C18" s="10">
        <v>13.84</v>
      </c>
      <c r="D18" s="10">
        <v>15.29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8">
        <v>330.0</v>
      </c>
      <c r="B19" s="9">
        <v>15.06</v>
      </c>
      <c r="C19" s="10">
        <v>14.8</v>
      </c>
      <c r="D19" s="10">
        <v>16.36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8">
        <v>360.0</v>
      </c>
      <c r="B20" s="9">
        <v>15.93</v>
      </c>
      <c r="C20" s="10">
        <v>15.72</v>
      </c>
      <c r="D20" s="10">
        <v>17.39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8">
        <v>390.0</v>
      </c>
      <c r="B21" s="9">
        <v>16.75</v>
      </c>
      <c r="C21" s="10">
        <v>16.62</v>
      </c>
      <c r="D21" s="10">
        <v>18.39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8">
        <v>420.0</v>
      </c>
      <c r="B22" s="9">
        <v>17.53</v>
      </c>
      <c r="C22" s="10">
        <v>17.48</v>
      </c>
      <c r="D22" s="10">
        <v>19.36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8">
        <v>450.0</v>
      </c>
      <c r="B23" s="9">
        <v>18.22</v>
      </c>
      <c r="C23" s="10">
        <v>18.29</v>
      </c>
      <c r="D23" s="10">
        <v>20.27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8">
        <v>480.0</v>
      </c>
      <c r="B24" s="9">
        <v>18.88</v>
      </c>
      <c r="C24" s="10">
        <v>19.05</v>
      </c>
      <c r="D24" s="10">
        <v>21.12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8">
        <v>510.0</v>
      </c>
      <c r="B25" s="9">
        <v>19.5</v>
      </c>
      <c r="C25" s="10">
        <v>19.74</v>
      </c>
      <c r="D25" s="10">
        <v>21.89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8">
        <v>540.0</v>
      </c>
      <c r="B26" s="9">
        <v>20.07</v>
      </c>
      <c r="C26" s="10">
        <v>20.35</v>
      </c>
      <c r="D26" s="10">
        <v>22.58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8">
        <v>570.0</v>
      </c>
      <c r="B27" s="9">
        <v>20.6</v>
      </c>
      <c r="C27" s="10">
        <v>20.87</v>
      </c>
      <c r="D27" s="10">
        <v>23.17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8">
        <v>600.0</v>
      </c>
      <c r="B28" s="9">
        <v>21.1</v>
      </c>
      <c r="C28" s="10">
        <v>21.32</v>
      </c>
      <c r="D28" s="10">
        <v>23.69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8">
        <v>630.0</v>
      </c>
      <c r="B29" s="9">
        <v>21.42</v>
      </c>
      <c r="C29" s="10">
        <v>21.7</v>
      </c>
      <c r="D29" s="10">
        <v>24.12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8">
        <v>660.0</v>
      </c>
      <c r="B30" s="9">
        <v>21.69</v>
      </c>
      <c r="C30" s="10">
        <v>21.99</v>
      </c>
      <c r="D30" s="10">
        <v>24.46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8">
        <v>690.0</v>
      </c>
      <c r="B31" s="9">
        <v>21.9</v>
      </c>
      <c r="C31" s="10">
        <v>22.27</v>
      </c>
      <c r="D31" s="10">
        <v>24.78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8">
        <v>720.0</v>
      </c>
      <c r="B32" s="9">
        <v>22.07</v>
      </c>
      <c r="C32" s="10">
        <v>22.52</v>
      </c>
      <c r="D32" s="10">
        <v>25.07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8">
        <v>750.0</v>
      </c>
      <c r="B33" s="9">
        <v>22.26</v>
      </c>
      <c r="C33" s="22">
        <v>22.76</v>
      </c>
      <c r="D33" s="10">
        <v>25.35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8">
        <v>780.0</v>
      </c>
      <c r="B34" s="9">
        <v>22.44</v>
      </c>
      <c r="C34" s="22">
        <v>22.97</v>
      </c>
      <c r="D34" s="10">
        <v>25.6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8">
        <v>810.0</v>
      </c>
      <c r="B35" s="9">
        <v>22.62</v>
      </c>
      <c r="C35" s="22">
        <v>23.17</v>
      </c>
      <c r="D35" s="10">
        <v>25.83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8">
        <v>840.0</v>
      </c>
      <c r="B36" s="9">
        <v>22.79</v>
      </c>
      <c r="C36" s="22">
        <v>23.34</v>
      </c>
      <c r="D36" s="10">
        <v>26.04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8">
        <v>870.0</v>
      </c>
      <c r="B37" s="9">
        <v>22.96</v>
      </c>
      <c r="C37" s="22">
        <v>23.49</v>
      </c>
      <c r="D37" s="10">
        <v>26.22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8">
        <v>900.0</v>
      </c>
      <c r="B38" s="9">
        <v>23.12</v>
      </c>
      <c r="C38" s="22">
        <v>23.62</v>
      </c>
      <c r="D38" s="10">
        <v>26.38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8">
        <v>930.0</v>
      </c>
      <c r="B39" s="9">
        <v>23.28</v>
      </c>
      <c r="C39" s="22">
        <v>23.72</v>
      </c>
      <c r="D39" s="10">
        <v>26.51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8">
        <v>960.0</v>
      </c>
      <c r="B40" s="9">
        <v>23.43</v>
      </c>
      <c r="C40" s="22">
        <v>23.8</v>
      </c>
      <c r="D40" s="10">
        <v>26.61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8">
        <v>990.0</v>
      </c>
      <c r="B41" s="9">
        <v>23.59</v>
      </c>
      <c r="C41" s="22">
        <v>23.86</v>
      </c>
      <c r="D41" s="10">
        <v>26.69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8">
        <v>1020.0</v>
      </c>
      <c r="B42" s="9">
        <v>23.73</v>
      </c>
      <c r="C42" s="22">
        <v>23.91</v>
      </c>
      <c r="D42" s="10">
        <v>26.77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8">
        <v>1050.0</v>
      </c>
      <c r="B43" s="9">
        <v>23.88</v>
      </c>
      <c r="C43" s="22">
        <v>23.94</v>
      </c>
      <c r="D43" s="10">
        <v>26.82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8">
        <v>1080.0</v>
      </c>
      <c r="B44" s="9">
        <v>24.02</v>
      </c>
      <c r="C44" s="22">
        <v>23.97</v>
      </c>
      <c r="D44" s="10">
        <v>26.87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8">
        <v>1110.0</v>
      </c>
      <c r="B45" s="9">
        <v>24.15</v>
      </c>
      <c r="C45" s="22">
        <v>24.0</v>
      </c>
      <c r="D45" s="10">
        <v>26.91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8">
        <v>1140.0</v>
      </c>
      <c r="B46" s="10">
        <v>24.25868</v>
      </c>
      <c r="C46" s="10">
        <v>24.03</v>
      </c>
      <c r="D46" s="22">
        <v>26.96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8">
        <v>1170.0</v>
      </c>
      <c r="B47" s="10">
        <v>24.35571</v>
      </c>
      <c r="C47" s="10">
        <v>24.06</v>
      </c>
      <c r="D47" s="22">
        <v>27.01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8">
        <v>1200.0</v>
      </c>
      <c r="B48" s="10">
        <v>24.44095</v>
      </c>
      <c r="C48" s="10">
        <v>24.09</v>
      </c>
      <c r="D48" s="22">
        <v>27.05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8">
        <v>1230.0</v>
      </c>
      <c r="B49" s="10">
        <v>24.51428</v>
      </c>
      <c r="C49" s="10">
        <v>24.11</v>
      </c>
      <c r="D49" s="22">
        <v>27.1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8">
        <v>1260.0</v>
      </c>
      <c r="B50" s="10">
        <v>24.57556</v>
      </c>
      <c r="C50" s="10">
        <v>24.14</v>
      </c>
      <c r="D50" s="22">
        <v>27.14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8">
        <v>1290.0</v>
      </c>
      <c r="B51" s="10">
        <v>24.62471</v>
      </c>
      <c r="C51" s="10">
        <v>24.17</v>
      </c>
      <c r="D51" s="22">
        <v>27.19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8">
        <v>1320.0</v>
      </c>
      <c r="B52" s="10">
        <v>24.66165</v>
      </c>
      <c r="C52" s="10">
        <v>24.2</v>
      </c>
      <c r="D52" s="22">
        <v>27.23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8">
        <v>1350.0</v>
      </c>
      <c r="B53" s="10">
        <v>24.68631</v>
      </c>
      <c r="C53" s="10">
        <v>24.22</v>
      </c>
      <c r="D53" s="22">
        <v>27.28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8">
        <v>1380.0</v>
      </c>
      <c r="B54" s="10">
        <v>24.711</v>
      </c>
      <c r="C54" s="10">
        <v>24.25</v>
      </c>
      <c r="D54" s="22">
        <v>27.32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8">
        <v>1410.0</v>
      </c>
      <c r="B55" s="10">
        <v>24.73571</v>
      </c>
      <c r="C55" s="10">
        <v>24.28</v>
      </c>
      <c r="D55" s="22">
        <v>27.37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8">
        <v>1440.0</v>
      </c>
      <c r="B56" s="10">
        <v>24.76045</v>
      </c>
      <c r="C56" s="10">
        <v>24.3</v>
      </c>
      <c r="D56" s="22">
        <v>27.41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8">
        <v>1470.0</v>
      </c>
      <c r="B57" s="10">
        <v>24.78521</v>
      </c>
      <c r="C57" s="10">
        <v>24.33</v>
      </c>
      <c r="D57" s="22">
        <v>27.46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23"/>
      <c r="B58" s="23"/>
      <c r="C58" s="23"/>
      <c r="D58" s="2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23"/>
      <c r="B59" s="23"/>
      <c r="C59" s="23"/>
      <c r="D59" s="2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3"/>
      <c r="B60" s="23"/>
      <c r="C60" s="23"/>
      <c r="D60" s="2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23"/>
      <c r="B61" s="23"/>
      <c r="C61" s="23"/>
      <c r="D61" s="2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3"/>
      <c r="B62" s="23"/>
      <c r="C62" s="23"/>
      <c r="D62" s="2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23"/>
      <c r="B63" s="23"/>
      <c r="C63" s="23"/>
      <c r="D63" s="2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3"/>
      <c r="B64" s="23"/>
      <c r="C64" s="23"/>
      <c r="D64" s="2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23"/>
      <c r="B65" s="23"/>
      <c r="C65" s="23"/>
      <c r="D65" s="2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3"/>
      <c r="B66" s="23"/>
      <c r="C66" s="23"/>
      <c r="D66" s="2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23"/>
      <c r="B67" s="23"/>
      <c r="C67" s="23"/>
      <c r="D67" s="2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23"/>
      <c r="B68" s="23"/>
      <c r="C68" s="23"/>
      <c r="D68" s="2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23"/>
      <c r="B69" s="23"/>
      <c r="C69" s="23"/>
      <c r="D69" s="2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23"/>
      <c r="B70" s="23"/>
      <c r="C70" s="23"/>
      <c r="D70" s="2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23"/>
      <c r="B71" s="23"/>
      <c r="C71" s="23"/>
      <c r="D71" s="2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23"/>
      <c r="B72" s="23"/>
      <c r="C72" s="23"/>
      <c r="D72" s="2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23"/>
      <c r="B73" s="23"/>
      <c r="C73" s="23"/>
      <c r="D73" s="2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23"/>
      <c r="B74" s="23"/>
      <c r="C74" s="23"/>
      <c r="D74" s="2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23"/>
      <c r="B75" s="23"/>
      <c r="C75" s="23"/>
      <c r="D75" s="2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23"/>
      <c r="B76" s="23"/>
      <c r="C76" s="23"/>
      <c r="D76" s="2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23"/>
      <c r="B77" s="23"/>
      <c r="C77" s="23"/>
      <c r="D77" s="2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23"/>
      <c r="B78" s="23"/>
      <c r="C78" s="23"/>
      <c r="D78" s="2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23"/>
      <c r="B79" s="23"/>
      <c r="C79" s="23"/>
      <c r="D79" s="2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23"/>
      <c r="B80" s="23"/>
      <c r="C80" s="23"/>
      <c r="D80" s="2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23"/>
      <c r="B81" s="23"/>
      <c r="C81" s="23"/>
      <c r="D81" s="2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23"/>
      <c r="B82" s="23"/>
      <c r="C82" s="23"/>
      <c r="D82" s="2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23"/>
      <c r="B83" s="23"/>
      <c r="C83" s="23"/>
      <c r="D83" s="2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23"/>
      <c r="B84" s="23"/>
      <c r="C84" s="23"/>
      <c r="D84" s="2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23"/>
      <c r="B85" s="23"/>
      <c r="C85" s="23"/>
      <c r="D85" s="2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23"/>
      <c r="B86" s="23"/>
      <c r="C86" s="23"/>
      <c r="D86" s="2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23"/>
      <c r="B87" s="23"/>
      <c r="C87" s="23"/>
      <c r="D87" s="2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23"/>
      <c r="B88" s="23"/>
      <c r="C88" s="23"/>
      <c r="D88" s="2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23"/>
      <c r="B89" s="23"/>
      <c r="C89" s="23"/>
      <c r="D89" s="2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23"/>
      <c r="B90" s="23"/>
      <c r="C90" s="23"/>
      <c r="D90" s="2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23"/>
      <c r="B91" s="23"/>
      <c r="C91" s="23"/>
      <c r="D91" s="2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23"/>
      <c r="B92" s="23"/>
      <c r="C92" s="23"/>
      <c r="D92" s="2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23"/>
      <c r="B93" s="23"/>
      <c r="C93" s="23"/>
      <c r="D93" s="2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23"/>
      <c r="B94" s="23"/>
      <c r="C94" s="23"/>
      <c r="D94" s="2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23"/>
      <c r="B95" s="23"/>
      <c r="C95" s="23"/>
      <c r="D95" s="2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23"/>
      <c r="B96" s="23"/>
      <c r="C96" s="23"/>
      <c r="D96" s="2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23"/>
      <c r="B97" s="23"/>
      <c r="C97" s="23"/>
      <c r="D97" s="2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23"/>
      <c r="B98" s="23"/>
      <c r="C98" s="23"/>
      <c r="D98" s="2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23"/>
      <c r="B99" s="23"/>
      <c r="C99" s="23"/>
      <c r="D99" s="2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23"/>
      <c r="B100" s="23"/>
      <c r="C100" s="23"/>
      <c r="D100" s="2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23"/>
      <c r="B101" s="23"/>
      <c r="C101" s="23"/>
      <c r="D101" s="2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23"/>
      <c r="B102" s="23"/>
      <c r="C102" s="23"/>
      <c r="D102" s="2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23"/>
      <c r="B103" s="23"/>
      <c r="C103" s="23"/>
      <c r="D103" s="2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23"/>
      <c r="B104" s="23"/>
      <c r="C104" s="23"/>
      <c r="D104" s="2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23"/>
      <c r="B105" s="23"/>
      <c r="C105" s="23"/>
      <c r="D105" s="2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23"/>
      <c r="B106" s="23"/>
      <c r="C106" s="23"/>
      <c r="D106" s="2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23"/>
      <c r="B107" s="23"/>
      <c r="C107" s="23"/>
      <c r="D107" s="2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23"/>
      <c r="B108" s="23"/>
      <c r="C108" s="23"/>
      <c r="D108" s="2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23"/>
      <c r="B109" s="23"/>
      <c r="C109" s="23"/>
      <c r="D109" s="2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23"/>
      <c r="B110" s="23"/>
      <c r="C110" s="23"/>
      <c r="D110" s="2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23"/>
      <c r="B111" s="23"/>
      <c r="C111" s="23"/>
      <c r="D111" s="2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23"/>
      <c r="B112" s="23"/>
      <c r="C112" s="23"/>
      <c r="D112" s="2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23"/>
      <c r="B113" s="23"/>
      <c r="C113" s="23"/>
      <c r="D113" s="2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23"/>
      <c r="B114" s="23"/>
      <c r="C114" s="23"/>
      <c r="D114" s="2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23"/>
      <c r="B115" s="23"/>
      <c r="C115" s="23"/>
      <c r="D115" s="2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23"/>
      <c r="B116" s="23"/>
      <c r="C116" s="23"/>
      <c r="D116" s="2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23"/>
      <c r="B117" s="23"/>
      <c r="C117" s="23"/>
      <c r="D117" s="2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23"/>
      <c r="B118" s="23"/>
      <c r="C118" s="23"/>
      <c r="D118" s="2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23"/>
      <c r="B119" s="23"/>
      <c r="C119" s="23"/>
      <c r="D119" s="2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23"/>
      <c r="B120" s="23"/>
      <c r="C120" s="23"/>
      <c r="D120" s="2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23"/>
      <c r="B121" s="23"/>
      <c r="C121" s="23"/>
      <c r="D121" s="2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23"/>
      <c r="B122" s="23"/>
      <c r="C122" s="23"/>
      <c r="D122" s="2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23"/>
      <c r="B123" s="23"/>
      <c r="C123" s="23"/>
      <c r="D123" s="2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23"/>
      <c r="B124" s="23"/>
      <c r="C124" s="23"/>
      <c r="D124" s="2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23"/>
      <c r="B125" s="23"/>
      <c r="C125" s="23"/>
      <c r="D125" s="2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23"/>
      <c r="B126" s="23"/>
      <c r="C126" s="23"/>
      <c r="D126" s="2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23"/>
      <c r="B127" s="23"/>
      <c r="C127" s="23"/>
      <c r="D127" s="2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23"/>
      <c r="B128" s="23"/>
      <c r="C128" s="23"/>
      <c r="D128" s="2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23"/>
      <c r="B129" s="23"/>
      <c r="C129" s="23"/>
      <c r="D129" s="2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23"/>
      <c r="B130" s="23"/>
      <c r="C130" s="23"/>
      <c r="D130" s="2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23"/>
      <c r="B131" s="23"/>
      <c r="C131" s="23"/>
      <c r="D131" s="2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23"/>
      <c r="B132" s="23"/>
      <c r="C132" s="23"/>
      <c r="D132" s="2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23"/>
      <c r="B133" s="23"/>
      <c r="C133" s="23"/>
      <c r="D133" s="2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23"/>
      <c r="B134" s="23"/>
      <c r="C134" s="23"/>
      <c r="D134" s="2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23"/>
      <c r="B135" s="23"/>
      <c r="C135" s="23"/>
      <c r="D135" s="2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23"/>
      <c r="B136" s="23"/>
      <c r="C136" s="23"/>
      <c r="D136" s="2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23"/>
      <c r="B137" s="23"/>
      <c r="C137" s="23"/>
      <c r="D137" s="2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23"/>
      <c r="B138" s="23"/>
      <c r="C138" s="23"/>
      <c r="D138" s="2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23"/>
      <c r="B139" s="23"/>
      <c r="C139" s="23"/>
      <c r="D139" s="2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23"/>
      <c r="B140" s="23"/>
      <c r="C140" s="23"/>
      <c r="D140" s="2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23"/>
      <c r="B141" s="23"/>
      <c r="C141" s="23"/>
      <c r="D141" s="2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23"/>
      <c r="B142" s="23"/>
      <c r="C142" s="23"/>
      <c r="D142" s="2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23"/>
      <c r="B143" s="23"/>
      <c r="C143" s="23"/>
      <c r="D143" s="2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23"/>
      <c r="B144" s="23"/>
      <c r="C144" s="23"/>
      <c r="D144" s="2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23"/>
      <c r="B145" s="23"/>
      <c r="C145" s="23"/>
      <c r="D145" s="2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23"/>
      <c r="B146" s="23"/>
      <c r="C146" s="23"/>
      <c r="D146" s="2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23"/>
      <c r="B147" s="23"/>
      <c r="C147" s="23"/>
      <c r="D147" s="2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23"/>
      <c r="B148" s="23"/>
      <c r="C148" s="23"/>
      <c r="D148" s="2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23"/>
      <c r="B149" s="23"/>
      <c r="C149" s="23"/>
      <c r="D149" s="2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23"/>
      <c r="B150" s="23"/>
      <c r="C150" s="23"/>
      <c r="D150" s="2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23"/>
      <c r="B151" s="23"/>
      <c r="C151" s="23"/>
      <c r="D151" s="2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23"/>
      <c r="B152" s="23"/>
      <c r="C152" s="23"/>
      <c r="D152" s="2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23"/>
      <c r="B153" s="23"/>
      <c r="C153" s="23"/>
      <c r="D153" s="2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23"/>
      <c r="B154" s="23"/>
      <c r="C154" s="23"/>
      <c r="D154" s="2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23"/>
      <c r="B155" s="23"/>
      <c r="C155" s="23"/>
      <c r="D155" s="2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23"/>
      <c r="B156" s="23"/>
      <c r="C156" s="23"/>
      <c r="D156" s="2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23"/>
      <c r="B157" s="23"/>
      <c r="C157" s="23"/>
      <c r="D157" s="2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23"/>
      <c r="B158" s="23"/>
      <c r="C158" s="23"/>
      <c r="D158" s="2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23"/>
      <c r="B159" s="23"/>
      <c r="C159" s="23"/>
      <c r="D159" s="2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23"/>
      <c r="B160" s="23"/>
      <c r="C160" s="23"/>
      <c r="D160" s="2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23"/>
      <c r="B161" s="23"/>
      <c r="C161" s="23"/>
      <c r="D161" s="2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23"/>
      <c r="B162" s="23"/>
      <c r="C162" s="23"/>
      <c r="D162" s="2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23"/>
      <c r="B163" s="23"/>
      <c r="C163" s="23"/>
      <c r="D163" s="2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23"/>
      <c r="B164" s="23"/>
      <c r="C164" s="23"/>
      <c r="D164" s="2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23"/>
      <c r="B165" s="23"/>
      <c r="C165" s="23"/>
      <c r="D165" s="2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23"/>
      <c r="B166" s="23"/>
      <c r="C166" s="23"/>
      <c r="D166" s="2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23"/>
      <c r="B167" s="23"/>
      <c r="C167" s="23"/>
      <c r="D167" s="2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23"/>
      <c r="B168" s="23"/>
      <c r="C168" s="23"/>
      <c r="D168" s="2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23"/>
      <c r="B169" s="23"/>
      <c r="C169" s="23"/>
      <c r="D169" s="2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23"/>
      <c r="B170" s="23"/>
      <c r="C170" s="23"/>
      <c r="D170" s="2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23"/>
      <c r="B171" s="23"/>
      <c r="C171" s="23"/>
      <c r="D171" s="2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23"/>
      <c r="B172" s="23"/>
      <c r="C172" s="23"/>
      <c r="D172" s="2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23"/>
      <c r="B173" s="23"/>
      <c r="C173" s="23"/>
      <c r="D173" s="2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23"/>
      <c r="B174" s="23"/>
      <c r="C174" s="23"/>
      <c r="D174" s="2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23"/>
      <c r="B175" s="23"/>
      <c r="C175" s="23"/>
      <c r="D175" s="2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23"/>
      <c r="B176" s="23"/>
      <c r="C176" s="23"/>
      <c r="D176" s="2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23"/>
      <c r="B177" s="23"/>
      <c r="C177" s="23"/>
      <c r="D177" s="2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23"/>
      <c r="B178" s="23"/>
      <c r="C178" s="23"/>
      <c r="D178" s="2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23"/>
      <c r="B179" s="23"/>
      <c r="C179" s="23"/>
      <c r="D179" s="2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23"/>
      <c r="B180" s="23"/>
      <c r="C180" s="23"/>
      <c r="D180" s="2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23"/>
      <c r="B181" s="23"/>
      <c r="C181" s="23"/>
      <c r="D181" s="2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23"/>
      <c r="B182" s="23"/>
      <c r="C182" s="23"/>
      <c r="D182" s="2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23"/>
      <c r="B183" s="23"/>
      <c r="C183" s="23"/>
      <c r="D183" s="2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23"/>
      <c r="B184" s="23"/>
      <c r="C184" s="23"/>
      <c r="D184" s="2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23"/>
      <c r="B185" s="23"/>
      <c r="C185" s="23"/>
      <c r="D185" s="2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23"/>
      <c r="B186" s="23"/>
      <c r="C186" s="23"/>
      <c r="D186" s="2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23"/>
      <c r="B187" s="23"/>
      <c r="C187" s="23"/>
      <c r="D187" s="2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23"/>
      <c r="B188" s="23"/>
      <c r="C188" s="23"/>
      <c r="D188" s="2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23"/>
      <c r="B189" s="23"/>
      <c r="C189" s="23"/>
      <c r="D189" s="2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23"/>
      <c r="B190" s="23"/>
      <c r="C190" s="23"/>
      <c r="D190" s="2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23"/>
      <c r="B191" s="23"/>
      <c r="C191" s="23"/>
      <c r="D191" s="2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23"/>
      <c r="B192" s="23"/>
      <c r="C192" s="23"/>
      <c r="D192" s="2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23"/>
      <c r="B193" s="23"/>
      <c r="C193" s="23"/>
      <c r="D193" s="2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23"/>
      <c r="B194" s="23"/>
      <c r="C194" s="23"/>
      <c r="D194" s="2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23"/>
      <c r="B195" s="23"/>
      <c r="C195" s="23"/>
      <c r="D195" s="2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23"/>
      <c r="B196" s="23"/>
      <c r="C196" s="23"/>
      <c r="D196" s="2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23"/>
      <c r="B197" s="23"/>
      <c r="C197" s="23"/>
      <c r="D197" s="2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23"/>
      <c r="B198" s="23"/>
      <c r="C198" s="23"/>
      <c r="D198" s="2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23"/>
      <c r="B199" s="23"/>
      <c r="C199" s="23"/>
      <c r="D199" s="2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23"/>
      <c r="B200" s="23"/>
      <c r="C200" s="23"/>
      <c r="D200" s="2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23"/>
      <c r="B201" s="23"/>
      <c r="C201" s="23"/>
      <c r="D201" s="2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23"/>
      <c r="B202" s="23"/>
      <c r="C202" s="23"/>
      <c r="D202" s="2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23"/>
      <c r="B203" s="23"/>
      <c r="C203" s="23"/>
      <c r="D203" s="2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23"/>
      <c r="B204" s="23"/>
      <c r="C204" s="23"/>
      <c r="D204" s="2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23"/>
      <c r="B205" s="23"/>
      <c r="C205" s="23"/>
      <c r="D205" s="2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23"/>
      <c r="B206" s="23"/>
      <c r="C206" s="23"/>
      <c r="D206" s="2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23"/>
      <c r="B207" s="23"/>
      <c r="C207" s="23"/>
      <c r="D207" s="2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23"/>
      <c r="B208" s="23"/>
      <c r="C208" s="23"/>
      <c r="D208" s="2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23"/>
      <c r="B209" s="23"/>
      <c r="C209" s="23"/>
      <c r="D209" s="2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23"/>
      <c r="B210" s="23"/>
      <c r="C210" s="23"/>
      <c r="D210" s="2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23"/>
      <c r="B211" s="23"/>
      <c r="C211" s="23"/>
      <c r="D211" s="2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23"/>
      <c r="B212" s="23"/>
      <c r="C212" s="23"/>
      <c r="D212" s="2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23"/>
      <c r="B213" s="23"/>
      <c r="C213" s="23"/>
      <c r="D213" s="2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23"/>
      <c r="B214" s="23"/>
      <c r="C214" s="23"/>
      <c r="D214" s="2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23"/>
      <c r="B215" s="23"/>
      <c r="C215" s="23"/>
      <c r="D215" s="2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23"/>
      <c r="B216" s="23"/>
      <c r="C216" s="23"/>
      <c r="D216" s="2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23"/>
      <c r="B217" s="23"/>
      <c r="C217" s="23"/>
      <c r="D217" s="2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23"/>
      <c r="B218" s="23"/>
      <c r="C218" s="23"/>
      <c r="D218" s="2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23"/>
      <c r="B219" s="23"/>
      <c r="C219" s="23"/>
      <c r="D219" s="2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23"/>
      <c r="B220" s="23"/>
      <c r="C220" s="23"/>
      <c r="D220" s="2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23"/>
      <c r="B221" s="23"/>
      <c r="C221" s="23"/>
      <c r="D221" s="2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23"/>
      <c r="B222" s="23"/>
      <c r="C222" s="23"/>
      <c r="D222" s="2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23"/>
      <c r="B223" s="23"/>
      <c r="C223" s="23"/>
      <c r="D223" s="2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23"/>
      <c r="B224" s="23"/>
      <c r="C224" s="23"/>
      <c r="D224" s="2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23"/>
      <c r="B225" s="23"/>
      <c r="C225" s="23"/>
      <c r="D225" s="2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23"/>
      <c r="B226" s="23"/>
      <c r="C226" s="23"/>
      <c r="D226" s="2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23"/>
      <c r="B227" s="23"/>
      <c r="C227" s="23"/>
      <c r="D227" s="2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23"/>
      <c r="B228" s="23"/>
      <c r="C228" s="23"/>
      <c r="D228" s="2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23"/>
      <c r="B229" s="23"/>
      <c r="C229" s="23"/>
      <c r="D229" s="2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23"/>
      <c r="B230" s="23"/>
      <c r="C230" s="23"/>
      <c r="D230" s="2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23"/>
      <c r="B231" s="23"/>
      <c r="C231" s="23"/>
      <c r="D231" s="2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23"/>
      <c r="B232" s="23"/>
      <c r="C232" s="23"/>
      <c r="D232" s="2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23"/>
      <c r="B233" s="23"/>
      <c r="C233" s="23"/>
      <c r="D233" s="2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23"/>
      <c r="B234" s="23"/>
      <c r="C234" s="23"/>
      <c r="D234" s="2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23"/>
      <c r="B235" s="23"/>
      <c r="C235" s="23"/>
      <c r="D235" s="2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23"/>
      <c r="B236" s="23"/>
      <c r="C236" s="23"/>
      <c r="D236" s="2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23"/>
      <c r="B237" s="23"/>
      <c r="C237" s="23"/>
      <c r="D237" s="2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23"/>
      <c r="B238" s="23"/>
      <c r="C238" s="23"/>
      <c r="D238" s="2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23"/>
      <c r="B239" s="23"/>
      <c r="C239" s="23"/>
      <c r="D239" s="2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23"/>
      <c r="B240" s="23"/>
      <c r="C240" s="23"/>
      <c r="D240" s="2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23"/>
      <c r="B241" s="23"/>
      <c r="C241" s="23"/>
      <c r="D241" s="2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23"/>
      <c r="B242" s="23"/>
      <c r="C242" s="23"/>
      <c r="D242" s="2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23"/>
      <c r="B243" s="23"/>
      <c r="C243" s="23"/>
      <c r="D243" s="2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23"/>
      <c r="B244" s="23"/>
      <c r="C244" s="23"/>
      <c r="D244" s="2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23"/>
      <c r="B245" s="23"/>
      <c r="C245" s="23"/>
      <c r="D245" s="2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23"/>
      <c r="B246" s="23"/>
      <c r="C246" s="23"/>
      <c r="D246" s="2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23"/>
      <c r="B247" s="23"/>
      <c r="C247" s="23"/>
      <c r="D247" s="2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23"/>
      <c r="B248" s="23"/>
      <c r="C248" s="23"/>
      <c r="D248" s="2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23"/>
      <c r="B249" s="23"/>
      <c r="C249" s="23"/>
      <c r="D249" s="2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23"/>
      <c r="B250" s="23"/>
      <c r="C250" s="23"/>
      <c r="D250" s="2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23"/>
      <c r="B251" s="23"/>
      <c r="C251" s="23"/>
      <c r="D251" s="2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23"/>
      <c r="B252" s="23"/>
      <c r="C252" s="23"/>
      <c r="D252" s="2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23"/>
      <c r="B253" s="23"/>
      <c r="C253" s="23"/>
      <c r="D253" s="2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23"/>
      <c r="B254" s="23"/>
      <c r="C254" s="23"/>
      <c r="D254" s="2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23"/>
      <c r="B255" s="23"/>
      <c r="C255" s="23"/>
      <c r="D255" s="2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23"/>
      <c r="B256" s="23"/>
      <c r="C256" s="23"/>
      <c r="D256" s="2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23"/>
      <c r="B257" s="23"/>
      <c r="C257" s="23"/>
      <c r="D257" s="2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23"/>
      <c r="B258" s="23"/>
      <c r="C258" s="23"/>
      <c r="D258" s="2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23"/>
      <c r="B259" s="23"/>
      <c r="C259" s="23"/>
      <c r="D259" s="2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23"/>
      <c r="B260" s="23"/>
      <c r="C260" s="23"/>
      <c r="D260" s="2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23"/>
      <c r="B261" s="23"/>
      <c r="C261" s="23"/>
      <c r="D261" s="2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23"/>
      <c r="B262" s="23"/>
      <c r="C262" s="23"/>
      <c r="D262" s="2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23"/>
      <c r="B263" s="23"/>
      <c r="C263" s="23"/>
      <c r="D263" s="2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23"/>
      <c r="B264" s="23"/>
      <c r="C264" s="23"/>
      <c r="D264" s="2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23"/>
      <c r="B265" s="23"/>
      <c r="C265" s="23"/>
      <c r="D265" s="2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23"/>
      <c r="B266" s="23"/>
      <c r="C266" s="23"/>
      <c r="D266" s="2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23"/>
      <c r="B267" s="23"/>
      <c r="C267" s="23"/>
      <c r="D267" s="2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23"/>
      <c r="B268" s="23"/>
      <c r="C268" s="23"/>
      <c r="D268" s="2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23"/>
      <c r="B269" s="23"/>
      <c r="C269" s="23"/>
      <c r="D269" s="2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23"/>
      <c r="B270" s="23"/>
      <c r="C270" s="23"/>
      <c r="D270" s="2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23"/>
      <c r="B271" s="23"/>
      <c r="C271" s="23"/>
      <c r="D271" s="2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23"/>
      <c r="B272" s="23"/>
      <c r="C272" s="23"/>
      <c r="D272" s="2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23"/>
      <c r="B273" s="23"/>
      <c r="C273" s="23"/>
      <c r="D273" s="2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23"/>
      <c r="B274" s="23"/>
      <c r="C274" s="23"/>
      <c r="D274" s="2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23"/>
      <c r="B275" s="23"/>
      <c r="C275" s="23"/>
      <c r="D275" s="2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23"/>
      <c r="B276" s="23"/>
      <c r="C276" s="23"/>
      <c r="D276" s="2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23"/>
      <c r="B277" s="23"/>
      <c r="C277" s="23"/>
      <c r="D277" s="2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23"/>
      <c r="B278" s="23"/>
      <c r="C278" s="23"/>
      <c r="D278" s="2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23"/>
      <c r="B279" s="23"/>
      <c r="C279" s="23"/>
      <c r="D279" s="2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23"/>
      <c r="B280" s="23"/>
      <c r="C280" s="23"/>
      <c r="D280" s="2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23"/>
      <c r="B281" s="23"/>
      <c r="C281" s="23"/>
      <c r="D281" s="2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23"/>
      <c r="B282" s="23"/>
      <c r="C282" s="23"/>
      <c r="D282" s="2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23"/>
      <c r="B283" s="23"/>
      <c r="C283" s="23"/>
      <c r="D283" s="2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23"/>
      <c r="B284" s="23"/>
      <c r="C284" s="23"/>
      <c r="D284" s="2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23"/>
      <c r="B285" s="23"/>
      <c r="C285" s="23"/>
      <c r="D285" s="2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23"/>
      <c r="B286" s="23"/>
      <c r="C286" s="23"/>
      <c r="D286" s="2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23"/>
      <c r="B287" s="23"/>
      <c r="C287" s="23"/>
      <c r="D287" s="2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23"/>
      <c r="B288" s="23"/>
      <c r="C288" s="23"/>
      <c r="D288" s="2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23"/>
      <c r="B289" s="23"/>
      <c r="C289" s="23"/>
      <c r="D289" s="2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23"/>
      <c r="B290" s="23"/>
      <c r="C290" s="23"/>
      <c r="D290" s="2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23"/>
      <c r="B291" s="23"/>
      <c r="C291" s="23"/>
      <c r="D291" s="2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23"/>
      <c r="B292" s="23"/>
      <c r="C292" s="23"/>
      <c r="D292" s="2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23"/>
      <c r="B293" s="23"/>
      <c r="C293" s="23"/>
      <c r="D293" s="2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23"/>
      <c r="B294" s="23"/>
      <c r="C294" s="23"/>
      <c r="D294" s="2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23"/>
      <c r="B295" s="23"/>
      <c r="C295" s="23"/>
      <c r="D295" s="2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23"/>
      <c r="B296" s="23"/>
      <c r="C296" s="23"/>
      <c r="D296" s="2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23"/>
      <c r="B297" s="23"/>
      <c r="C297" s="23"/>
      <c r="D297" s="2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23"/>
      <c r="B298" s="23"/>
      <c r="C298" s="23"/>
      <c r="D298" s="2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23"/>
      <c r="B299" s="23"/>
      <c r="C299" s="23"/>
      <c r="D299" s="2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23"/>
      <c r="B300" s="23"/>
      <c r="C300" s="23"/>
      <c r="D300" s="2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23"/>
      <c r="B301" s="23"/>
      <c r="C301" s="23"/>
      <c r="D301" s="2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23"/>
      <c r="B302" s="23"/>
      <c r="C302" s="23"/>
      <c r="D302" s="2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23"/>
      <c r="B303" s="23"/>
      <c r="C303" s="23"/>
      <c r="D303" s="2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23"/>
      <c r="B304" s="23"/>
      <c r="C304" s="23"/>
      <c r="D304" s="2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23"/>
      <c r="B305" s="23"/>
      <c r="C305" s="23"/>
      <c r="D305" s="2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23"/>
      <c r="B306" s="23"/>
      <c r="C306" s="23"/>
      <c r="D306" s="2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23"/>
      <c r="B307" s="23"/>
      <c r="C307" s="23"/>
      <c r="D307" s="2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23"/>
      <c r="B308" s="23"/>
      <c r="C308" s="23"/>
      <c r="D308" s="2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23"/>
      <c r="B309" s="23"/>
      <c r="C309" s="23"/>
      <c r="D309" s="2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23"/>
      <c r="B310" s="23"/>
      <c r="C310" s="23"/>
      <c r="D310" s="2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23"/>
      <c r="B311" s="23"/>
      <c r="C311" s="23"/>
      <c r="D311" s="2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23"/>
      <c r="B312" s="23"/>
      <c r="C312" s="23"/>
      <c r="D312" s="2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23"/>
      <c r="B313" s="23"/>
      <c r="C313" s="23"/>
      <c r="D313" s="2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23"/>
      <c r="B314" s="23"/>
      <c r="C314" s="23"/>
      <c r="D314" s="2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23"/>
      <c r="B315" s="23"/>
      <c r="C315" s="23"/>
      <c r="D315" s="2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23"/>
      <c r="B316" s="23"/>
      <c r="C316" s="23"/>
      <c r="D316" s="2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23"/>
      <c r="B317" s="23"/>
      <c r="C317" s="23"/>
      <c r="D317" s="2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23"/>
      <c r="B318" s="23"/>
      <c r="C318" s="23"/>
      <c r="D318" s="2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23"/>
      <c r="B319" s="23"/>
      <c r="C319" s="23"/>
      <c r="D319" s="2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23"/>
      <c r="B320" s="23"/>
      <c r="C320" s="23"/>
      <c r="D320" s="2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23"/>
      <c r="B321" s="23"/>
      <c r="C321" s="23"/>
      <c r="D321" s="2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23"/>
      <c r="B322" s="23"/>
      <c r="C322" s="23"/>
      <c r="D322" s="2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23"/>
      <c r="B323" s="23"/>
      <c r="C323" s="23"/>
      <c r="D323" s="2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23"/>
      <c r="B324" s="23"/>
      <c r="C324" s="23"/>
      <c r="D324" s="2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23"/>
      <c r="B325" s="23"/>
      <c r="C325" s="23"/>
      <c r="D325" s="2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23"/>
      <c r="B326" s="23"/>
      <c r="C326" s="23"/>
      <c r="D326" s="2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23"/>
      <c r="B327" s="23"/>
      <c r="C327" s="23"/>
      <c r="D327" s="2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23"/>
      <c r="B328" s="23"/>
      <c r="C328" s="23"/>
      <c r="D328" s="2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23"/>
      <c r="B329" s="23"/>
      <c r="C329" s="23"/>
      <c r="D329" s="2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23"/>
      <c r="B330" s="23"/>
      <c r="C330" s="23"/>
      <c r="D330" s="2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23"/>
      <c r="B331" s="23"/>
      <c r="C331" s="23"/>
      <c r="D331" s="2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23"/>
      <c r="B332" s="23"/>
      <c r="C332" s="23"/>
      <c r="D332" s="2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23"/>
      <c r="B333" s="23"/>
      <c r="C333" s="23"/>
      <c r="D333" s="2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23"/>
      <c r="B334" s="23"/>
      <c r="C334" s="23"/>
      <c r="D334" s="2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23"/>
      <c r="B335" s="23"/>
      <c r="C335" s="23"/>
      <c r="D335" s="2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23"/>
      <c r="B336" s="23"/>
      <c r="C336" s="23"/>
      <c r="D336" s="2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23"/>
      <c r="B337" s="23"/>
      <c r="C337" s="23"/>
      <c r="D337" s="2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23"/>
      <c r="B338" s="23"/>
      <c r="C338" s="23"/>
      <c r="D338" s="2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23"/>
      <c r="B339" s="23"/>
      <c r="C339" s="23"/>
      <c r="D339" s="2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23"/>
      <c r="B340" s="23"/>
      <c r="C340" s="23"/>
      <c r="D340" s="2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23"/>
      <c r="B341" s="23"/>
      <c r="C341" s="23"/>
      <c r="D341" s="2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23"/>
      <c r="B342" s="23"/>
      <c r="C342" s="23"/>
      <c r="D342" s="2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23"/>
      <c r="B343" s="23"/>
      <c r="C343" s="23"/>
      <c r="D343" s="2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23"/>
      <c r="B344" s="23"/>
      <c r="C344" s="23"/>
      <c r="D344" s="2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23"/>
      <c r="B345" s="23"/>
      <c r="C345" s="23"/>
      <c r="D345" s="2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23"/>
      <c r="B346" s="23"/>
      <c r="C346" s="23"/>
      <c r="D346" s="2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23"/>
      <c r="B347" s="23"/>
      <c r="C347" s="23"/>
      <c r="D347" s="2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23"/>
      <c r="B348" s="23"/>
      <c r="C348" s="23"/>
      <c r="D348" s="2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23"/>
      <c r="B349" s="23"/>
      <c r="C349" s="23"/>
      <c r="D349" s="2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23"/>
      <c r="B350" s="23"/>
      <c r="C350" s="23"/>
      <c r="D350" s="2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23"/>
      <c r="B351" s="23"/>
      <c r="C351" s="23"/>
      <c r="D351" s="2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23"/>
      <c r="B352" s="23"/>
      <c r="C352" s="23"/>
      <c r="D352" s="2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23"/>
      <c r="B353" s="23"/>
      <c r="C353" s="23"/>
      <c r="D353" s="2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23"/>
      <c r="B354" s="23"/>
      <c r="C354" s="23"/>
      <c r="D354" s="2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23"/>
      <c r="B355" s="23"/>
      <c r="C355" s="23"/>
      <c r="D355" s="2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23"/>
      <c r="B356" s="23"/>
      <c r="C356" s="23"/>
      <c r="D356" s="2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23"/>
      <c r="B357" s="23"/>
      <c r="C357" s="23"/>
      <c r="D357" s="2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23"/>
      <c r="B358" s="23"/>
      <c r="C358" s="23"/>
      <c r="D358" s="2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23"/>
      <c r="B359" s="23"/>
      <c r="C359" s="23"/>
      <c r="D359" s="2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23"/>
      <c r="B360" s="23"/>
      <c r="C360" s="23"/>
      <c r="D360" s="2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23"/>
      <c r="B361" s="23"/>
      <c r="C361" s="23"/>
      <c r="D361" s="2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23"/>
      <c r="B362" s="23"/>
      <c r="C362" s="23"/>
      <c r="D362" s="2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23"/>
      <c r="B363" s="23"/>
      <c r="C363" s="23"/>
      <c r="D363" s="2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23"/>
      <c r="B364" s="23"/>
      <c r="C364" s="23"/>
      <c r="D364" s="2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23"/>
      <c r="B365" s="23"/>
      <c r="C365" s="23"/>
      <c r="D365" s="2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23"/>
      <c r="B366" s="23"/>
      <c r="C366" s="23"/>
      <c r="D366" s="2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23"/>
      <c r="B367" s="23"/>
      <c r="C367" s="23"/>
      <c r="D367" s="2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23"/>
      <c r="B368" s="23"/>
      <c r="C368" s="23"/>
      <c r="D368" s="2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23"/>
      <c r="B369" s="23"/>
      <c r="C369" s="23"/>
      <c r="D369" s="2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23"/>
      <c r="B370" s="23"/>
      <c r="C370" s="23"/>
      <c r="D370" s="2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23"/>
      <c r="B371" s="23"/>
      <c r="C371" s="23"/>
      <c r="D371" s="2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23"/>
      <c r="B372" s="23"/>
      <c r="C372" s="23"/>
      <c r="D372" s="2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23"/>
      <c r="B373" s="23"/>
      <c r="C373" s="23"/>
      <c r="D373" s="2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23"/>
      <c r="B374" s="23"/>
      <c r="C374" s="23"/>
      <c r="D374" s="2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23"/>
      <c r="B375" s="23"/>
      <c r="C375" s="23"/>
      <c r="D375" s="2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23"/>
      <c r="B376" s="23"/>
      <c r="C376" s="23"/>
      <c r="D376" s="2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23"/>
      <c r="B377" s="23"/>
      <c r="C377" s="23"/>
      <c r="D377" s="2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23"/>
      <c r="B378" s="23"/>
      <c r="C378" s="23"/>
      <c r="D378" s="2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23"/>
      <c r="B379" s="23"/>
      <c r="C379" s="23"/>
      <c r="D379" s="2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23"/>
      <c r="B380" s="23"/>
      <c r="C380" s="23"/>
      <c r="D380" s="2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23"/>
      <c r="B381" s="23"/>
      <c r="C381" s="23"/>
      <c r="D381" s="2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23"/>
      <c r="B382" s="23"/>
      <c r="C382" s="23"/>
      <c r="D382" s="2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23"/>
      <c r="B383" s="23"/>
      <c r="C383" s="23"/>
      <c r="D383" s="2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23"/>
      <c r="B384" s="23"/>
      <c r="C384" s="23"/>
      <c r="D384" s="2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23"/>
      <c r="B385" s="23"/>
      <c r="C385" s="23"/>
      <c r="D385" s="2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23"/>
      <c r="B386" s="23"/>
      <c r="C386" s="23"/>
      <c r="D386" s="2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23"/>
      <c r="B387" s="23"/>
      <c r="C387" s="23"/>
      <c r="D387" s="2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23"/>
      <c r="B388" s="23"/>
      <c r="C388" s="23"/>
      <c r="D388" s="2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23"/>
      <c r="B389" s="23"/>
      <c r="C389" s="23"/>
      <c r="D389" s="2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23"/>
      <c r="B390" s="23"/>
      <c r="C390" s="23"/>
      <c r="D390" s="2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23"/>
      <c r="B391" s="23"/>
      <c r="C391" s="23"/>
      <c r="D391" s="2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23"/>
      <c r="B392" s="23"/>
      <c r="C392" s="23"/>
      <c r="D392" s="2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23"/>
      <c r="B393" s="23"/>
      <c r="C393" s="23"/>
      <c r="D393" s="2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23"/>
      <c r="B394" s="23"/>
      <c r="C394" s="23"/>
      <c r="D394" s="2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23"/>
      <c r="B395" s="23"/>
      <c r="C395" s="23"/>
      <c r="D395" s="2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23"/>
      <c r="B396" s="23"/>
      <c r="C396" s="23"/>
      <c r="D396" s="2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23"/>
      <c r="B397" s="23"/>
      <c r="C397" s="23"/>
      <c r="D397" s="2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23"/>
      <c r="B398" s="23"/>
      <c r="C398" s="23"/>
      <c r="D398" s="2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23"/>
      <c r="B399" s="23"/>
      <c r="C399" s="23"/>
      <c r="D399" s="2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23"/>
      <c r="B400" s="23"/>
      <c r="C400" s="23"/>
      <c r="D400" s="2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23"/>
      <c r="B401" s="23"/>
      <c r="C401" s="23"/>
      <c r="D401" s="2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23"/>
      <c r="B402" s="23"/>
      <c r="C402" s="23"/>
      <c r="D402" s="2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23"/>
      <c r="B403" s="23"/>
      <c r="C403" s="23"/>
      <c r="D403" s="2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23"/>
      <c r="B404" s="23"/>
      <c r="C404" s="23"/>
      <c r="D404" s="2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23"/>
      <c r="B405" s="23"/>
      <c r="C405" s="23"/>
      <c r="D405" s="2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23"/>
      <c r="B406" s="23"/>
      <c r="C406" s="23"/>
      <c r="D406" s="2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23"/>
      <c r="B407" s="23"/>
      <c r="C407" s="23"/>
      <c r="D407" s="2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23"/>
      <c r="B408" s="23"/>
      <c r="C408" s="23"/>
      <c r="D408" s="2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23"/>
      <c r="B409" s="23"/>
      <c r="C409" s="23"/>
      <c r="D409" s="2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23"/>
      <c r="B410" s="23"/>
      <c r="C410" s="23"/>
      <c r="D410" s="2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23"/>
      <c r="B411" s="23"/>
      <c r="C411" s="23"/>
      <c r="D411" s="2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23"/>
      <c r="B412" s="23"/>
      <c r="C412" s="23"/>
      <c r="D412" s="2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23"/>
      <c r="B413" s="23"/>
      <c r="C413" s="23"/>
      <c r="D413" s="2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23"/>
      <c r="B414" s="23"/>
      <c r="C414" s="23"/>
      <c r="D414" s="2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23"/>
      <c r="B415" s="23"/>
      <c r="C415" s="23"/>
      <c r="D415" s="2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23"/>
      <c r="B416" s="23"/>
      <c r="C416" s="23"/>
      <c r="D416" s="2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23"/>
      <c r="B417" s="23"/>
      <c r="C417" s="23"/>
      <c r="D417" s="2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23"/>
      <c r="B418" s="23"/>
      <c r="C418" s="23"/>
      <c r="D418" s="2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23"/>
      <c r="B419" s="23"/>
      <c r="C419" s="23"/>
      <c r="D419" s="2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23"/>
      <c r="B420" s="23"/>
      <c r="C420" s="23"/>
      <c r="D420" s="2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23"/>
      <c r="B421" s="23"/>
      <c r="C421" s="23"/>
      <c r="D421" s="2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23"/>
      <c r="B422" s="23"/>
      <c r="C422" s="23"/>
      <c r="D422" s="2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23"/>
      <c r="B423" s="23"/>
      <c r="C423" s="23"/>
      <c r="D423" s="2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23"/>
      <c r="B424" s="23"/>
      <c r="C424" s="23"/>
      <c r="D424" s="2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23"/>
      <c r="B425" s="23"/>
      <c r="C425" s="23"/>
      <c r="D425" s="2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23"/>
      <c r="B426" s="23"/>
      <c r="C426" s="23"/>
      <c r="D426" s="2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23"/>
      <c r="B427" s="23"/>
      <c r="C427" s="23"/>
      <c r="D427" s="2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23"/>
      <c r="B428" s="23"/>
      <c r="C428" s="23"/>
      <c r="D428" s="2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23"/>
      <c r="B429" s="23"/>
      <c r="C429" s="23"/>
      <c r="D429" s="2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23"/>
      <c r="B430" s="23"/>
      <c r="C430" s="23"/>
      <c r="D430" s="2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23"/>
      <c r="B431" s="23"/>
      <c r="C431" s="23"/>
      <c r="D431" s="2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23"/>
      <c r="B432" s="23"/>
      <c r="C432" s="23"/>
      <c r="D432" s="2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23"/>
      <c r="B433" s="23"/>
      <c r="C433" s="23"/>
      <c r="D433" s="2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23"/>
      <c r="B434" s="23"/>
      <c r="C434" s="23"/>
      <c r="D434" s="2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23"/>
      <c r="B435" s="23"/>
      <c r="C435" s="23"/>
      <c r="D435" s="2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23"/>
      <c r="B436" s="23"/>
      <c r="C436" s="23"/>
      <c r="D436" s="2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23"/>
      <c r="B437" s="23"/>
      <c r="C437" s="23"/>
      <c r="D437" s="2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23"/>
      <c r="B438" s="23"/>
      <c r="C438" s="23"/>
      <c r="D438" s="2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23"/>
      <c r="B439" s="23"/>
      <c r="C439" s="23"/>
      <c r="D439" s="2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23"/>
      <c r="B440" s="23"/>
      <c r="C440" s="23"/>
      <c r="D440" s="2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23"/>
      <c r="B441" s="23"/>
      <c r="C441" s="23"/>
      <c r="D441" s="2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23"/>
      <c r="B442" s="23"/>
      <c r="C442" s="23"/>
      <c r="D442" s="2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23"/>
      <c r="B443" s="23"/>
      <c r="C443" s="23"/>
      <c r="D443" s="2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23"/>
      <c r="B444" s="23"/>
      <c r="C444" s="23"/>
      <c r="D444" s="2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23"/>
      <c r="B445" s="23"/>
      <c r="C445" s="23"/>
      <c r="D445" s="2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23"/>
      <c r="B446" s="23"/>
      <c r="C446" s="23"/>
      <c r="D446" s="2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23"/>
      <c r="B447" s="23"/>
      <c r="C447" s="23"/>
      <c r="D447" s="2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23"/>
      <c r="B448" s="23"/>
      <c r="C448" s="23"/>
      <c r="D448" s="2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23"/>
      <c r="B449" s="23"/>
      <c r="C449" s="23"/>
      <c r="D449" s="2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23"/>
      <c r="B450" s="23"/>
      <c r="C450" s="23"/>
      <c r="D450" s="2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23"/>
      <c r="B451" s="23"/>
      <c r="C451" s="23"/>
      <c r="D451" s="2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23"/>
      <c r="B452" s="23"/>
      <c r="C452" s="23"/>
      <c r="D452" s="2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23"/>
      <c r="B453" s="23"/>
      <c r="C453" s="23"/>
      <c r="D453" s="2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23"/>
      <c r="B454" s="23"/>
      <c r="C454" s="23"/>
      <c r="D454" s="2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23"/>
      <c r="B455" s="23"/>
      <c r="C455" s="23"/>
      <c r="D455" s="2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23"/>
      <c r="B456" s="23"/>
      <c r="C456" s="23"/>
      <c r="D456" s="2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23"/>
      <c r="B457" s="23"/>
      <c r="C457" s="23"/>
      <c r="D457" s="2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23"/>
      <c r="B458" s="23"/>
      <c r="C458" s="23"/>
      <c r="D458" s="2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23"/>
      <c r="B459" s="23"/>
      <c r="C459" s="23"/>
      <c r="D459" s="2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23"/>
      <c r="B460" s="23"/>
      <c r="C460" s="23"/>
      <c r="D460" s="2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23"/>
      <c r="B461" s="23"/>
      <c r="C461" s="23"/>
      <c r="D461" s="2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23"/>
      <c r="B462" s="23"/>
      <c r="C462" s="23"/>
      <c r="D462" s="2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23"/>
      <c r="B463" s="23"/>
      <c r="C463" s="23"/>
      <c r="D463" s="2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23"/>
      <c r="B464" s="23"/>
      <c r="C464" s="23"/>
      <c r="D464" s="2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23"/>
      <c r="B465" s="23"/>
      <c r="C465" s="23"/>
      <c r="D465" s="2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23"/>
      <c r="B466" s="23"/>
      <c r="C466" s="23"/>
      <c r="D466" s="2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23"/>
      <c r="B467" s="23"/>
      <c r="C467" s="23"/>
      <c r="D467" s="2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23"/>
      <c r="B468" s="23"/>
      <c r="C468" s="23"/>
      <c r="D468" s="2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23"/>
      <c r="B469" s="23"/>
      <c r="C469" s="23"/>
      <c r="D469" s="2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23"/>
      <c r="B470" s="23"/>
      <c r="C470" s="23"/>
      <c r="D470" s="2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23"/>
      <c r="B471" s="23"/>
      <c r="C471" s="23"/>
      <c r="D471" s="2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23"/>
      <c r="B472" s="23"/>
      <c r="C472" s="23"/>
      <c r="D472" s="2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23"/>
      <c r="B473" s="23"/>
      <c r="C473" s="23"/>
      <c r="D473" s="2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23"/>
      <c r="B474" s="23"/>
      <c r="C474" s="23"/>
      <c r="D474" s="2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23"/>
      <c r="B475" s="23"/>
      <c r="C475" s="23"/>
      <c r="D475" s="2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23"/>
      <c r="B476" s="23"/>
      <c r="C476" s="23"/>
      <c r="D476" s="2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23"/>
      <c r="B477" s="23"/>
      <c r="C477" s="23"/>
      <c r="D477" s="2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23"/>
      <c r="B478" s="23"/>
      <c r="C478" s="23"/>
      <c r="D478" s="2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23"/>
      <c r="B479" s="23"/>
      <c r="C479" s="23"/>
      <c r="D479" s="2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23"/>
      <c r="B480" s="23"/>
      <c r="C480" s="23"/>
      <c r="D480" s="2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23"/>
      <c r="B481" s="23"/>
      <c r="C481" s="23"/>
      <c r="D481" s="2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23"/>
      <c r="B482" s="23"/>
      <c r="C482" s="23"/>
      <c r="D482" s="2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23"/>
      <c r="B483" s="23"/>
      <c r="C483" s="23"/>
      <c r="D483" s="2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23"/>
      <c r="B484" s="23"/>
      <c r="C484" s="23"/>
      <c r="D484" s="2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23"/>
      <c r="B485" s="23"/>
      <c r="C485" s="23"/>
      <c r="D485" s="2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23"/>
      <c r="B486" s="23"/>
      <c r="C486" s="23"/>
      <c r="D486" s="2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23"/>
      <c r="B487" s="23"/>
      <c r="C487" s="23"/>
      <c r="D487" s="2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23"/>
      <c r="B488" s="23"/>
      <c r="C488" s="23"/>
      <c r="D488" s="2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23"/>
      <c r="B489" s="23"/>
      <c r="C489" s="23"/>
      <c r="D489" s="2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23"/>
      <c r="B490" s="23"/>
      <c r="C490" s="23"/>
      <c r="D490" s="2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23"/>
      <c r="B491" s="23"/>
      <c r="C491" s="23"/>
      <c r="D491" s="2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23"/>
      <c r="B492" s="23"/>
      <c r="C492" s="23"/>
      <c r="D492" s="2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23"/>
      <c r="B493" s="23"/>
      <c r="C493" s="23"/>
      <c r="D493" s="2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23"/>
      <c r="B494" s="23"/>
      <c r="C494" s="23"/>
      <c r="D494" s="2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23"/>
      <c r="B495" s="23"/>
      <c r="C495" s="23"/>
      <c r="D495" s="2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23"/>
      <c r="B496" s="23"/>
      <c r="C496" s="23"/>
      <c r="D496" s="2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23"/>
      <c r="B497" s="23"/>
      <c r="C497" s="23"/>
      <c r="D497" s="2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23"/>
      <c r="B498" s="23"/>
      <c r="C498" s="23"/>
      <c r="D498" s="2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23"/>
      <c r="B499" s="23"/>
      <c r="C499" s="23"/>
      <c r="D499" s="2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23"/>
      <c r="B500" s="23"/>
      <c r="C500" s="23"/>
      <c r="D500" s="2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23"/>
      <c r="B501" s="23"/>
      <c r="C501" s="23"/>
      <c r="D501" s="2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23"/>
      <c r="B502" s="23"/>
      <c r="C502" s="23"/>
      <c r="D502" s="2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23"/>
      <c r="B503" s="23"/>
      <c r="C503" s="23"/>
      <c r="D503" s="2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23"/>
      <c r="B504" s="23"/>
      <c r="C504" s="23"/>
      <c r="D504" s="2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23"/>
      <c r="B505" s="23"/>
      <c r="C505" s="23"/>
      <c r="D505" s="2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23"/>
      <c r="B506" s="23"/>
      <c r="C506" s="23"/>
      <c r="D506" s="2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23"/>
      <c r="B507" s="23"/>
      <c r="C507" s="23"/>
      <c r="D507" s="2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23"/>
      <c r="B508" s="23"/>
      <c r="C508" s="23"/>
      <c r="D508" s="2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23"/>
      <c r="B509" s="23"/>
      <c r="C509" s="23"/>
      <c r="D509" s="2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23"/>
      <c r="B510" s="23"/>
      <c r="C510" s="23"/>
      <c r="D510" s="2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23"/>
      <c r="B511" s="23"/>
      <c r="C511" s="23"/>
      <c r="D511" s="2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23"/>
      <c r="B512" s="23"/>
      <c r="C512" s="23"/>
      <c r="D512" s="2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23"/>
      <c r="B513" s="23"/>
      <c r="C513" s="23"/>
      <c r="D513" s="2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23"/>
      <c r="B514" s="23"/>
      <c r="C514" s="23"/>
      <c r="D514" s="2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23"/>
      <c r="B515" s="23"/>
      <c r="C515" s="23"/>
      <c r="D515" s="2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23"/>
      <c r="B516" s="23"/>
      <c r="C516" s="23"/>
      <c r="D516" s="2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23"/>
      <c r="B517" s="23"/>
      <c r="C517" s="23"/>
      <c r="D517" s="2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23"/>
      <c r="B518" s="23"/>
      <c r="C518" s="23"/>
      <c r="D518" s="2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23"/>
      <c r="B519" s="23"/>
      <c r="C519" s="23"/>
      <c r="D519" s="2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23"/>
      <c r="B520" s="23"/>
      <c r="C520" s="23"/>
      <c r="D520" s="2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23"/>
      <c r="B521" s="23"/>
      <c r="C521" s="23"/>
      <c r="D521" s="2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23"/>
      <c r="B522" s="23"/>
      <c r="C522" s="23"/>
      <c r="D522" s="2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23"/>
      <c r="B523" s="23"/>
      <c r="C523" s="23"/>
      <c r="D523" s="2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23"/>
      <c r="B524" s="23"/>
      <c r="C524" s="23"/>
      <c r="D524" s="2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23"/>
      <c r="B525" s="23"/>
      <c r="C525" s="23"/>
      <c r="D525" s="2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23"/>
      <c r="B526" s="23"/>
      <c r="C526" s="23"/>
      <c r="D526" s="2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23"/>
      <c r="B527" s="23"/>
      <c r="C527" s="23"/>
      <c r="D527" s="2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23"/>
      <c r="B528" s="23"/>
      <c r="C528" s="23"/>
      <c r="D528" s="2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23"/>
      <c r="B529" s="23"/>
      <c r="C529" s="23"/>
      <c r="D529" s="2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23"/>
      <c r="B530" s="23"/>
      <c r="C530" s="23"/>
      <c r="D530" s="2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23"/>
      <c r="B531" s="23"/>
      <c r="C531" s="23"/>
      <c r="D531" s="2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23"/>
      <c r="B532" s="23"/>
      <c r="C532" s="23"/>
      <c r="D532" s="2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23"/>
      <c r="B533" s="23"/>
      <c r="C533" s="23"/>
      <c r="D533" s="2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23"/>
      <c r="B534" s="23"/>
      <c r="C534" s="23"/>
      <c r="D534" s="2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23"/>
      <c r="B535" s="23"/>
      <c r="C535" s="23"/>
      <c r="D535" s="2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23"/>
      <c r="B536" s="23"/>
      <c r="C536" s="23"/>
      <c r="D536" s="2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23"/>
      <c r="B537" s="23"/>
      <c r="C537" s="23"/>
      <c r="D537" s="2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23"/>
      <c r="B538" s="23"/>
      <c r="C538" s="23"/>
      <c r="D538" s="2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23"/>
      <c r="B539" s="23"/>
      <c r="C539" s="23"/>
      <c r="D539" s="2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23"/>
      <c r="B540" s="23"/>
      <c r="C540" s="23"/>
      <c r="D540" s="2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23"/>
      <c r="B541" s="23"/>
      <c r="C541" s="23"/>
      <c r="D541" s="2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23"/>
      <c r="B542" s="23"/>
      <c r="C542" s="23"/>
      <c r="D542" s="2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23"/>
      <c r="B543" s="23"/>
      <c r="C543" s="23"/>
      <c r="D543" s="2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23"/>
      <c r="B544" s="23"/>
      <c r="C544" s="23"/>
      <c r="D544" s="2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23"/>
      <c r="B545" s="23"/>
      <c r="C545" s="23"/>
      <c r="D545" s="2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23"/>
      <c r="B546" s="23"/>
      <c r="C546" s="23"/>
      <c r="D546" s="2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23"/>
      <c r="B547" s="23"/>
      <c r="C547" s="23"/>
      <c r="D547" s="2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23"/>
      <c r="B548" s="23"/>
      <c r="C548" s="23"/>
      <c r="D548" s="2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23"/>
      <c r="B549" s="23"/>
      <c r="C549" s="23"/>
      <c r="D549" s="2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23"/>
      <c r="B550" s="23"/>
      <c r="C550" s="23"/>
      <c r="D550" s="2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23"/>
      <c r="B551" s="23"/>
      <c r="C551" s="23"/>
      <c r="D551" s="2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23"/>
      <c r="B552" s="23"/>
      <c r="C552" s="23"/>
      <c r="D552" s="2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23"/>
      <c r="B553" s="23"/>
      <c r="C553" s="23"/>
      <c r="D553" s="2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23"/>
      <c r="B554" s="23"/>
      <c r="C554" s="23"/>
      <c r="D554" s="2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23"/>
      <c r="B555" s="23"/>
      <c r="C555" s="23"/>
      <c r="D555" s="2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23"/>
      <c r="B556" s="23"/>
      <c r="C556" s="23"/>
      <c r="D556" s="2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23"/>
      <c r="B557" s="23"/>
      <c r="C557" s="23"/>
      <c r="D557" s="2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23"/>
      <c r="B558" s="23"/>
      <c r="C558" s="23"/>
      <c r="D558" s="2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23"/>
      <c r="B559" s="23"/>
      <c r="C559" s="23"/>
      <c r="D559" s="2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23"/>
      <c r="B560" s="23"/>
      <c r="C560" s="23"/>
      <c r="D560" s="2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23"/>
      <c r="B561" s="23"/>
      <c r="C561" s="23"/>
      <c r="D561" s="2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23"/>
      <c r="B562" s="23"/>
      <c r="C562" s="23"/>
      <c r="D562" s="2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23"/>
      <c r="B563" s="23"/>
      <c r="C563" s="23"/>
      <c r="D563" s="2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23"/>
      <c r="B564" s="23"/>
      <c r="C564" s="23"/>
      <c r="D564" s="2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23"/>
      <c r="B565" s="23"/>
      <c r="C565" s="23"/>
      <c r="D565" s="2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23"/>
      <c r="B566" s="23"/>
      <c r="C566" s="23"/>
      <c r="D566" s="2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23"/>
      <c r="B567" s="23"/>
      <c r="C567" s="23"/>
      <c r="D567" s="2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23"/>
      <c r="B568" s="23"/>
      <c r="C568" s="23"/>
      <c r="D568" s="2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23"/>
      <c r="B569" s="23"/>
      <c r="C569" s="23"/>
      <c r="D569" s="2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23"/>
      <c r="B570" s="23"/>
      <c r="C570" s="23"/>
      <c r="D570" s="2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23"/>
      <c r="B571" s="23"/>
      <c r="C571" s="23"/>
      <c r="D571" s="2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23"/>
      <c r="B572" s="23"/>
      <c r="C572" s="23"/>
      <c r="D572" s="2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23"/>
      <c r="B573" s="23"/>
      <c r="C573" s="23"/>
      <c r="D573" s="2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23"/>
      <c r="B574" s="23"/>
      <c r="C574" s="23"/>
      <c r="D574" s="2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23"/>
      <c r="B575" s="23"/>
      <c r="C575" s="23"/>
      <c r="D575" s="2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23"/>
      <c r="B576" s="23"/>
      <c r="C576" s="23"/>
      <c r="D576" s="2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23"/>
      <c r="B577" s="23"/>
      <c r="C577" s="23"/>
      <c r="D577" s="2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23"/>
      <c r="B578" s="23"/>
      <c r="C578" s="23"/>
      <c r="D578" s="2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23"/>
      <c r="B579" s="23"/>
      <c r="C579" s="23"/>
      <c r="D579" s="2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23"/>
      <c r="B580" s="23"/>
      <c r="C580" s="23"/>
      <c r="D580" s="2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23"/>
      <c r="B581" s="23"/>
      <c r="C581" s="23"/>
      <c r="D581" s="2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23"/>
      <c r="B582" s="23"/>
      <c r="C582" s="23"/>
      <c r="D582" s="2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23"/>
      <c r="B583" s="23"/>
      <c r="C583" s="23"/>
      <c r="D583" s="2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23"/>
      <c r="B584" s="23"/>
      <c r="C584" s="23"/>
      <c r="D584" s="2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23"/>
      <c r="B585" s="23"/>
      <c r="C585" s="23"/>
      <c r="D585" s="2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23"/>
      <c r="B586" s="23"/>
      <c r="C586" s="23"/>
      <c r="D586" s="2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23"/>
      <c r="B587" s="23"/>
      <c r="C587" s="23"/>
      <c r="D587" s="2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23"/>
      <c r="B588" s="23"/>
      <c r="C588" s="23"/>
      <c r="D588" s="2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23"/>
      <c r="B589" s="23"/>
      <c r="C589" s="23"/>
      <c r="D589" s="2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23"/>
      <c r="B590" s="23"/>
      <c r="C590" s="23"/>
      <c r="D590" s="2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23"/>
      <c r="B591" s="23"/>
      <c r="C591" s="23"/>
      <c r="D591" s="2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23"/>
      <c r="B592" s="23"/>
      <c r="C592" s="23"/>
      <c r="D592" s="2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23"/>
      <c r="B593" s="23"/>
      <c r="C593" s="23"/>
      <c r="D593" s="2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23"/>
      <c r="B594" s="23"/>
      <c r="C594" s="23"/>
      <c r="D594" s="2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23"/>
      <c r="B595" s="23"/>
      <c r="C595" s="23"/>
      <c r="D595" s="2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23"/>
      <c r="B596" s="23"/>
      <c r="C596" s="23"/>
      <c r="D596" s="2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23"/>
      <c r="B597" s="23"/>
      <c r="C597" s="23"/>
      <c r="D597" s="2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23"/>
      <c r="B598" s="23"/>
      <c r="C598" s="23"/>
      <c r="D598" s="2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23"/>
      <c r="B599" s="23"/>
      <c r="C599" s="23"/>
      <c r="D599" s="2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23"/>
      <c r="B600" s="23"/>
      <c r="C600" s="23"/>
      <c r="D600" s="2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23"/>
      <c r="B601" s="23"/>
      <c r="C601" s="23"/>
      <c r="D601" s="2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23"/>
      <c r="B602" s="23"/>
      <c r="C602" s="23"/>
      <c r="D602" s="2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23"/>
      <c r="B603" s="23"/>
      <c r="C603" s="23"/>
      <c r="D603" s="2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23"/>
      <c r="B604" s="23"/>
      <c r="C604" s="23"/>
      <c r="D604" s="2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23"/>
      <c r="B605" s="23"/>
      <c r="C605" s="23"/>
      <c r="D605" s="2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23"/>
      <c r="B606" s="23"/>
      <c r="C606" s="23"/>
      <c r="D606" s="2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23"/>
      <c r="B607" s="23"/>
      <c r="C607" s="23"/>
      <c r="D607" s="2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23"/>
      <c r="B608" s="23"/>
      <c r="C608" s="23"/>
      <c r="D608" s="2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23"/>
      <c r="B609" s="23"/>
      <c r="C609" s="23"/>
      <c r="D609" s="2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23"/>
      <c r="B610" s="23"/>
      <c r="C610" s="23"/>
      <c r="D610" s="2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23"/>
      <c r="B611" s="23"/>
      <c r="C611" s="23"/>
      <c r="D611" s="2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23"/>
      <c r="B612" s="23"/>
      <c r="C612" s="23"/>
      <c r="D612" s="2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23"/>
      <c r="B613" s="23"/>
      <c r="C613" s="23"/>
      <c r="D613" s="2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23"/>
      <c r="B614" s="23"/>
      <c r="C614" s="23"/>
      <c r="D614" s="2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23"/>
      <c r="B615" s="23"/>
      <c r="C615" s="23"/>
      <c r="D615" s="2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23"/>
      <c r="B616" s="23"/>
      <c r="C616" s="23"/>
      <c r="D616" s="2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23"/>
      <c r="B617" s="23"/>
      <c r="C617" s="23"/>
      <c r="D617" s="2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23"/>
      <c r="B618" s="23"/>
      <c r="C618" s="23"/>
      <c r="D618" s="2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23"/>
      <c r="B619" s="23"/>
      <c r="C619" s="23"/>
      <c r="D619" s="2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23"/>
      <c r="B620" s="23"/>
      <c r="C620" s="23"/>
      <c r="D620" s="2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23"/>
      <c r="B621" s="23"/>
      <c r="C621" s="23"/>
      <c r="D621" s="2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23"/>
      <c r="B622" s="23"/>
      <c r="C622" s="23"/>
      <c r="D622" s="2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23"/>
      <c r="B623" s="23"/>
      <c r="C623" s="23"/>
      <c r="D623" s="2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23"/>
      <c r="B624" s="23"/>
      <c r="C624" s="23"/>
      <c r="D624" s="2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23"/>
      <c r="B625" s="23"/>
      <c r="C625" s="23"/>
      <c r="D625" s="2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23"/>
      <c r="B626" s="23"/>
      <c r="C626" s="23"/>
      <c r="D626" s="2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23"/>
      <c r="B627" s="23"/>
      <c r="C627" s="23"/>
      <c r="D627" s="2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23"/>
      <c r="B628" s="23"/>
      <c r="C628" s="23"/>
      <c r="D628" s="2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23"/>
      <c r="B629" s="23"/>
      <c r="C629" s="23"/>
      <c r="D629" s="2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23"/>
      <c r="B630" s="23"/>
      <c r="C630" s="23"/>
      <c r="D630" s="2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23"/>
      <c r="B631" s="23"/>
      <c r="C631" s="23"/>
      <c r="D631" s="2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23"/>
      <c r="B632" s="23"/>
      <c r="C632" s="23"/>
      <c r="D632" s="2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23"/>
      <c r="B633" s="23"/>
      <c r="C633" s="23"/>
      <c r="D633" s="2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23"/>
      <c r="B634" s="23"/>
      <c r="C634" s="23"/>
      <c r="D634" s="2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23"/>
      <c r="B635" s="23"/>
      <c r="C635" s="23"/>
      <c r="D635" s="2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23"/>
      <c r="B636" s="23"/>
      <c r="C636" s="23"/>
      <c r="D636" s="2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23"/>
      <c r="B637" s="23"/>
      <c r="C637" s="23"/>
      <c r="D637" s="2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23"/>
      <c r="B638" s="23"/>
      <c r="C638" s="23"/>
      <c r="D638" s="2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23"/>
      <c r="B639" s="23"/>
      <c r="C639" s="23"/>
      <c r="D639" s="2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23"/>
      <c r="B640" s="23"/>
      <c r="C640" s="23"/>
      <c r="D640" s="2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23"/>
      <c r="B641" s="23"/>
      <c r="C641" s="23"/>
      <c r="D641" s="2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23"/>
      <c r="B642" s="23"/>
      <c r="C642" s="23"/>
      <c r="D642" s="2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23"/>
      <c r="B643" s="23"/>
      <c r="C643" s="23"/>
      <c r="D643" s="2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23"/>
      <c r="B644" s="23"/>
      <c r="C644" s="23"/>
      <c r="D644" s="2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23"/>
      <c r="B645" s="23"/>
      <c r="C645" s="23"/>
      <c r="D645" s="2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23"/>
      <c r="B646" s="23"/>
      <c r="C646" s="23"/>
      <c r="D646" s="2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23"/>
      <c r="B647" s="23"/>
      <c r="C647" s="23"/>
      <c r="D647" s="2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23"/>
      <c r="B648" s="23"/>
      <c r="C648" s="23"/>
      <c r="D648" s="2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23"/>
      <c r="B649" s="23"/>
      <c r="C649" s="23"/>
      <c r="D649" s="2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23"/>
      <c r="B650" s="23"/>
      <c r="C650" s="23"/>
      <c r="D650" s="2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23"/>
      <c r="B651" s="23"/>
      <c r="C651" s="23"/>
      <c r="D651" s="2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23"/>
      <c r="B652" s="23"/>
      <c r="C652" s="23"/>
      <c r="D652" s="2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23"/>
      <c r="B653" s="23"/>
      <c r="C653" s="23"/>
      <c r="D653" s="2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23"/>
      <c r="B654" s="23"/>
      <c r="C654" s="23"/>
      <c r="D654" s="2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23"/>
      <c r="B655" s="23"/>
      <c r="C655" s="23"/>
      <c r="D655" s="2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23"/>
      <c r="B656" s="23"/>
      <c r="C656" s="23"/>
      <c r="D656" s="2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23"/>
      <c r="B657" s="23"/>
      <c r="C657" s="23"/>
      <c r="D657" s="2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23"/>
      <c r="B658" s="23"/>
      <c r="C658" s="23"/>
      <c r="D658" s="2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23"/>
      <c r="B659" s="23"/>
      <c r="C659" s="23"/>
      <c r="D659" s="2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23"/>
      <c r="B660" s="23"/>
      <c r="C660" s="23"/>
      <c r="D660" s="2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23"/>
      <c r="B661" s="23"/>
      <c r="C661" s="23"/>
      <c r="D661" s="2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23"/>
      <c r="B662" s="23"/>
      <c r="C662" s="23"/>
      <c r="D662" s="2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23"/>
      <c r="B663" s="23"/>
      <c r="C663" s="23"/>
      <c r="D663" s="2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23"/>
      <c r="B664" s="23"/>
      <c r="C664" s="23"/>
      <c r="D664" s="2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23"/>
      <c r="B665" s="23"/>
      <c r="C665" s="23"/>
      <c r="D665" s="2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23"/>
      <c r="B666" s="23"/>
      <c r="C666" s="23"/>
      <c r="D666" s="2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23"/>
      <c r="B667" s="23"/>
      <c r="C667" s="23"/>
      <c r="D667" s="2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23"/>
      <c r="B668" s="23"/>
      <c r="C668" s="23"/>
      <c r="D668" s="2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23"/>
      <c r="B669" s="23"/>
      <c r="C669" s="23"/>
      <c r="D669" s="2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23"/>
      <c r="B670" s="23"/>
      <c r="C670" s="23"/>
      <c r="D670" s="2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23"/>
      <c r="B671" s="23"/>
      <c r="C671" s="23"/>
      <c r="D671" s="2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23"/>
      <c r="B672" s="23"/>
      <c r="C672" s="23"/>
      <c r="D672" s="2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23"/>
      <c r="B673" s="23"/>
      <c r="C673" s="23"/>
      <c r="D673" s="2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23"/>
      <c r="B674" s="23"/>
      <c r="C674" s="23"/>
      <c r="D674" s="2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23"/>
      <c r="B675" s="23"/>
      <c r="C675" s="23"/>
      <c r="D675" s="2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23"/>
      <c r="B676" s="23"/>
      <c r="C676" s="23"/>
      <c r="D676" s="2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23"/>
      <c r="B677" s="23"/>
      <c r="C677" s="23"/>
      <c r="D677" s="2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23"/>
      <c r="B678" s="23"/>
      <c r="C678" s="23"/>
      <c r="D678" s="2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23"/>
      <c r="B679" s="23"/>
      <c r="C679" s="23"/>
      <c r="D679" s="2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23"/>
      <c r="B680" s="23"/>
      <c r="C680" s="23"/>
      <c r="D680" s="2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23"/>
      <c r="B681" s="23"/>
      <c r="C681" s="23"/>
      <c r="D681" s="2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23"/>
      <c r="B682" s="23"/>
      <c r="C682" s="23"/>
      <c r="D682" s="2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23"/>
      <c r="B683" s="23"/>
      <c r="C683" s="23"/>
      <c r="D683" s="2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23"/>
      <c r="B684" s="23"/>
      <c r="C684" s="23"/>
      <c r="D684" s="2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23"/>
      <c r="B685" s="23"/>
      <c r="C685" s="23"/>
      <c r="D685" s="2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23"/>
      <c r="B686" s="23"/>
      <c r="C686" s="23"/>
      <c r="D686" s="2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23"/>
      <c r="B687" s="23"/>
      <c r="C687" s="23"/>
      <c r="D687" s="2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23"/>
      <c r="B688" s="23"/>
      <c r="C688" s="23"/>
      <c r="D688" s="2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23"/>
      <c r="B689" s="23"/>
      <c r="C689" s="23"/>
      <c r="D689" s="2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23"/>
      <c r="B690" s="23"/>
      <c r="C690" s="23"/>
      <c r="D690" s="2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23"/>
      <c r="B691" s="23"/>
      <c r="C691" s="23"/>
      <c r="D691" s="2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23"/>
      <c r="B692" s="23"/>
      <c r="C692" s="23"/>
      <c r="D692" s="2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23"/>
      <c r="B693" s="23"/>
      <c r="C693" s="23"/>
      <c r="D693" s="2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23"/>
      <c r="B694" s="23"/>
      <c r="C694" s="23"/>
      <c r="D694" s="2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23"/>
      <c r="B695" s="23"/>
      <c r="C695" s="23"/>
      <c r="D695" s="2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23"/>
      <c r="B696" s="23"/>
      <c r="C696" s="23"/>
      <c r="D696" s="2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23"/>
      <c r="B697" s="23"/>
      <c r="C697" s="23"/>
      <c r="D697" s="2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23"/>
      <c r="B698" s="23"/>
      <c r="C698" s="23"/>
      <c r="D698" s="2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23"/>
      <c r="B699" s="23"/>
      <c r="C699" s="23"/>
      <c r="D699" s="2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23"/>
      <c r="B700" s="23"/>
      <c r="C700" s="23"/>
      <c r="D700" s="2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23"/>
      <c r="B701" s="23"/>
      <c r="C701" s="23"/>
      <c r="D701" s="2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23"/>
      <c r="B702" s="23"/>
      <c r="C702" s="23"/>
      <c r="D702" s="2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23"/>
      <c r="B703" s="23"/>
      <c r="C703" s="23"/>
      <c r="D703" s="2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23"/>
      <c r="B704" s="23"/>
      <c r="C704" s="23"/>
      <c r="D704" s="2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23"/>
      <c r="B705" s="23"/>
      <c r="C705" s="23"/>
      <c r="D705" s="2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23"/>
      <c r="B706" s="23"/>
      <c r="C706" s="23"/>
      <c r="D706" s="2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23"/>
      <c r="B707" s="23"/>
      <c r="C707" s="23"/>
      <c r="D707" s="2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23"/>
      <c r="B708" s="23"/>
      <c r="C708" s="23"/>
      <c r="D708" s="2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23"/>
      <c r="B709" s="23"/>
      <c r="C709" s="23"/>
      <c r="D709" s="2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23"/>
      <c r="B710" s="23"/>
      <c r="C710" s="23"/>
      <c r="D710" s="2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23"/>
      <c r="B711" s="23"/>
      <c r="C711" s="23"/>
      <c r="D711" s="2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23"/>
      <c r="B712" s="23"/>
      <c r="C712" s="23"/>
      <c r="D712" s="2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23"/>
      <c r="B713" s="23"/>
      <c r="C713" s="23"/>
      <c r="D713" s="2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23"/>
      <c r="B714" s="23"/>
      <c r="C714" s="23"/>
      <c r="D714" s="2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23"/>
      <c r="B715" s="23"/>
      <c r="C715" s="23"/>
      <c r="D715" s="2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23"/>
      <c r="B716" s="23"/>
      <c r="C716" s="23"/>
      <c r="D716" s="2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23"/>
      <c r="B717" s="23"/>
      <c r="C717" s="23"/>
      <c r="D717" s="2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23"/>
      <c r="B718" s="23"/>
      <c r="C718" s="23"/>
      <c r="D718" s="2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23"/>
      <c r="B719" s="23"/>
      <c r="C719" s="23"/>
      <c r="D719" s="2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23"/>
      <c r="B720" s="23"/>
      <c r="C720" s="23"/>
      <c r="D720" s="2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23"/>
      <c r="B721" s="23"/>
      <c r="C721" s="23"/>
      <c r="D721" s="2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23"/>
      <c r="B722" s="23"/>
      <c r="C722" s="23"/>
      <c r="D722" s="2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23"/>
      <c r="B723" s="23"/>
      <c r="C723" s="23"/>
      <c r="D723" s="2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23"/>
      <c r="B724" s="23"/>
      <c r="C724" s="23"/>
      <c r="D724" s="2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23"/>
      <c r="B725" s="23"/>
      <c r="C725" s="23"/>
      <c r="D725" s="2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23"/>
      <c r="B726" s="23"/>
      <c r="C726" s="23"/>
      <c r="D726" s="2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23"/>
      <c r="B727" s="23"/>
      <c r="C727" s="23"/>
      <c r="D727" s="2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23"/>
      <c r="B728" s="23"/>
      <c r="C728" s="23"/>
      <c r="D728" s="2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23"/>
      <c r="B729" s="23"/>
      <c r="C729" s="23"/>
      <c r="D729" s="2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23"/>
      <c r="B730" s="23"/>
      <c r="C730" s="23"/>
      <c r="D730" s="2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23"/>
      <c r="B731" s="23"/>
      <c r="C731" s="23"/>
      <c r="D731" s="2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23"/>
      <c r="B732" s="23"/>
      <c r="C732" s="23"/>
      <c r="D732" s="2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23"/>
      <c r="B733" s="23"/>
      <c r="C733" s="23"/>
      <c r="D733" s="2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23"/>
      <c r="B734" s="23"/>
      <c r="C734" s="23"/>
      <c r="D734" s="2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23"/>
      <c r="B735" s="23"/>
      <c r="C735" s="23"/>
      <c r="D735" s="2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23"/>
      <c r="B736" s="23"/>
      <c r="C736" s="23"/>
      <c r="D736" s="2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23"/>
      <c r="B737" s="23"/>
      <c r="C737" s="23"/>
      <c r="D737" s="2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23"/>
      <c r="B738" s="23"/>
      <c r="C738" s="23"/>
      <c r="D738" s="2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23"/>
      <c r="B739" s="23"/>
      <c r="C739" s="23"/>
      <c r="D739" s="2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23"/>
      <c r="B740" s="23"/>
      <c r="C740" s="23"/>
      <c r="D740" s="2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23"/>
      <c r="B741" s="23"/>
      <c r="C741" s="23"/>
      <c r="D741" s="2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23"/>
      <c r="B742" s="23"/>
      <c r="C742" s="23"/>
      <c r="D742" s="2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23"/>
      <c r="B743" s="23"/>
      <c r="C743" s="23"/>
      <c r="D743" s="2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23"/>
      <c r="B744" s="23"/>
      <c r="C744" s="23"/>
      <c r="D744" s="2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23"/>
      <c r="B745" s="23"/>
      <c r="C745" s="23"/>
      <c r="D745" s="2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23"/>
      <c r="B746" s="23"/>
      <c r="C746" s="23"/>
      <c r="D746" s="2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23"/>
      <c r="B747" s="23"/>
      <c r="C747" s="23"/>
      <c r="D747" s="2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23"/>
      <c r="B748" s="23"/>
      <c r="C748" s="23"/>
      <c r="D748" s="2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23"/>
      <c r="B749" s="23"/>
      <c r="C749" s="23"/>
      <c r="D749" s="2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23"/>
      <c r="B750" s="23"/>
      <c r="C750" s="23"/>
      <c r="D750" s="2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23"/>
      <c r="B751" s="23"/>
      <c r="C751" s="23"/>
      <c r="D751" s="2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23"/>
      <c r="B752" s="23"/>
      <c r="C752" s="23"/>
      <c r="D752" s="2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23"/>
      <c r="B753" s="23"/>
      <c r="C753" s="23"/>
      <c r="D753" s="2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23"/>
      <c r="B754" s="23"/>
      <c r="C754" s="23"/>
      <c r="D754" s="2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23"/>
      <c r="B755" s="23"/>
      <c r="C755" s="23"/>
      <c r="D755" s="2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23"/>
      <c r="B756" s="23"/>
      <c r="C756" s="23"/>
      <c r="D756" s="2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23"/>
      <c r="B757" s="23"/>
      <c r="C757" s="23"/>
      <c r="D757" s="2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23"/>
      <c r="B758" s="23"/>
      <c r="C758" s="23"/>
      <c r="D758" s="2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23"/>
      <c r="B759" s="23"/>
      <c r="C759" s="23"/>
      <c r="D759" s="2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23"/>
      <c r="B760" s="23"/>
      <c r="C760" s="23"/>
      <c r="D760" s="2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23"/>
      <c r="B761" s="23"/>
      <c r="C761" s="23"/>
      <c r="D761" s="2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23"/>
      <c r="B762" s="23"/>
      <c r="C762" s="23"/>
      <c r="D762" s="2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23"/>
      <c r="B763" s="23"/>
      <c r="C763" s="23"/>
      <c r="D763" s="2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23"/>
      <c r="B764" s="23"/>
      <c r="C764" s="23"/>
      <c r="D764" s="2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23"/>
      <c r="B765" s="23"/>
      <c r="C765" s="23"/>
      <c r="D765" s="2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23"/>
      <c r="B766" s="23"/>
      <c r="C766" s="23"/>
      <c r="D766" s="2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23"/>
      <c r="B767" s="23"/>
      <c r="C767" s="23"/>
      <c r="D767" s="2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23"/>
      <c r="B768" s="23"/>
      <c r="C768" s="23"/>
      <c r="D768" s="2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23"/>
      <c r="B769" s="23"/>
      <c r="C769" s="23"/>
      <c r="D769" s="2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23"/>
      <c r="B770" s="23"/>
      <c r="C770" s="23"/>
      <c r="D770" s="2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23"/>
      <c r="B771" s="23"/>
      <c r="C771" s="23"/>
      <c r="D771" s="2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23"/>
      <c r="B772" s="23"/>
      <c r="C772" s="23"/>
      <c r="D772" s="2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23"/>
      <c r="B773" s="23"/>
      <c r="C773" s="23"/>
      <c r="D773" s="2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23"/>
      <c r="B774" s="23"/>
      <c r="C774" s="23"/>
      <c r="D774" s="2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23"/>
      <c r="B775" s="23"/>
      <c r="C775" s="23"/>
      <c r="D775" s="2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23"/>
      <c r="B776" s="23"/>
      <c r="C776" s="23"/>
      <c r="D776" s="2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23"/>
      <c r="B777" s="23"/>
      <c r="C777" s="23"/>
      <c r="D777" s="2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23"/>
      <c r="B778" s="23"/>
      <c r="C778" s="23"/>
      <c r="D778" s="2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23"/>
      <c r="B779" s="23"/>
      <c r="C779" s="23"/>
      <c r="D779" s="2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23"/>
      <c r="B780" s="23"/>
      <c r="C780" s="23"/>
      <c r="D780" s="2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23"/>
      <c r="B781" s="23"/>
      <c r="C781" s="23"/>
      <c r="D781" s="2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23"/>
      <c r="B782" s="23"/>
      <c r="C782" s="23"/>
      <c r="D782" s="2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23"/>
      <c r="B783" s="23"/>
      <c r="C783" s="23"/>
      <c r="D783" s="2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23"/>
      <c r="B784" s="23"/>
      <c r="C784" s="23"/>
      <c r="D784" s="2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23"/>
      <c r="B785" s="23"/>
      <c r="C785" s="23"/>
      <c r="D785" s="2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23"/>
      <c r="B786" s="23"/>
      <c r="C786" s="23"/>
      <c r="D786" s="2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23"/>
      <c r="B787" s="23"/>
      <c r="C787" s="23"/>
      <c r="D787" s="2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23"/>
      <c r="B788" s="23"/>
      <c r="C788" s="23"/>
      <c r="D788" s="2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23"/>
      <c r="B789" s="23"/>
      <c r="C789" s="23"/>
      <c r="D789" s="2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23"/>
      <c r="B790" s="23"/>
      <c r="C790" s="23"/>
      <c r="D790" s="2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23"/>
      <c r="B791" s="23"/>
      <c r="C791" s="23"/>
      <c r="D791" s="2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23"/>
      <c r="B792" s="23"/>
      <c r="C792" s="23"/>
      <c r="D792" s="2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23"/>
      <c r="B793" s="23"/>
      <c r="C793" s="23"/>
      <c r="D793" s="2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23"/>
      <c r="B794" s="23"/>
      <c r="C794" s="23"/>
      <c r="D794" s="2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23"/>
      <c r="B795" s="23"/>
      <c r="C795" s="23"/>
      <c r="D795" s="2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23"/>
      <c r="B796" s="23"/>
      <c r="C796" s="23"/>
      <c r="D796" s="2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23"/>
      <c r="B797" s="23"/>
      <c r="C797" s="23"/>
      <c r="D797" s="2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23"/>
      <c r="B798" s="23"/>
      <c r="C798" s="23"/>
      <c r="D798" s="2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23"/>
      <c r="B799" s="23"/>
      <c r="C799" s="23"/>
      <c r="D799" s="2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23"/>
      <c r="B800" s="23"/>
      <c r="C800" s="23"/>
      <c r="D800" s="2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23"/>
      <c r="B801" s="23"/>
      <c r="C801" s="23"/>
      <c r="D801" s="2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23"/>
      <c r="B802" s="23"/>
      <c r="C802" s="23"/>
      <c r="D802" s="2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23"/>
      <c r="B803" s="23"/>
      <c r="C803" s="23"/>
      <c r="D803" s="2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23"/>
      <c r="B804" s="23"/>
      <c r="C804" s="23"/>
      <c r="D804" s="2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23"/>
      <c r="B805" s="23"/>
      <c r="C805" s="23"/>
      <c r="D805" s="2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23"/>
      <c r="B806" s="23"/>
      <c r="C806" s="23"/>
      <c r="D806" s="2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23"/>
      <c r="B807" s="23"/>
      <c r="C807" s="23"/>
      <c r="D807" s="2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23"/>
      <c r="B808" s="23"/>
      <c r="C808" s="23"/>
      <c r="D808" s="2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23"/>
      <c r="B809" s="23"/>
      <c r="C809" s="23"/>
      <c r="D809" s="2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23"/>
      <c r="B810" s="23"/>
      <c r="C810" s="23"/>
      <c r="D810" s="2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23"/>
      <c r="B811" s="23"/>
      <c r="C811" s="23"/>
      <c r="D811" s="2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23"/>
      <c r="B812" s="23"/>
      <c r="C812" s="23"/>
      <c r="D812" s="2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23"/>
      <c r="B813" s="23"/>
      <c r="C813" s="23"/>
      <c r="D813" s="2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23"/>
      <c r="B814" s="23"/>
      <c r="C814" s="23"/>
      <c r="D814" s="2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23"/>
      <c r="B815" s="23"/>
      <c r="C815" s="23"/>
      <c r="D815" s="2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23"/>
      <c r="B816" s="23"/>
      <c r="C816" s="23"/>
      <c r="D816" s="2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23"/>
      <c r="B817" s="23"/>
      <c r="C817" s="23"/>
      <c r="D817" s="2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23"/>
      <c r="B818" s="23"/>
      <c r="C818" s="23"/>
      <c r="D818" s="2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23"/>
      <c r="B819" s="23"/>
      <c r="C819" s="23"/>
      <c r="D819" s="2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23"/>
      <c r="B820" s="23"/>
      <c r="C820" s="23"/>
      <c r="D820" s="2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23"/>
      <c r="B821" s="23"/>
      <c r="C821" s="23"/>
      <c r="D821" s="2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23"/>
      <c r="B822" s="23"/>
      <c r="C822" s="23"/>
      <c r="D822" s="2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23"/>
      <c r="B823" s="23"/>
      <c r="C823" s="23"/>
      <c r="D823" s="2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23"/>
      <c r="B824" s="23"/>
      <c r="C824" s="23"/>
      <c r="D824" s="2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23"/>
      <c r="B825" s="23"/>
      <c r="C825" s="23"/>
      <c r="D825" s="2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23"/>
      <c r="B826" s="23"/>
      <c r="C826" s="23"/>
      <c r="D826" s="2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23"/>
      <c r="B827" s="23"/>
      <c r="C827" s="23"/>
      <c r="D827" s="2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23"/>
      <c r="B828" s="23"/>
      <c r="C828" s="23"/>
      <c r="D828" s="2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23"/>
      <c r="B829" s="23"/>
      <c r="C829" s="23"/>
      <c r="D829" s="2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23"/>
      <c r="B830" s="23"/>
      <c r="C830" s="23"/>
      <c r="D830" s="2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23"/>
      <c r="B831" s="23"/>
      <c r="C831" s="23"/>
      <c r="D831" s="2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23"/>
      <c r="B832" s="23"/>
      <c r="C832" s="23"/>
      <c r="D832" s="2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23"/>
      <c r="B833" s="23"/>
      <c r="C833" s="23"/>
      <c r="D833" s="2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23"/>
      <c r="B834" s="23"/>
      <c r="C834" s="23"/>
      <c r="D834" s="2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23"/>
      <c r="B835" s="23"/>
      <c r="C835" s="23"/>
      <c r="D835" s="2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23"/>
      <c r="B836" s="23"/>
      <c r="C836" s="23"/>
      <c r="D836" s="2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23"/>
      <c r="B837" s="23"/>
      <c r="C837" s="23"/>
      <c r="D837" s="2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23"/>
      <c r="B838" s="23"/>
      <c r="C838" s="23"/>
      <c r="D838" s="2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23"/>
      <c r="B839" s="23"/>
      <c r="C839" s="23"/>
      <c r="D839" s="2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23"/>
      <c r="B840" s="23"/>
      <c r="C840" s="23"/>
      <c r="D840" s="2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23"/>
      <c r="B841" s="23"/>
      <c r="C841" s="23"/>
      <c r="D841" s="2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23"/>
      <c r="B842" s="23"/>
      <c r="C842" s="23"/>
      <c r="D842" s="2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23"/>
      <c r="B843" s="23"/>
      <c r="C843" s="23"/>
      <c r="D843" s="2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23"/>
      <c r="B844" s="23"/>
      <c r="C844" s="23"/>
      <c r="D844" s="2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23"/>
      <c r="B845" s="23"/>
      <c r="C845" s="23"/>
      <c r="D845" s="2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23"/>
      <c r="B846" s="23"/>
      <c r="C846" s="23"/>
      <c r="D846" s="2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23"/>
      <c r="B847" s="23"/>
      <c r="C847" s="23"/>
      <c r="D847" s="2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23"/>
      <c r="B848" s="23"/>
      <c r="C848" s="23"/>
      <c r="D848" s="2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23"/>
      <c r="B849" s="23"/>
      <c r="C849" s="23"/>
      <c r="D849" s="2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23"/>
      <c r="B850" s="23"/>
      <c r="C850" s="23"/>
      <c r="D850" s="2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23"/>
      <c r="B851" s="23"/>
      <c r="C851" s="23"/>
      <c r="D851" s="2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23"/>
      <c r="B852" s="23"/>
      <c r="C852" s="23"/>
      <c r="D852" s="2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23"/>
      <c r="B853" s="23"/>
      <c r="C853" s="23"/>
      <c r="D853" s="2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23"/>
      <c r="B854" s="23"/>
      <c r="C854" s="23"/>
      <c r="D854" s="2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23"/>
      <c r="B855" s="23"/>
      <c r="C855" s="23"/>
      <c r="D855" s="2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23"/>
      <c r="B856" s="23"/>
      <c r="C856" s="23"/>
      <c r="D856" s="2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23"/>
      <c r="B857" s="23"/>
      <c r="C857" s="23"/>
      <c r="D857" s="2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23"/>
      <c r="B858" s="23"/>
      <c r="C858" s="23"/>
      <c r="D858" s="2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23"/>
      <c r="B859" s="23"/>
      <c r="C859" s="23"/>
      <c r="D859" s="2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23"/>
      <c r="B860" s="23"/>
      <c r="C860" s="23"/>
      <c r="D860" s="2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23"/>
      <c r="B861" s="23"/>
      <c r="C861" s="23"/>
      <c r="D861" s="2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23"/>
      <c r="B862" s="23"/>
      <c r="C862" s="23"/>
      <c r="D862" s="2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23"/>
      <c r="B863" s="23"/>
      <c r="C863" s="23"/>
      <c r="D863" s="2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23"/>
      <c r="B864" s="23"/>
      <c r="C864" s="23"/>
      <c r="D864" s="2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23"/>
      <c r="B865" s="23"/>
      <c r="C865" s="23"/>
      <c r="D865" s="2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23"/>
      <c r="B866" s="23"/>
      <c r="C866" s="23"/>
      <c r="D866" s="2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23"/>
      <c r="B867" s="23"/>
      <c r="C867" s="23"/>
      <c r="D867" s="2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23"/>
      <c r="B868" s="23"/>
      <c r="C868" s="23"/>
      <c r="D868" s="2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23"/>
      <c r="B869" s="23"/>
      <c r="C869" s="23"/>
      <c r="D869" s="2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23"/>
      <c r="B870" s="23"/>
      <c r="C870" s="23"/>
      <c r="D870" s="2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23"/>
      <c r="B871" s="23"/>
      <c r="C871" s="23"/>
      <c r="D871" s="2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23"/>
      <c r="B872" s="23"/>
      <c r="C872" s="23"/>
      <c r="D872" s="2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23"/>
      <c r="B873" s="23"/>
      <c r="C873" s="23"/>
      <c r="D873" s="2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23"/>
      <c r="B874" s="23"/>
      <c r="C874" s="23"/>
      <c r="D874" s="2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23"/>
      <c r="B875" s="23"/>
      <c r="C875" s="23"/>
      <c r="D875" s="2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23"/>
      <c r="B876" s="23"/>
      <c r="C876" s="23"/>
      <c r="D876" s="2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23"/>
      <c r="B877" s="23"/>
      <c r="C877" s="23"/>
      <c r="D877" s="2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23"/>
      <c r="B878" s="23"/>
      <c r="C878" s="23"/>
      <c r="D878" s="2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23"/>
      <c r="B879" s="23"/>
      <c r="C879" s="23"/>
      <c r="D879" s="2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23"/>
      <c r="B880" s="23"/>
      <c r="C880" s="23"/>
      <c r="D880" s="2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23"/>
      <c r="B881" s="23"/>
      <c r="C881" s="23"/>
      <c r="D881" s="2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23"/>
      <c r="B882" s="23"/>
      <c r="C882" s="23"/>
      <c r="D882" s="2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23"/>
      <c r="B883" s="23"/>
      <c r="C883" s="23"/>
      <c r="D883" s="2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23"/>
      <c r="B884" s="23"/>
      <c r="C884" s="23"/>
      <c r="D884" s="2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23"/>
      <c r="B885" s="23"/>
      <c r="C885" s="23"/>
      <c r="D885" s="2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23"/>
      <c r="B886" s="23"/>
      <c r="C886" s="23"/>
      <c r="D886" s="2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23"/>
      <c r="B887" s="23"/>
      <c r="C887" s="23"/>
      <c r="D887" s="2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23"/>
      <c r="B888" s="23"/>
      <c r="C888" s="23"/>
      <c r="D888" s="2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23"/>
      <c r="B889" s="23"/>
      <c r="C889" s="23"/>
      <c r="D889" s="2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23"/>
      <c r="B890" s="23"/>
      <c r="C890" s="23"/>
      <c r="D890" s="2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23"/>
      <c r="B891" s="23"/>
      <c r="C891" s="23"/>
      <c r="D891" s="2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23"/>
      <c r="B892" s="23"/>
      <c r="C892" s="23"/>
      <c r="D892" s="2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23"/>
      <c r="B893" s="23"/>
      <c r="C893" s="23"/>
      <c r="D893" s="2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23"/>
      <c r="B894" s="23"/>
      <c r="C894" s="23"/>
      <c r="D894" s="2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23"/>
      <c r="B895" s="23"/>
      <c r="C895" s="23"/>
      <c r="D895" s="2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23"/>
      <c r="B896" s="23"/>
      <c r="C896" s="23"/>
      <c r="D896" s="2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23"/>
      <c r="B897" s="23"/>
      <c r="C897" s="23"/>
      <c r="D897" s="2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23"/>
      <c r="B898" s="23"/>
      <c r="C898" s="23"/>
      <c r="D898" s="2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23"/>
      <c r="B899" s="23"/>
      <c r="C899" s="23"/>
      <c r="D899" s="2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23"/>
      <c r="B900" s="23"/>
      <c r="C900" s="23"/>
      <c r="D900" s="2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23"/>
      <c r="B901" s="23"/>
      <c r="C901" s="23"/>
      <c r="D901" s="2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23"/>
      <c r="B902" s="23"/>
      <c r="C902" s="23"/>
      <c r="D902" s="2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23"/>
      <c r="B903" s="23"/>
      <c r="C903" s="23"/>
      <c r="D903" s="2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23"/>
      <c r="B904" s="23"/>
      <c r="C904" s="23"/>
      <c r="D904" s="2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23"/>
      <c r="B905" s="23"/>
      <c r="C905" s="23"/>
      <c r="D905" s="2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23"/>
      <c r="B906" s="23"/>
      <c r="C906" s="23"/>
      <c r="D906" s="2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23"/>
      <c r="B907" s="23"/>
      <c r="C907" s="23"/>
      <c r="D907" s="2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23"/>
      <c r="B908" s="23"/>
      <c r="C908" s="23"/>
      <c r="D908" s="2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23"/>
      <c r="B909" s="23"/>
      <c r="C909" s="23"/>
      <c r="D909" s="2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23"/>
      <c r="B910" s="23"/>
      <c r="C910" s="23"/>
      <c r="D910" s="2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23"/>
      <c r="B911" s="23"/>
      <c r="C911" s="23"/>
      <c r="D911" s="2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23"/>
      <c r="B912" s="23"/>
      <c r="C912" s="23"/>
      <c r="D912" s="2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23"/>
      <c r="B913" s="23"/>
      <c r="C913" s="23"/>
      <c r="D913" s="2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23"/>
      <c r="B914" s="23"/>
      <c r="C914" s="23"/>
      <c r="D914" s="2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23"/>
      <c r="B915" s="23"/>
      <c r="C915" s="23"/>
      <c r="D915" s="2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23"/>
      <c r="B916" s="23"/>
      <c r="C916" s="23"/>
      <c r="D916" s="2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23"/>
      <c r="B917" s="23"/>
      <c r="C917" s="23"/>
      <c r="D917" s="2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23"/>
      <c r="B918" s="23"/>
      <c r="C918" s="23"/>
      <c r="D918" s="2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23"/>
      <c r="B919" s="23"/>
      <c r="C919" s="23"/>
      <c r="D919" s="2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23"/>
      <c r="B920" s="23"/>
      <c r="C920" s="23"/>
      <c r="D920" s="2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23"/>
      <c r="B921" s="23"/>
      <c r="C921" s="23"/>
      <c r="D921" s="2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23"/>
      <c r="B922" s="23"/>
      <c r="C922" s="23"/>
      <c r="D922" s="2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23"/>
      <c r="B923" s="23"/>
      <c r="C923" s="23"/>
      <c r="D923" s="2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23"/>
      <c r="B924" s="23"/>
      <c r="C924" s="23"/>
      <c r="D924" s="2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23"/>
      <c r="B925" s="23"/>
      <c r="C925" s="23"/>
      <c r="D925" s="2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23"/>
      <c r="B926" s="23"/>
      <c r="C926" s="23"/>
      <c r="D926" s="2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23"/>
      <c r="B927" s="23"/>
      <c r="C927" s="23"/>
      <c r="D927" s="2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23"/>
      <c r="B928" s="23"/>
      <c r="C928" s="23"/>
      <c r="D928" s="2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23"/>
      <c r="B929" s="23"/>
      <c r="C929" s="23"/>
      <c r="D929" s="2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23"/>
      <c r="B930" s="23"/>
      <c r="C930" s="23"/>
      <c r="D930" s="2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23"/>
      <c r="B931" s="23"/>
      <c r="C931" s="23"/>
      <c r="D931" s="2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23"/>
      <c r="B932" s="23"/>
      <c r="C932" s="23"/>
      <c r="D932" s="2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23"/>
      <c r="B933" s="23"/>
      <c r="C933" s="23"/>
      <c r="D933" s="2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23"/>
      <c r="B934" s="23"/>
      <c r="C934" s="23"/>
      <c r="D934" s="2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23"/>
      <c r="B935" s="23"/>
      <c r="C935" s="23"/>
      <c r="D935" s="2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23"/>
      <c r="B936" s="23"/>
      <c r="C936" s="23"/>
      <c r="D936" s="2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23"/>
      <c r="B937" s="23"/>
      <c r="C937" s="23"/>
      <c r="D937" s="2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23"/>
      <c r="B938" s="23"/>
      <c r="C938" s="23"/>
      <c r="D938" s="2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23"/>
      <c r="B939" s="23"/>
      <c r="C939" s="23"/>
      <c r="D939" s="2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23"/>
      <c r="B940" s="23"/>
      <c r="C940" s="23"/>
      <c r="D940" s="2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23"/>
      <c r="B941" s="23"/>
      <c r="C941" s="23"/>
      <c r="D941" s="2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23"/>
      <c r="B942" s="23"/>
      <c r="C942" s="23"/>
      <c r="D942" s="2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23"/>
      <c r="B943" s="23"/>
      <c r="C943" s="23"/>
      <c r="D943" s="2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23"/>
      <c r="B944" s="23"/>
      <c r="C944" s="23"/>
      <c r="D944" s="2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23"/>
      <c r="B945" s="23"/>
      <c r="C945" s="23"/>
      <c r="D945" s="2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23"/>
      <c r="B946" s="23"/>
      <c r="C946" s="23"/>
      <c r="D946" s="2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23"/>
      <c r="B947" s="23"/>
      <c r="C947" s="23"/>
      <c r="D947" s="2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23"/>
      <c r="B948" s="23"/>
      <c r="C948" s="23"/>
      <c r="D948" s="2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23"/>
      <c r="B949" s="23"/>
      <c r="C949" s="23"/>
      <c r="D949" s="2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23"/>
      <c r="B950" s="23"/>
      <c r="C950" s="23"/>
      <c r="D950" s="2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23"/>
      <c r="B951" s="23"/>
      <c r="C951" s="23"/>
      <c r="D951" s="2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23"/>
      <c r="B952" s="23"/>
      <c r="C952" s="23"/>
      <c r="D952" s="2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23"/>
      <c r="B953" s="23"/>
      <c r="C953" s="23"/>
      <c r="D953" s="2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23"/>
      <c r="B954" s="23"/>
      <c r="C954" s="23"/>
      <c r="D954" s="2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23"/>
      <c r="B955" s="23"/>
      <c r="C955" s="23"/>
      <c r="D955" s="2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23"/>
      <c r="B956" s="23"/>
      <c r="C956" s="23"/>
      <c r="D956" s="2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23"/>
      <c r="B957" s="23"/>
      <c r="C957" s="23"/>
      <c r="D957" s="2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23"/>
      <c r="B958" s="23"/>
      <c r="C958" s="23"/>
      <c r="D958" s="2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23"/>
      <c r="B959" s="23"/>
      <c r="C959" s="23"/>
      <c r="D959" s="2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23"/>
      <c r="B960" s="23"/>
      <c r="C960" s="23"/>
      <c r="D960" s="2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23"/>
      <c r="B961" s="23"/>
      <c r="C961" s="23"/>
      <c r="D961" s="2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23"/>
      <c r="B962" s="23"/>
      <c r="C962" s="23"/>
      <c r="D962" s="2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23"/>
      <c r="B963" s="23"/>
      <c r="C963" s="23"/>
      <c r="D963" s="2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23"/>
      <c r="B964" s="23"/>
      <c r="C964" s="23"/>
      <c r="D964" s="2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23"/>
      <c r="B965" s="23"/>
      <c r="C965" s="23"/>
      <c r="D965" s="2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23"/>
      <c r="B966" s="23"/>
      <c r="C966" s="23"/>
      <c r="D966" s="2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23"/>
      <c r="B967" s="23"/>
      <c r="C967" s="23"/>
      <c r="D967" s="2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23"/>
      <c r="B968" s="23"/>
      <c r="C968" s="23"/>
      <c r="D968" s="2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23"/>
      <c r="B969" s="23"/>
      <c r="C969" s="23"/>
      <c r="D969" s="2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23"/>
      <c r="B970" s="23"/>
      <c r="C970" s="23"/>
      <c r="D970" s="2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23"/>
      <c r="B971" s="23"/>
      <c r="C971" s="23"/>
      <c r="D971" s="2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23"/>
      <c r="B972" s="23"/>
      <c r="C972" s="23"/>
      <c r="D972" s="2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23"/>
      <c r="B973" s="23"/>
      <c r="C973" s="23"/>
      <c r="D973" s="2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23"/>
      <c r="B974" s="23"/>
      <c r="C974" s="23"/>
      <c r="D974" s="2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23"/>
      <c r="B975" s="23"/>
      <c r="C975" s="23"/>
      <c r="D975" s="2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23"/>
      <c r="B976" s="23"/>
      <c r="C976" s="23"/>
      <c r="D976" s="2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23"/>
      <c r="B977" s="23"/>
      <c r="C977" s="23"/>
      <c r="D977" s="2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23"/>
      <c r="B978" s="23"/>
      <c r="C978" s="23"/>
      <c r="D978" s="2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23"/>
      <c r="B979" s="23"/>
      <c r="C979" s="23"/>
      <c r="D979" s="2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23"/>
      <c r="B980" s="23"/>
      <c r="C980" s="23"/>
      <c r="D980" s="2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23"/>
      <c r="B981" s="23"/>
      <c r="C981" s="23"/>
      <c r="D981" s="2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23"/>
      <c r="B982" s="23"/>
      <c r="C982" s="23"/>
      <c r="D982" s="2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23"/>
      <c r="B983" s="23"/>
      <c r="C983" s="23"/>
      <c r="D983" s="2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23"/>
      <c r="B984" s="23"/>
      <c r="C984" s="23"/>
      <c r="D984" s="2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23"/>
      <c r="B985" s="23"/>
      <c r="C985" s="23"/>
      <c r="D985" s="2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23"/>
      <c r="B986" s="23"/>
      <c r="C986" s="23"/>
      <c r="D986" s="2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23"/>
      <c r="B987" s="23"/>
      <c r="C987" s="23"/>
      <c r="D987" s="2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23"/>
      <c r="B988" s="23"/>
      <c r="C988" s="23"/>
      <c r="D988" s="2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23"/>
      <c r="B989" s="23"/>
      <c r="C989" s="23"/>
      <c r="D989" s="2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23"/>
      <c r="B990" s="23"/>
      <c r="C990" s="23"/>
      <c r="D990" s="2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23"/>
      <c r="B991" s="23"/>
      <c r="C991" s="23"/>
      <c r="D991" s="2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23"/>
      <c r="B992" s="23"/>
      <c r="C992" s="23"/>
      <c r="D992" s="2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23"/>
      <c r="B993" s="23"/>
      <c r="C993" s="23"/>
      <c r="D993" s="2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23"/>
      <c r="B994" s="23"/>
      <c r="C994" s="23"/>
      <c r="D994" s="2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23"/>
      <c r="B995" s="23"/>
      <c r="C995" s="23"/>
      <c r="D995" s="2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23"/>
      <c r="B996" s="23"/>
      <c r="C996" s="23"/>
      <c r="D996" s="2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23"/>
      <c r="B997" s="23"/>
      <c r="C997" s="23"/>
      <c r="D997" s="2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23"/>
      <c r="B998" s="23"/>
      <c r="C998" s="23"/>
      <c r="D998" s="2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23"/>
      <c r="B999" s="23"/>
      <c r="C999" s="23"/>
      <c r="D999" s="2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23"/>
      <c r="B1000" s="23"/>
      <c r="C1000" s="23"/>
      <c r="D1000" s="2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4.14"/>
    <col customWidth="1" min="3" max="3" width="16.57"/>
    <col customWidth="1" min="4" max="5" width="6.29"/>
    <col customWidth="1" min="6" max="6" width="7.43"/>
    <col customWidth="1" min="7" max="7" width="6.29"/>
    <col customWidth="1" min="8" max="8" width="7.43"/>
    <col customWidth="1" min="9" max="10" width="8.71"/>
    <col customWidth="1" min="11" max="11" width="11.57"/>
    <col customWidth="1" min="12" max="13" width="8.71"/>
    <col customWidth="1" min="14" max="19" width="7.43"/>
    <col customWidth="1" min="20" max="20" width="8.71"/>
    <col customWidth="1" min="21" max="26" width="5.29"/>
  </cols>
  <sheetData>
    <row r="1" ht="14.25" customHeight="1">
      <c r="A1" s="24"/>
      <c r="B1" s="25" t="s">
        <v>42</v>
      </c>
      <c r="C1" s="24">
        <v>30000.0</v>
      </c>
      <c r="D1" s="24"/>
    </row>
    <row r="2" ht="14.25" customHeight="1">
      <c r="A2" s="24"/>
      <c r="B2" s="24"/>
      <c r="C2" s="24"/>
      <c r="D2" s="24"/>
    </row>
    <row r="3" ht="14.25" customHeight="1">
      <c r="A3" s="24"/>
      <c r="B3" s="24"/>
      <c r="C3" s="24"/>
      <c r="D3" s="24"/>
    </row>
    <row r="4" ht="14.25" customHeight="1">
      <c r="A4" s="25" t="s">
        <v>43</v>
      </c>
      <c r="B4" s="25" t="s">
        <v>44</v>
      </c>
      <c r="C4" s="25" t="s">
        <v>45</v>
      </c>
      <c r="D4" s="26" t="s">
        <v>22</v>
      </c>
      <c r="E4" s="27" t="s">
        <v>26</v>
      </c>
      <c r="F4" s="27" t="s">
        <v>30</v>
      </c>
      <c r="G4" s="27" t="s">
        <v>34</v>
      </c>
      <c r="H4" s="27" t="s">
        <v>37</v>
      </c>
      <c r="I4" s="28"/>
      <c r="J4" s="29" t="s">
        <v>46</v>
      </c>
      <c r="K4" s="29" t="s">
        <v>44</v>
      </c>
      <c r="L4" s="29" t="s">
        <v>47</v>
      </c>
      <c r="M4" s="29" t="s">
        <v>48</v>
      </c>
      <c r="N4" s="30" t="s">
        <v>49</v>
      </c>
      <c r="O4" s="30" t="s">
        <v>50</v>
      </c>
      <c r="P4" s="30" t="s">
        <v>51</v>
      </c>
      <c r="Q4" s="30" t="s">
        <v>52</v>
      </c>
      <c r="R4" s="30" t="s">
        <v>53</v>
      </c>
      <c r="S4" s="31" t="s">
        <v>40</v>
      </c>
      <c r="T4" s="28"/>
      <c r="U4" s="32" t="s">
        <v>54</v>
      </c>
      <c r="V4" s="32" t="s">
        <v>55</v>
      </c>
      <c r="W4" s="32" t="s">
        <v>56</v>
      </c>
      <c r="X4" s="32" t="s">
        <v>57</v>
      </c>
      <c r="Y4" s="32" t="s">
        <v>58</v>
      </c>
      <c r="Z4" s="32" t="s">
        <v>59</v>
      </c>
    </row>
    <row r="5" ht="14.25" customHeight="1">
      <c r="A5" s="24" t="s">
        <v>60</v>
      </c>
      <c r="B5" s="24" t="s">
        <v>61</v>
      </c>
      <c r="C5" s="24">
        <v>300.0</v>
      </c>
      <c r="D5" s="33">
        <v>5.0E-4</v>
      </c>
      <c r="E5" s="16">
        <v>0.0</v>
      </c>
      <c r="F5" s="16">
        <v>0.0</v>
      </c>
      <c r="G5" s="16">
        <v>0.0</v>
      </c>
      <c r="H5" s="16">
        <v>0.0</v>
      </c>
      <c r="J5" s="34">
        <v>1.0</v>
      </c>
      <c r="K5" s="34" t="s">
        <v>62</v>
      </c>
      <c r="L5" s="34">
        <v>1.0</v>
      </c>
      <c r="M5" s="34">
        <v>2.0</v>
      </c>
      <c r="N5" s="35">
        <v>0.308830298662074</v>
      </c>
      <c r="O5" s="35">
        <v>0.26117528745242</v>
      </c>
      <c r="P5" s="35">
        <v>0.259711760077726</v>
      </c>
      <c r="Q5" s="35">
        <v>0.170282653807778</v>
      </c>
      <c r="R5" s="35">
        <v>0.0</v>
      </c>
      <c r="S5" s="35">
        <v>0.0</v>
      </c>
      <c r="U5" s="16">
        <v>0.27</v>
      </c>
      <c r="V5" s="16">
        <v>0.18</v>
      </c>
      <c r="W5" s="16">
        <v>0.09</v>
      </c>
      <c r="X5" s="16">
        <v>0.26</v>
      </c>
      <c r="Y5" s="16">
        <v>0.09</v>
      </c>
      <c r="Z5" s="16">
        <v>0.11</v>
      </c>
    </row>
    <row r="6" ht="14.25" customHeight="1">
      <c r="A6" s="24" t="s">
        <v>63</v>
      </c>
      <c r="B6" s="24" t="s">
        <v>64</v>
      </c>
      <c r="C6" s="24">
        <v>100.0</v>
      </c>
      <c r="D6" s="33">
        <v>0.0015</v>
      </c>
      <c r="E6" s="16">
        <v>0.0</v>
      </c>
      <c r="F6" s="16">
        <v>0.0</v>
      </c>
      <c r="G6" s="35">
        <v>0.001</v>
      </c>
      <c r="H6" s="16">
        <v>0.0</v>
      </c>
      <c r="J6" s="34">
        <v>2.0</v>
      </c>
      <c r="K6" s="34" t="s">
        <v>65</v>
      </c>
      <c r="L6" s="34">
        <v>3.0</v>
      </c>
      <c r="M6" s="34">
        <v>15.0</v>
      </c>
      <c r="N6" s="35">
        <v>0.292267272328859</v>
      </c>
      <c r="O6" s="35">
        <v>0.157187801363905</v>
      </c>
      <c r="P6" s="35">
        <v>0.112679044507456</v>
      </c>
      <c r="Q6" s="35">
        <v>0.327405942296055</v>
      </c>
      <c r="R6" s="35">
        <v>0.110459939503722</v>
      </c>
      <c r="S6" s="35">
        <v>0.0</v>
      </c>
      <c r="U6" s="16">
        <v>0.2</v>
      </c>
      <c r="V6" s="16">
        <v>0.18</v>
      </c>
      <c r="W6" s="16">
        <v>0.0</v>
      </c>
      <c r="X6" s="16">
        <v>0.2</v>
      </c>
      <c r="Y6" s="16">
        <v>0.0</v>
      </c>
      <c r="Z6" s="16">
        <v>0.05</v>
      </c>
    </row>
    <row r="7" ht="14.25" customHeight="1">
      <c r="A7" s="24" t="s">
        <v>66</v>
      </c>
      <c r="B7" s="24" t="s">
        <v>67</v>
      </c>
      <c r="C7" s="24">
        <v>30.0</v>
      </c>
      <c r="D7" s="33">
        <v>0.003</v>
      </c>
      <c r="E7" s="16">
        <v>0.0</v>
      </c>
      <c r="F7" s="16">
        <v>0.0</v>
      </c>
      <c r="G7" s="35">
        <v>0.002</v>
      </c>
      <c r="H7" s="16">
        <v>0.0</v>
      </c>
      <c r="J7" s="34">
        <v>3.0</v>
      </c>
      <c r="K7" s="34" t="s">
        <v>68</v>
      </c>
      <c r="L7" s="34">
        <v>16.0</v>
      </c>
      <c r="M7" s="34">
        <v>28.0</v>
      </c>
      <c r="N7" s="35">
        <v>0.231290698311825</v>
      </c>
      <c r="O7" s="35">
        <v>0.124222984963249</v>
      </c>
      <c r="P7" s="35">
        <v>0.0891180604595304</v>
      </c>
      <c r="Q7" s="35">
        <v>0.364439555074934</v>
      </c>
      <c r="R7" s="35">
        <v>0.172800243163485</v>
      </c>
      <c r="S7" s="35">
        <v>0.0181284580269752</v>
      </c>
      <c r="U7" s="16">
        <v>0.1</v>
      </c>
      <c r="V7" s="16">
        <v>0.1</v>
      </c>
      <c r="W7" s="16">
        <v>0.0</v>
      </c>
      <c r="X7" s="16">
        <v>0.15</v>
      </c>
      <c r="Y7" s="16">
        <v>0.0</v>
      </c>
      <c r="Z7" s="16">
        <v>0.02</v>
      </c>
    </row>
    <row r="8" ht="14.25" customHeight="1">
      <c r="A8" s="24" t="s">
        <v>69</v>
      </c>
      <c r="B8" s="24" t="s">
        <v>70</v>
      </c>
      <c r="C8" s="24">
        <v>15.0</v>
      </c>
      <c r="D8" s="33">
        <v>0.0093</v>
      </c>
      <c r="E8" s="35">
        <v>0.002</v>
      </c>
      <c r="F8" s="16">
        <v>0.0</v>
      </c>
      <c r="G8" s="35">
        <v>0.0037</v>
      </c>
      <c r="H8" s="16">
        <v>0.0</v>
      </c>
      <c r="J8" s="34">
        <v>4.0</v>
      </c>
      <c r="K8" s="34" t="s">
        <v>71</v>
      </c>
      <c r="L8" s="34">
        <v>29.0</v>
      </c>
      <c r="M8" s="34">
        <v>60.0</v>
      </c>
      <c r="N8" s="35">
        <v>0.228746723930204</v>
      </c>
      <c r="O8" s="35">
        <v>0.0634049573441678</v>
      </c>
      <c r="P8" s="35">
        <v>0.0486701089480605</v>
      </c>
      <c r="Q8" s="35">
        <v>0.347523396254777</v>
      </c>
      <c r="R8" s="35">
        <v>0.271450706143411</v>
      </c>
      <c r="S8" s="35">
        <v>0.040204107379378</v>
      </c>
    </row>
    <row r="9" ht="14.25" customHeight="1">
      <c r="A9" s="24" t="s">
        <v>72</v>
      </c>
      <c r="B9" s="24" t="s">
        <v>73</v>
      </c>
      <c r="C9" s="24">
        <v>6.0</v>
      </c>
      <c r="D9" s="33">
        <v>0.0034</v>
      </c>
      <c r="E9" s="35">
        <v>0.003</v>
      </c>
      <c r="F9" s="35">
        <v>0.0436</v>
      </c>
      <c r="G9" s="16">
        <v>0.0</v>
      </c>
      <c r="H9" s="16">
        <v>0.0</v>
      </c>
      <c r="J9" s="34">
        <v>5.0</v>
      </c>
      <c r="K9" s="34" t="s">
        <v>74</v>
      </c>
      <c r="L9" s="34">
        <v>61.0</v>
      </c>
      <c r="M9" s="34">
        <v>120.0</v>
      </c>
      <c r="N9" s="35">
        <v>0.222340603205352</v>
      </c>
      <c r="O9" s="35">
        <v>0.0248899956632503</v>
      </c>
      <c r="P9" s="35">
        <v>0.0</v>
      </c>
      <c r="Q9" s="35">
        <v>0.318311981885961</v>
      </c>
      <c r="R9" s="35">
        <v>0.368442129412801</v>
      </c>
      <c r="S9" s="35">
        <v>0.0660152898326346</v>
      </c>
    </row>
    <row r="10" ht="14.25" customHeight="1">
      <c r="A10" s="24" t="s">
        <v>75</v>
      </c>
      <c r="B10" s="24" t="s">
        <v>76</v>
      </c>
      <c r="C10" s="24">
        <v>1.0</v>
      </c>
      <c r="D10" s="36">
        <v>0.0</v>
      </c>
      <c r="E10" s="16">
        <v>0.0</v>
      </c>
      <c r="F10" s="35">
        <v>0.1245</v>
      </c>
      <c r="G10" s="16">
        <v>0.0</v>
      </c>
      <c r="H10" s="35">
        <v>0.1255</v>
      </c>
    </row>
    <row r="11" ht="14.25" customHeight="1">
      <c r="A11" s="24" t="s">
        <v>77</v>
      </c>
      <c r="B11" s="24" t="s">
        <v>78</v>
      </c>
      <c r="C11" s="24">
        <v>0.0</v>
      </c>
      <c r="D11" s="36">
        <v>0.0</v>
      </c>
      <c r="E11" s="16">
        <v>0.0</v>
      </c>
      <c r="F11" s="16">
        <v>0.0</v>
      </c>
      <c r="G11" s="16">
        <v>0.0</v>
      </c>
      <c r="H11" s="35">
        <v>0.677</v>
      </c>
    </row>
    <row r="12" ht="14.25" customHeight="1">
      <c r="A12" s="24"/>
      <c r="B12" s="24"/>
      <c r="C12" s="24"/>
      <c r="D12" s="24"/>
    </row>
    <row r="13" ht="14.25" customHeight="1">
      <c r="A13" s="24"/>
      <c r="B13" s="24"/>
      <c r="C13" s="24"/>
      <c r="D13" s="24"/>
    </row>
    <row r="14" ht="14.25" customHeight="1">
      <c r="A14" s="24"/>
      <c r="B14" s="24"/>
      <c r="C14" s="24"/>
      <c r="D14" s="24"/>
    </row>
    <row r="15" ht="14.25" customHeight="1">
      <c r="A15" s="24"/>
      <c r="B15" s="24"/>
      <c r="C15" s="24"/>
      <c r="D15" s="24"/>
    </row>
    <row r="16" ht="14.25" customHeight="1">
      <c r="A16" s="24"/>
      <c r="B16" s="24"/>
      <c r="C16" s="24"/>
      <c r="D16" s="24"/>
    </row>
    <row r="17" ht="14.25" customHeight="1">
      <c r="A17" s="24"/>
      <c r="B17" s="24"/>
      <c r="C17" s="24"/>
      <c r="D17" s="24"/>
    </row>
    <row r="18" ht="14.25" customHeight="1">
      <c r="A18" s="24"/>
      <c r="B18" s="24"/>
      <c r="C18" s="24"/>
      <c r="D18" s="24"/>
    </row>
    <row r="19" ht="14.25" customHeight="1">
      <c r="A19" s="24"/>
      <c r="B19" s="24"/>
      <c r="C19" s="24"/>
      <c r="D19" s="24"/>
    </row>
    <row r="20" ht="14.25" customHeight="1">
      <c r="A20" s="24"/>
      <c r="B20" s="24"/>
      <c r="C20" s="24"/>
      <c r="D20" s="24"/>
    </row>
    <row r="21" ht="14.25" customHeight="1">
      <c r="A21" s="24"/>
      <c r="B21" s="24"/>
      <c r="C21" s="24"/>
      <c r="D21" s="24"/>
    </row>
    <row r="22" ht="14.25" customHeight="1">
      <c r="A22" s="24"/>
      <c r="B22" s="24"/>
      <c r="C22" s="24"/>
      <c r="D22" s="24"/>
    </row>
    <row r="23" ht="14.25" customHeight="1">
      <c r="A23" s="24"/>
      <c r="B23" s="24"/>
      <c r="C23" s="24"/>
      <c r="D23" s="24"/>
    </row>
    <row r="24" ht="14.25" customHeight="1">
      <c r="A24" s="24"/>
      <c r="B24" s="24"/>
      <c r="C24" s="24"/>
      <c r="D24" s="24"/>
    </row>
    <row r="25" ht="14.25" customHeight="1">
      <c r="A25" s="24"/>
      <c r="B25" s="24"/>
      <c r="C25" s="24"/>
      <c r="D25" s="24"/>
    </row>
    <row r="26" ht="14.25" customHeight="1">
      <c r="A26" s="24"/>
      <c r="B26" s="24"/>
      <c r="C26" s="24"/>
      <c r="D26" s="24"/>
    </row>
    <row r="27" ht="14.25" customHeight="1">
      <c r="A27" s="24"/>
      <c r="B27" s="24"/>
      <c r="C27" s="24"/>
      <c r="D27" s="24"/>
    </row>
    <row r="28" ht="14.25" customHeight="1">
      <c r="A28" s="24"/>
      <c r="B28" s="24"/>
      <c r="C28" s="24"/>
      <c r="D28" s="24"/>
    </row>
    <row r="29" ht="14.25" customHeight="1">
      <c r="A29" s="24"/>
      <c r="B29" s="24"/>
      <c r="C29" s="24"/>
      <c r="D29" s="24"/>
    </row>
    <row r="30" ht="14.25" customHeight="1">
      <c r="A30" s="24"/>
      <c r="B30" s="24"/>
      <c r="C30" s="24"/>
      <c r="D30" s="24"/>
    </row>
    <row r="31" ht="14.25" customHeight="1">
      <c r="A31" s="24"/>
      <c r="B31" s="24"/>
      <c r="C31" s="24"/>
      <c r="D31" s="24"/>
    </row>
    <row r="32" ht="14.25" customHeight="1">
      <c r="A32" s="24"/>
      <c r="B32" s="24"/>
      <c r="C32" s="24"/>
      <c r="D32" s="24"/>
    </row>
    <row r="33" ht="14.25" customHeight="1">
      <c r="A33" s="24"/>
      <c r="B33" s="24"/>
      <c r="C33" s="24"/>
      <c r="D33" s="24"/>
    </row>
    <row r="34" ht="14.25" customHeight="1">
      <c r="A34" s="24"/>
      <c r="B34" s="24"/>
      <c r="C34" s="24"/>
      <c r="D34" s="24"/>
    </row>
    <row r="35" ht="14.25" customHeight="1">
      <c r="A35" s="24"/>
      <c r="B35" s="24"/>
      <c r="C35" s="24"/>
      <c r="D35" s="24"/>
    </row>
    <row r="36" ht="14.25" customHeight="1">
      <c r="A36" s="24"/>
      <c r="B36" s="24"/>
      <c r="C36" s="24"/>
      <c r="D36" s="24"/>
    </row>
    <row r="37" ht="14.25" customHeight="1">
      <c r="A37" s="24"/>
      <c r="B37" s="24"/>
      <c r="C37" s="24"/>
      <c r="D37" s="24"/>
    </row>
    <row r="38" ht="14.25" customHeight="1">
      <c r="A38" s="24"/>
      <c r="B38" s="24"/>
      <c r="C38" s="24"/>
      <c r="D38" s="24"/>
    </row>
    <row r="39" ht="14.25" customHeight="1">
      <c r="A39" s="24"/>
      <c r="B39" s="24"/>
      <c r="C39" s="24"/>
      <c r="D39" s="24"/>
    </row>
    <row r="40" ht="14.25" customHeight="1">
      <c r="A40" s="24"/>
      <c r="B40" s="24"/>
      <c r="C40" s="24"/>
      <c r="D40" s="24"/>
    </row>
    <row r="41" ht="14.25" customHeight="1">
      <c r="A41" s="24"/>
      <c r="B41" s="24"/>
      <c r="C41" s="24"/>
      <c r="D41" s="24"/>
    </row>
    <row r="42" ht="14.25" customHeight="1">
      <c r="A42" s="24"/>
      <c r="B42" s="24"/>
      <c r="C42" s="24"/>
      <c r="D42" s="24"/>
    </row>
    <row r="43" ht="14.25" customHeight="1">
      <c r="A43" s="24"/>
      <c r="B43" s="24"/>
      <c r="C43" s="24"/>
      <c r="D43" s="24"/>
    </row>
    <row r="44" ht="14.25" customHeight="1">
      <c r="A44" s="24"/>
      <c r="B44" s="24"/>
      <c r="C44" s="24"/>
      <c r="D44" s="24"/>
    </row>
    <row r="45" ht="14.25" customHeight="1">
      <c r="A45" s="24"/>
      <c r="B45" s="24"/>
      <c r="C45" s="24"/>
      <c r="D45" s="24"/>
    </row>
    <row r="46" ht="14.25" customHeight="1">
      <c r="A46" s="24"/>
      <c r="B46" s="24"/>
      <c r="C46" s="24"/>
      <c r="D46" s="24"/>
    </row>
    <row r="47" ht="14.25" customHeight="1">
      <c r="A47" s="24"/>
      <c r="B47" s="24"/>
      <c r="C47" s="24"/>
      <c r="D47" s="24"/>
    </row>
    <row r="48" ht="14.25" customHeight="1">
      <c r="A48" s="24"/>
      <c r="B48" s="24"/>
      <c r="C48" s="24"/>
      <c r="D48" s="24"/>
    </row>
    <row r="49" ht="14.25" customHeight="1">
      <c r="A49" s="24"/>
      <c r="B49" s="24"/>
      <c r="C49" s="24"/>
      <c r="D49" s="24"/>
    </row>
    <row r="50" ht="14.25" customHeight="1">
      <c r="A50" s="24"/>
      <c r="B50" s="24"/>
      <c r="C50" s="24"/>
      <c r="D50" s="24"/>
    </row>
    <row r="51" ht="14.25" customHeight="1">
      <c r="A51" s="24"/>
      <c r="B51" s="24"/>
      <c r="C51" s="24"/>
      <c r="D51" s="24"/>
    </row>
    <row r="52" ht="14.25" customHeight="1">
      <c r="A52" s="24"/>
      <c r="B52" s="24"/>
      <c r="C52" s="24"/>
      <c r="D52" s="24"/>
    </row>
    <row r="53" ht="14.25" customHeight="1">
      <c r="A53" s="24"/>
      <c r="B53" s="24"/>
      <c r="C53" s="24"/>
      <c r="D53" s="24"/>
    </row>
    <row r="54" ht="14.25" customHeight="1">
      <c r="A54" s="24"/>
      <c r="B54" s="24"/>
      <c r="C54" s="24"/>
      <c r="D54" s="24"/>
    </row>
    <row r="55" ht="14.25" customHeight="1">
      <c r="A55" s="24"/>
      <c r="B55" s="24"/>
      <c r="C55" s="24"/>
      <c r="D55" s="24"/>
    </row>
    <row r="56" ht="14.25" customHeight="1">
      <c r="A56" s="24"/>
      <c r="B56" s="24"/>
      <c r="C56" s="24"/>
      <c r="D56" s="24"/>
    </row>
    <row r="57" ht="14.25" customHeight="1">
      <c r="A57" s="24"/>
      <c r="B57" s="24"/>
      <c r="C57" s="24"/>
      <c r="D57" s="24"/>
    </row>
    <row r="58" ht="14.25" customHeight="1">
      <c r="A58" s="24"/>
      <c r="B58" s="24"/>
      <c r="C58" s="24"/>
      <c r="D58" s="24"/>
    </row>
    <row r="59" ht="14.25" customHeight="1">
      <c r="A59" s="24"/>
      <c r="B59" s="24"/>
      <c r="C59" s="24"/>
      <c r="D59" s="24"/>
    </row>
    <row r="60" ht="14.25" customHeight="1">
      <c r="A60" s="24"/>
      <c r="B60" s="24"/>
      <c r="C60" s="24"/>
      <c r="D60" s="24"/>
    </row>
    <row r="61" ht="14.25" customHeight="1">
      <c r="A61" s="24"/>
      <c r="B61" s="24"/>
      <c r="C61" s="24"/>
      <c r="D61" s="24"/>
    </row>
    <row r="62" ht="14.25" customHeight="1">
      <c r="A62" s="24"/>
      <c r="B62" s="24"/>
      <c r="C62" s="24"/>
      <c r="D62" s="24"/>
    </row>
    <row r="63" ht="14.25" customHeight="1">
      <c r="A63" s="24"/>
      <c r="B63" s="24"/>
      <c r="C63" s="24"/>
      <c r="D63" s="24"/>
    </row>
    <row r="64" ht="14.25" customHeight="1">
      <c r="A64" s="24"/>
      <c r="B64" s="24"/>
      <c r="C64" s="24"/>
      <c r="D64" s="24"/>
    </row>
    <row r="65" ht="14.25" customHeight="1">
      <c r="A65" s="24"/>
      <c r="B65" s="24"/>
      <c r="C65" s="24"/>
      <c r="D65" s="24"/>
    </row>
    <row r="66" ht="14.25" customHeight="1">
      <c r="A66" s="24"/>
      <c r="B66" s="24"/>
      <c r="C66" s="24"/>
      <c r="D66" s="24"/>
    </row>
    <row r="67" ht="14.25" customHeight="1">
      <c r="A67" s="24"/>
      <c r="B67" s="24"/>
      <c r="C67" s="24"/>
      <c r="D67" s="24"/>
    </row>
    <row r="68" ht="14.25" customHeight="1">
      <c r="A68" s="24"/>
      <c r="B68" s="24"/>
      <c r="C68" s="24"/>
      <c r="D68" s="24"/>
    </row>
    <row r="69" ht="14.25" customHeight="1">
      <c r="A69" s="24"/>
      <c r="B69" s="24"/>
      <c r="C69" s="24"/>
      <c r="D69" s="24"/>
    </row>
    <row r="70" ht="14.25" customHeight="1">
      <c r="A70" s="24"/>
      <c r="B70" s="24"/>
      <c r="C70" s="24"/>
      <c r="D70" s="24"/>
    </row>
    <row r="71" ht="14.25" customHeight="1">
      <c r="A71" s="24"/>
      <c r="B71" s="24"/>
      <c r="C71" s="24"/>
      <c r="D71" s="24"/>
    </row>
    <row r="72" ht="14.25" customHeight="1">
      <c r="A72" s="24"/>
      <c r="B72" s="24"/>
      <c r="C72" s="24"/>
      <c r="D72" s="24"/>
    </row>
    <row r="73" ht="14.25" customHeight="1">
      <c r="A73" s="24"/>
      <c r="B73" s="24"/>
      <c r="C73" s="24"/>
      <c r="D73" s="24"/>
    </row>
    <row r="74" ht="14.25" customHeight="1">
      <c r="A74" s="24"/>
      <c r="B74" s="24"/>
      <c r="C74" s="24"/>
      <c r="D74" s="24"/>
    </row>
    <row r="75" ht="14.25" customHeight="1">
      <c r="A75" s="24"/>
      <c r="B75" s="24"/>
      <c r="C75" s="24"/>
      <c r="D75" s="24"/>
    </row>
    <row r="76" ht="14.25" customHeight="1">
      <c r="A76" s="24"/>
      <c r="B76" s="24"/>
      <c r="C76" s="24"/>
      <c r="D76" s="24"/>
    </row>
    <row r="77" ht="14.25" customHeight="1">
      <c r="A77" s="24"/>
      <c r="B77" s="24"/>
      <c r="C77" s="24"/>
      <c r="D77" s="24"/>
    </row>
    <row r="78" ht="14.25" customHeight="1">
      <c r="A78" s="24"/>
      <c r="B78" s="24"/>
      <c r="C78" s="24"/>
      <c r="D78" s="24"/>
    </row>
    <row r="79" ht="14.25" customHeight="1">
      <c r="A79" s="24"/>
      <c r="B79" s="24"/>
      <c r="C79" s="24"/>
      <c r="D79" s="24"/>
    </row>
    <row r="80" ht="14.25" customHeight="1">
      <c r="A80" s="24"/>
      <c r="B80" s="24"/>
      <c r="C80" s="24"/>
      <c r="D80" s="24"/>
    </row>
    <row r="81" ht="14.25" customHeight="1">
      <c r="A81" s="24"/>
      <c r="B81" s="24"/>
      <c r="C81" s="24"/>
      <c r="D81" s="24"/>
    </row>
    <row r="82" ht="14.25" customHeight="1">
      <c r="A82" s="24"/>
      <c r="B82" s="24"/>
      <c r="C82" s="24"/>
      <c r="D82" s="24"/>
    </row>
    <row r="83" ht="14.25" customHeight="1">
      <c r="A83" s="24"/>
      <c r="B83" s="24"/>
      <c r="C83" s="24"/>
      <c r="D83" s="24"/>
    </row>
    <row r="84" ht="14.25" customHeight="1">
      <c r="A84" s="24"/>
      <c r="B84" s="24"/>
      <c r="C84" s="24"/>
      <c r="D84" s="24"/>
    </row>
    <row r="85" ht="14.25" customHeight="1">
      <c r="A85" s="24"/>
      <c r="B85" s="24"/>
      <c r="C85" s="24"/>
      <c r="D85" s="24"/>
    </row>
    <row r="86" ht="14.25" customHeight="1">
      <c r="A86" s="24"/>
      <c r="B86" s="24"/>
      <c r="C86" s="24"/>
      <c r="D86" s="24"/>
    </row>
    <row r="87" ht="14.25" customHeight="1">
      <c r="A87" s="24"/>
      <c r="B87" s="24"/>
      <c r="C87" s="24"/>
      <c r="D87" s="24"/>
    </row>
    <row r="88" ht="14.25" customHeight="1">
      <c r="A88" s="24"/>
      <c r="B88" s="24"/>
      <c r="C88" s="24"/>
      <c r="D88" s="24"/>
    </row>
    <row r="89" ht="14.25" customHeight="1">
      <c r="A89" s="24"/>
      <c r="B89" s="24"/>
      <c r="C89" s="24"/>
      <c r="D89" s="24"/>
    </row>
    <row r="90" ht="14.25" customHeight="1">
      <c r="A90" s="24"/>
      <c r="B90" s="24"/>
      <c r="C90" s="24"/>
      <c r="D90" s="24"/>
    </row>
    <row r="91" ht="14.25" customHeight="1">
      <c r="A91" s="24"/>
      <c r="B91" s="24"/>
      <c r="C91" s="24"/>
      <c r="D91" s="24"/>
    </row>
    <row r="92" ht="14.25" customHeight="1">
      <c r="A92" s="24"/>
      <c r="B92" s="24"/>
      <c r="C92" s="24"/>
      <c r="D92" s="24"/>
    </row>
    <row r="93" ht="14.25" customHeight="1">
      <c r="A93" s="24"/>
      <c r="B93" s="24"/>
      <c r="C93" s="24"/>
      <c r="D93" s="24"/>
    </row>
    <row r="94" ht="14.25" customHeight="1">
      <c r="A94" s="24"/>
      <c r="B94" s="24"/>
      <c r="C94" s="24"/>
      <c r="D94" s="24"/>
    </row>
    <row r="95" ht="14.25" customHeight="1">
      <c r="A95" s="24"/>
      <c r="B95" s="24"/>
      <c r="C95" s="24"/>
      <c r="D95" s="24"/>
    </row>
    <row r="96" ht="14.25" customHeight="1">
      <c r="A96" s="24"/>
      <c r="B96" s="24"/>
      <c r="C96" s="24"/>
      <c r="D96" s="24"/>
    </row>
    <row r="97" ht="14.25" customHeight="1">
      <c r="A97" s="24"/>
      <c r="B97" s="24"/>
      <c r="C97" s="24"/>
      <c r="D97" s="24"/>
    </row>
    <row r="98" ht="14.25" customHeight="1">
      <c r="A98" s="24"/>
      <c r="B98" s="24"/>
      <c r="C98" s="24"/>
      <c r="D98" s="24"/>
    </row>
    <row r="99" ht="14.25" customHeight="1">
      <c r="A99" s="24"/>
      <c r="B99" s="24"/>
      <c r="C99" s="24"/>
      <c r="D99" s="24"/>
    </row>
    <row r="100" ht="14.25" customHeight="1">
      <c r="A100" s="24"/>
      <c r="B100" s="24"/>
      <c r="C100" s="24"/>
      <c r="D100" s="24"/>
    </row>
    <row r="101" ht="14.25" customHeight="1">
      <c r="A101" s="24"/>
      <c r="B101" s="24"/>
      <c r="C101" s="24"/>
      <c r="D101" s="24"/>
    </row>
    <row r="102" ht="14.25" customHeight="1">
      <c r="A102" s="24"/>
      <c r="B102" s="24"/>
      <c r="C102" s="24"/>
      <c r="D102" s="24"/>
    </row>
    <row r="103" ht="14.25" customHeight="1">
      <c r="A103" s="24"/>
      <c r="B103" s="24"/>
      <c r="C103" s="24"/>
      <c r="D103" s="24"/>
    </row>
    <row r="104" ht="14.25" customHeight="1">
      <c r="A104" s="24"/>
      <c r="B104" s="24"/>
      <c r="C104" s="24"/>
      <c r="D104" s="24"/>
    </row>
    <row r="105" ht="14.25" customHeight="1">
      <c r="A105" s="24"/>
      <c r="B105" s="24"/>
      <c r="C105" s="24"/>
      <c r="D105" s="24"/>
    </row>
    <row r="106" ht="14.25" customHeight="1">
      <c r="A106" s="24"/>
      <c r="B106" s="24"/>
      <c r="C106" s="24"/>
      <c r="D106" s="24"/>
    </row>
    <row r="107" ht="14.25" customHeight="1">
      <c r="A107" s="24"/>
      <c r="B107" s="24"/>
      <c r="C107" s="24"/>
      <c r="D107" s="24"/>
    </row>
    <row r="108" ht="14.25" customHeight="1">
      <c r="A108" s="24"/>
      <c r="B108" s="24"/>
      <c r="C108" s="24"/>
      <c r="D108" s="24"/>
    </row>
    <row r="109" ht="14.25" customHeight="1">
      <c r="A109" s="24"/>
      <c r="B109" s="24"/>
      <c r="C109" s="24"/>
      <c r="D109" s="24"/>
    </row>
    <row r="110" ht="14.25" customHeight="1">
      <c r="A110" s="24"/>
      <c r="B110" s="24"/>
      <c r="C110" s="24"/>
      <c r="D110" s="24"/>
    </row>
    <row r="111" ht="14.25" customHeight="1">
      <c r="A111" s="24"/>
      <c r="B111" s="24"/>
      <c r="C111" s="24"/>
      <c r="D111" s="24"/>
    </row>
    <row r="112" ht="14.25" customHeight="1">
      <c r="A112" s="24"/>
      <c r="B112" s="24"/>
      <c r="C112" s="24"/>
      <c r="D112" s="24"/>
    </row>
    <row r="113" ht="14.25" customHeight="1">
      <c r="A113" s="24"/>
      <c r="B113" s="24"/>
      <c r="C113" s="24"/>
      <c r="D113" s="24"/>
    </row>
    <row r="114" ht="14.25" customHeight="1">
      <c r="A114" s="24"/>
      <c r="B114" s="24"/>
      <c r="C114" s="24"/>
      <c r="D114" s="24"/>
    </row>
    <row r="115" ht="14.25" customHeight="1">
      <c r="A115" s="24"/>
      <c r="B115" s="24"/>
      <c r="C115" s="24"/>
      <c r="D115" s="24"/>
    </row>
    <row r="116" ht="14.25" customHeight="1">
      <c r="A116" s="24"/>
      <c r="B116" s="24"/>
      <c r="C116" s="24"/>
      <c r="D116" s="24"/>
    </row>
    <row r="117" ht="14.25" customHeight="1">
      <c r="A117" s="24"/>
      <c r="B117" s="24"/>
      <c r="C117" s="24"/>
      <c r="D117" s="24"/>
    </row>
    <row r="118" ht="14.25" customHeight="1">
      <c r="A118" s="24"/>
      <c r="B118" s="24"/>
      <c r="C118" s="24"/>
      <c r="D118" s="24"/>
    </row>
    <row r="119" ht="14.25" customHeight="1">
      <c r="A119" s="24"/>
      <c r="B119" s="24"/>
      <c r="C119" s="24"/>
      <c r="D119" s="24"/>
    </row>
    <row r="120" ht="14.25" customHeight="1">
      <c r="A120" s="24"/>
      <c r="B120" s="24"/>
      <c r="C120" s="24"/>
      <c r="D120" s="24"/>
    </row>
    <row r="121" ht="14.25" customHeight="1">
      <c r="A121" s="24"/>
      <c r="B121" s="24"/>
      <c r="C121" s="24"/>
      <c r="D121" s="24"/>
    </row>
    <row r="122" ht="14.25" customHeight="1">
      <c r="A122" s="24"/>
      <c r="B122" s="24"/>
      <c r="C122" s="24"/>
      <c r="D122" s="24"/>
    </row>
    <row r="123" ht="14.25" customHeight="1">
      <c r="A123" s="24"/>
      <c r="B123" s="24"/>
      <c r="C123" s="24"/>
      <c r="D123" s="24"/>
    </row>
    <row r="124" ht="14.25" customHeight="1">
      <c r="A124" s="24"/>
      <c r="B124" s="24"/>
      <c r="C124" s="24"/>
      <c r="D124" s="24"/>
    </row>
    <row r="125" ht="14.25" customHeight="1">
      <c r="A125" s="24"/>
      <c r="B125" s="24"/>
      <c r="C125" s="24"/>
      <c r="D125" s="24"/>
    </row>
    <row r="126" ht="14.25" customHeight="1">
      <c r="A126" s="24"/>
      <c r="B126" s="24"/>
      <c r="C126" s="24"/>
      <c r="D126" s="24"/>
    </row>
    <row r="127" ht="14.25" customHeight="1">
      <c r="A127" s="24"/>
      <c r="B127" s="24"/>
      <c r="C127" s="24"/>
      <c r="D127" s="24"/>
    </row>
    <row r="128" ht="14.25" customHeight="1">
      <c r="A128" s="24"/>
      <c r="B128" s="24"/>
      <c r="C128" s="24"/>
      <c r="D128" s="24"/>
    </row>
    <row r="129" ht="14.25" customHeight="1">
      <c r="A129" s="24"/>
      <c r="B129" s="24"/>
      <c r="C129" s="24"/>
      <c r="D129" s="24"/>
    </row>
    <row r="130" ht="14.25" customHeight="1">
      <c r="A130" s="24"/>
      <c r="B130" s="24"/>
      <c r="C130" s="24"/>
      <c r="D130" s="24"/>
    </row>
    <row r="131" ht="14.25" customHeight="1">
      <c r="A131" s="24"/>
      <c r="B131" s="24"/>
      <c r="C131" s="24"/>
      <c r="D131" s="24"/>
    </row>
    <row r="132" ht="14.25" customHeight="1">
      <c r="A132" s="24"/>
      <c r="B132" s="24"/>
      <c r="C132" s="24"/>
      <c r="D132" s="24"/>
    </row>
    <row r="133" ht="14.25" customHeight="1">
      <c r="A133" s="24"/>
      <c r="B133" s="24"/>
      <c r="C133" s="24"/>
      <c r="D133" s="24"/>
    </row>
    <row r="134" ht="14.25" customHeight="1">
      <c r="A134" s="24"/>
      <c r="B134" s="24"/>
      <c r="C134" s="24"/>
      <c r="D134" s="24"/>
    </row>
    <row r="135" ht="14.25" customHeight="1">
      <c r="A135" s="24"/>
      <c r="B135" s="24"/>
      <c r="C135" s="24"/>
      <c r="D135" s="24"/>
    </row>
    <row r="136" ht="14.25" customHeight="1">
      <c r="A136" s="24"/>
      <c r="B136" s="24"/>
      <c r="C136" s="24"/>
      <c r="D136" s="24"/>
    </row>
    <row r="137" ht="14.25" customHeight="1">
      <c r="A137" s="24"/>
      <c r="B137" s="24"/>
      <c r="C137" s="24"/>
      <c r="D137" s="24"/>
    </row>
    <row r="138" ht="14.25" customHeight="1">
      <c r="A138" s="24"/>
      <c r="B138" s="24"/>
      <c r="C138" s="24"/>
      <c r="D138" s="24"/>
    </row>
    <row r="139" ht="14.25" customHeight="1">
      <c r="A139" s="24"/>
      <c r="B139" s="24"/>
      <c r="C139" s="24"/>
      <c r="D139" s="24"/>
    </row>
    <row r="140" ht="14.25" customHeight="1">
      <c r="A140" s="24"/>
      <c r="B140" s="24"/>
      <c r="C140" s="24"/>
      <c r="D140" s="24"/>
    </row>
    <row r="141" ht="14.25" customHeight="1">
      <c r="A141" s="24"/>
      <c r="B141" s="24"/>
      <c r="C141" s="24"/>
      <c r="D141" s="24"/>
    </row>
    <row r="142" ht="14.25" customHeight="1">
      <c r="A142" s="24"/>
      <c r="B142" s="24"/>
      <c r="C142" s="24"/>
      <c r="D142" s="24"/>
    </row>
    <row r="143" ht="14.25" customHeight="1">
      <c r="A143" s="24"/>
      <c r="B143" s="24"/>
      <c r="C143" s="24"/>
      <c r="D143" s="24"/>
    </row>
    <row r="144" ht="14.25" customHeight="1">
      <c r="A144" s="24"/>
      <c r="B144" s="24"/>
      <c r="C144" s="24"/>
      <c r="D144" s="24"/>
    </row>
    <row r="145" ht="14.25" customHeight="1">
      <c r="A145" s="24"/>
      <c r="B145" s="24"/>
      <c r="C145" s="24"/>
      <c r="D145" s="24"/>
    </row>
    <row r="146" ht="14.25" customHeight="1">
      <c r="A146" s="24"/>
      <c r="B146" s="24"/>
      <c r="C146" s="24"/>
      <c r="D146" s="24"/>
    </row>
    <row r="147" ht="14.25" customHeight="1">
      <c r="A147" s="24"/>
      <c r="B147" s="24"/>
      <c r="C147" s="24"/>
      <c r="D147" s="24"/>
    </row>
    <row r="148" ht="14.25" customHeight="1">
      <c r="A148" s="24"/>
      <c r="B148" s="24"/>
      <c r="C148" s="24"/>
      <c r="D148" s="24"/>
    </row>
    <row r="149" ht="14.25" customHeight="1">
      <c r="A149" s="24"/>
      <c r="B149" s="24"/>
      <c r="C149" s="24"/>
      <c r="D149" s="24"/>
    </row>
    <row r="150" ht="14.25" customHeight="1">
      <c r="A150" s="24"/>
      <c r="B150" s="24"/>
      <c r="C150" s="24"/>
      <c r="D150" s="24"/>
    </row>
    <row r="151" ht="14.25" customHeight="1">
      <c r="A151" s="24"/>
      <c r="B151" s="24"/>
      <c r="C151" s="24"/>
      <c r="D151" s="24"/>
    </row>
    <row r="152" ht="14.25" customHeight="1">
      <c r="A152" s="24"/>
      <c r="B152" s="24"/>
      <c r="C152" s="24"/>
      <c r="D152" s="24"/>
    </row>
    <row r="153" ht="14.25" customHeight="1">
      <c r="A153" s="24"/>
      <c r="B153" s="24"/>
      <c r="C153" s="24"/>
      <c r="D153" s="24"/>
    </row>
    <row r="154" ht="14.25" customHeight="1">
      <c r="A154" s="24"/>
      <c r="B154" s="24"/>
      <c r="C154" s="24"/>
      <c r="D154" s="24"/>
    </row>
    <row r="155" ht="14.25" customHeight="1">
      <c r="A155" s="24"/>
      <c r="B155" s="24"/>
      <c r="C155" s="24"/>
      <c r="D155" s="24"/>
    </row>
    <row r="156" ht="14.25" customHeight="1">
      <c r="A156" s="24"/>
      <c r="B156" s="24"/>
      <c r="C156" s="24"/>
      <c r="D156" s="24"/>
    </row>
    <row r="157" ht="14.25" customHeight="1">
      <c r="A157" s="24"/>
      <c r="B157" s="24"/>
      <c r="C157" s="24"/>
      <c r="D157" s="24"/>
    </row>
    <row r="158" ht="14.25" customHeight="1">
      <c r="A158" s="24"/>
      <c r="B158" s="24"/>
      <c r="C158" s="24"/>
      <c r="D158" s="24"/>
    </row>
    <row r="159" ht="14.25" customHeight="1">
      <c r="A159" s="24"/>
      <c r="B159" s="24"/>
      <c r="C159" s="24"/>
      <c r="D159" s="24"/>
    </row>
    <row r="160" ht="14.25" customHeight="1">
      <c r="A160" s="24"/>
      <c r="B160" s="24"/>
      <c r="C160" s="24"/>
      <c r="D160" s="24"/>
    </row>
    <row r="161" ht="14.25" customHeight="1">
      <c r="A161" s="24"/>
      <c r="B161" s="24"/>
      <c r="C161" s="24"/>
      <c r="D161" s="24"/>
    </row>
    <row r="162" ht="14.25" customHeight="1">
      <c r="A162" s="24"/>
      <c r="B162" s="24"/>
      <c r="C162" s="24"/>
      <c r="D162" s="24"/>
    </row>
    <row r="163" ht="14.25" customHeight="1">
      <c r="A163" s="24"/>
      <c r="B163" s="24"/>
      <c r="C163" s="24"/>
      <c r="D163" s="24"/>
    </row>
    <row r="164" ht="14.25" customHeight="1">
      <c r="A164" s="24"/>
      <c r="B164" s="24"/>
      <c r="C164" s="24"/>
      <c r="D164" s="24"/>
    </row>
    <row r="165" ht="14.25" customHeight="1">
      <c r="A165" s="24"/>
      <c r="B165" s="24"/>
      <c r="C165" s="24"/>
      <c r="D165" s="24"/>
    </row>
    <row r="166" ht="14.25" customHeight="1">
      <c r="A166" s="24"/>
      <c r="B166" s="24"/>
      <c r="C166" s="24"/>
      <c r="D166" s="24"/>
    </row>
    <row r="167" ht="14.25" customHeight="1">
      <c r="A167" s="24"/>
      <c r="B167" s="24"/>
      <c r="C167" s="24"/>
      <c r="D167" s="24"/>
    </row>
    <row r="168" ht="14.25" customHeight="1">
      <c r="A168" s="24"/>
      <c r="B168" s="24"/>
      <c r="C168" s="24"/>
      <c r="D168" s="24"/>
    </row>
    <row r="169" ht="14.25" customHeight="1">
      <c r="A169" s="24"/>
      <c r="B169" s="24"/>
      <c r="C169" s="24"/>
      <c r="D169" s="24"/>
    </row>
    <row r="170" ht="14.25" customHeight="1">
      <c r="A170" s="24"/>
      <c r="B170" s="24"/>
      <c r="C170" s="24"/>
      <c r="D170" s="24"/>
    </row>
    <row r="171" ht="14.25" customHeight="1">
      <c r="A171" s="24"/>
      <c r="B171" s="24"/>
      <c r="C171" s="24"/>
      <c r="D171" s="24"/>
    </row>
    <row r="172" ht="14.25" customHeight="1">
      <c r="A172" s="24"/>
      <c r="B172" s="24"/>
      <c r="C172" s="24"/>
      <c r="D172" s="24"/>
    </row>
    <row r="173" ht="14.25" customHeight="1">
      <c r="A173" s="24"/>
      <c r="B173" s="24"/>
      <c r="C173" s="24"/>
      <c r="D173" s="24"/>
    </row>
    <row r="174" ht="14.25" customHeight="1">
      <c r="A174" s="24"/>
      <c r="B174" s="24"/>
      <c r="C174" s="24"/>
      <c r="D174" s="24"/>
    </row>
    <row r="175" ht="14.25" customHeight="1">
      <c r="A175" s="24"/>
      <c r="B175" s="24"/>
      <c r="C175" s="24"/>
      <c r="D175" s="24"/>
    </row>
    <row r="176" ht="14.25" customHeight="1">
      <c r="A176" s="24"/>
      <c r="B176" s="24"/>
      <c r="C176" s="24"/>
      <c r="D176" s="24"/>
    </row>
    <row r="177" ht="14.25" customHeight="1">
      <c r="A177" s="24"/>
      <c r="B177" s="24"/>
      <c r="C177" s="24"/>
      <c r="D177" s="24"/>
    </row>
    <row r="178" ht="14.25" customHeight="1">
      <c r="A178" s="24"/>
      <c r="B178" s="24"/>
      <c r="C178" s="24"/>
      <c r="D178" s="24"/>
    </row>
    <row r="179" ht="14.25" customHeight="1">
      <c r="A179" s="24"/>
      <c r="B179" s="24"/>
      <c r="C179" s="24"/>
      <c r="D179" s="24"/>
    </row>
    <row r="180" ht="14.25" customHeight="1">
      <c r="A180" s="24"/>
      <c r="B180" s="24"/>
      <c r="C180" s="24"/>
      <c r="D180" s="24"/>
    </row>
    <row r="181" ht="14.25" customHeight="1">
      <c r="A181" s="24"/>
      <c r="B181" s="24"/>
      <c r="C181" s="24"/>
      <c r="D181" s="24"/>
    </row>
    <row r="182" ht="14.25" customHeight="1">
      <c r="A182" s="24"/>
      <c r="B182" s="24"/>
      <c r="C182" s="24"/>
      <c r="D182" s="24"/>
    </row>
    <row r="183" ht="14.25" customHeight="1">
      <c r="A183" s="24"/>
      <c r="B183" s="24"/>
      <c r="C183" s="24"/>
      <c r="D183" s="24"/>
    </row>
    <row r="184" ht="14.25" customHeight="1">
      <c r="A184" s="24"/>
      <c r="B184" s="24"/>
      <c r="C184" s="24"/>
      <c r="D184" s="24"/>
    </row>
    <row r="185" ht="14.25" customHeight="1">
      <c r="A185" s="24"/>
      <c r="B185" s="24"/>
      <c r="C185" s="24"/>
      <c r="D185" s="24"/>
    </row>
    <row r="186" ht="14.25" customHeight="1">
      <c r="A186" s="24"/>
      <c r="B186" s="24"/>
      <c r="C186" s="24"/>
      <c r="D186" s="24"/>
    </row>
    <row r="187" ht="14.25" customHeight="1">
      <c r="A187" s="24"/>
      <c r="B187" s="24"/>
      <c r="C187" s="24"/>
      <c r="D187" s="24"/>
    </row>
    <row r="188" ht="14.25" customHeight="1">
      <c r="A188" s="24"/>
      <c r="B188" s="24"/>
      <c r="C188" s="24"/>
      <c r="D188" s="24"/>
    </row>
    <row r="189" ht="14.25" customHeight="1">
      <c r="A189" s="24"/>
      <c r="B189" s="24"/>
      <c r="C189" s="24"/>
      <c r="D189" s="24"/>
    </row>
    <row r="190" ht="14.25" customHeight="1">
      <c r="A190" s="24"/>
      <c r="B190" s="24"/>
      <c r="C190" s="24"/>
      <c r="D190" s="24"/>
    </row>
    <row r="191" ht="14.25" customHeight="1">
      <c r="A191" s="24"/>
      <c r="B191" s="24"/>
      <c r="C191" s="24"/>
      <c r="D191" s="24"/>
    </row>
    <row r="192" ht="14.25" customHeight="1">
      <c r="A192" s="24"/>
      <c r="B192" s="24"/>
      <c r="C192" s="24"/>
      <c r="D192" s="24"/>
    </row>
    <row r="193" ht="14.25" customHeight="1">
      <c r="A193" s="24"/>
      <c r="B193" s="24"/>
      <c r="C193" s="24"/>
      <c r="D193" s="24"/>
    </row>
    <row r="194" ht="14.25" customHeight="1">
      <c r="A194" s="24"/>
      <c r="B194" s="24"/>
      <c r="C194" s="24"/>
      <c r="D194" s="24"/>
    </row>
    <row r="195" ht="14.25" customHeight="1">
      <c r="A195" s="24"/>
      <c r="B195" s="24"/>
      <c r="C195" s="24"/>
      <c r="D195" s="24"/>
    </row>
    <row r="196" ht="14.25" customHeight="1">
      <c r="A196" s="24"/>
      <c r="B196" s="24"/>
      <c r="C196" s="24"/>
      <c r="D196" s="24"/>
    </row>
    <row r="197" ht="14.25" customHeight="1">
      <c r="A197" s="24"/>
      <c r="B197" s="24"/>
      <c r="C197" s="24"/>
      <c r="D197" s="24"/>
    </row>
    <row r="198" ht="14.25" customHeight="1">
      <c r="A198" s="24"/>
      <c r="B198" s="24"/>
      <c r="C198" s="24"/>
      <c r="D198" s="24"/>
    </row>
    <row r="199" ht="14.25" customHeight="1">
      <c r="A199" s="24"/>
      <c r="B199" s="24"/>
      <c r="C199" s="24"/>
      <c r="D199" s="24"/>
    </row>
    <row r="200" ht="14.25" customHeight="1">
      <c r="A200" s="24"/>
      <c r="B200" s="24"/>
      <c r="C200" s="24"/>
      <c r="D200" s="24"/>
    </row>
    <row r="201" ht="14.25" customHeight="1">
      <c r="A201" s="24"/>
      <c r="B201" s="24"/>
      <c r="C201" s="24"/>
      <c r="D201" s="24"/>
    </row>
    <row r="202" ht="14.25" customHeight="1">
      <c r="A202" s="24"/>
      <c r="B202" s="24"/>
      <c r="C202" s="24"/>
      <c r="D202" s="24"/>
    </row>
    <row r="203" ht="14.25" customHeight="1">
      <c r="A203" s="24"/>
      <c r="B203" s="24"/>
      <c r="C203" s="24"/>
      <c r="D203" s="24"/>
    </row>
    <row r="204" ht="14.25" customHeight="1">
      <c r="A204" s="24"/>
      <c r="B204" s="24"/>
      <c r="C204" s="24"/>
      <c r="D204" s="24"/>
    </row>
    <row r="205" ht="14.25" customHeight="1">
      <c r="A205" s="24"/>
      <c r="B205" s="24"/>
      <c r="C205" s="24"/>
      <c r="D205" s="24"/>
    </row>
    <row r="206" ht="14.25" customHeight="1">
      <c r="A206" s="24"/>
      <c r="B206" s="24"/>
      <c r="C206" s="24"/>
      <c r="D206" s="24"/>
    </row>
    <row r="207" ht="14.25" customHeight="1">
      <c r="A207" s="24"/>
      <c r="B207" s="24"/>
      <c r="C207" s="24"/>
      <c r="D207" s="24"/>
    </row>
    <row r="208" ht="14.25" customHeight="1">
      <c r="A208" s="24"/>
      <c r="B208" s="24"/>
      <c r="C208" s="24"/>
      <c r="D208" s="24"/>
    </row>
    <row r="209" ht="14.25" customHeight="1">
      <c r="A209" s="24"/>
      <c r="B209" s="24"/>
      <c r="C209" s="24"/>
      <c r="D209" s="24"/>
    </row>
    <row r="210" ht="14.25" customHeight="1">
      <c r="A210" s="24"/>
      <c r="B210" s="24"/>
      <c r="C210" s="24"/>
      <c r="D210" s="24"/>
    </row>
    <row r="211" ht="14.25" customHeight="1">
      <c r="A211" s="24"/>
      <c r="B211" s="24"/>
      <c r="C211" s="24"/>
      <c r="D211" s="24"/>
    </row>
    <row r="212" ht="14.25" customHeight="1">
      <c r="A212" s="24"/>
      <c r="B212" s="24"/>
      <c r="C212" s="24"/>
      <c r="D212" s="24"/>
    </row>
    <row r="213" ht="14.25" customHeight="1">
      <c r="A213" s="24"/>
      <c r="B213" s="24"/>
      <c r="C213" s="24"/>
      <c r="D213" s="24"/>
    </row>
    <row r="214" ht="14.25" customHeight="1">
      <c r="A214" s="24"/>
      <c r="B214" s="24"/>
      <c r="C214" s="24"/>
      <c r="D214" s="24"/>
    </row>
    <row r="215" ht="14.25" customHeight="1">
      <c r="A215" s="24"/>
      <c r="B215" s="24"/>
      <c r="C215" s="24"/>
      <c r="D215" s="24"/>
    </row>
    <row r="216" ht="14.25" customHeight="1">
      <c r="A216" s="24"/>
      <c r="B216" s="24"/>
      <c r="C216" s="24"/>
      <c r="D216" s="24"/>
    </row>
    <row r="217" ht="14.25" customHeight="1">
      <c r="A217" s="24"/>
      <c r="B217" s="24"/>
      <c r="C217" s="24"/>
      <c r="D217" s="24"/>
    </row>
    <row r="218" ht="14.25" customHeight="1">
      <c r="A218" s="24"/>
      <c r="B218" s="24"/>
      <c r="C218" s="24"/>
      <c r="D218" s="24"/>
    </row>
    <row r="219" ht="14.25" customHeight="1">
      <c r="A219" s="24"/>
      <c r="B219" s="24"/>
      <c r="C219" s="24"/>
      <c r="D219" s="24"/>
    </row>
    <row r="220" ht="14.25" customHeight="1">
      <c r="A220" s="24"/>
      <c r="B220" s="24"/>
      <c r="C220" s="24"/>
      <c r="D220" s="24"/>
    </row>
    <row r="221" ht="14.25" customHeight="1">
      <c r="A221" s="24"/>
      <c r="B221" s="24"/>
      <c r="C221" s="24"/>
      <c r="D221" s="24"/>
    </row>
    <row r="222" ht="14.25" customHeight="1">
      <c r="A222" s="24"/>
      <c r="B222" s="24"/>
      <c r="C222" s="24"/>
      <c r="D222" s="24"/>
    </row>
    <row r="223" ht="14.25" customHeight="1">
      <c r="A223" s="24"/>
      <c r="B223" s="24"/>
      <c r="C223" s="24"/>
      <c r="D223" s="24"/>
    </row>
    <row r="224" ht="14.25" customHeight="1">
      <c r="A224" s="24"/>
      <c r="B224" s="24"/>
      <c r="C224" s="24"/>
      <c r="D224" s="24"/>
    </row>
    <row r="225" ht="14.25" customHeight="1">
      <c r="A225" s="24"/>
      <c r="B225" s="24"/>
      <c r="C225" s="24"/>
      <c r="D225" s="24"/>
    </row>
    <row r="226" ht="14.25" customHeight="1">
      <c r="A226" s="24"/>
      <c r="B226" s="24"/>
      <c r="C226" s="24"/>
      <c r="D226" s="24"/>
    </row>
    <row r="227" ht="14.25" customHeight="1">
      <c r="A227" s="24"/>
      <c r="B227" s="24"/>
      <c r="C227" s="24"/>
      <c r="D227" s="24"/>
    </row>
    <row r="228" ht="14.25" customHeight="1">
      <c r="A228" s="24"/>
      <c r="B228" s="24"/>
      <c r="C228" s="24"/>
      <c r="D228" s="24"/>
    </row>
    <row r="229" ht="14.25" customHeight="1">
      <c r="A229" s="24"/>
      <c r="B229" s="24"/>
      <c r="C229" s="24"/>
      <c r="D229" s="24"/>
    </row>
    <row r="230" ht="14.25" customHeight="1">
      <c r="A230" s="24"/>
      <c r="B230" s="24"/>
      <c r="C230" s="24"/>
      <c r="D230" s="24"/>
    </row>
    <row r="231" ht="14.25" customHeight="1">
      <c r="A231" s="24"/>
      <c r="B231" s="24"/>
      <c r="C231" s="24"/>
      <c r="D231" s="24"/>
    </row>
    <row r="232" ht="14.25" customHeight="1">
      <c r="A232" s="24"/>
      <c r="B232" s="24"/>
      <c r="C232" s="24"/>
      <c r="D232" s="24"/>
    </row>
    <row r="233" ht="14.25" customHeight="1">
      <c r="A233" s="24"/>
      <c r="B233" s="24"/>
      <c r="C233" s="24"/>
      <c r="D233" s="24"/>
    </row>
    <row r="234" ht="14.25" customHeight="1">
      <c r="A234" s="24"/>
      <c r="B234" s="24"/>
      <c r="C234" s="24"/>
      <c r="D234" s="24"/>
    </row>
    <row r="235" ht="14.25" customHeight="1">
      <c r="A235" s="24"/>
      <c r="B235" s="24"/>
      <c r="C235" s="24"/>
      <c r="D235" s="24"/>
    </row>
    <row r="236" ht="14.25" customHeight="1">
      <c r="A236" s="24"/>
      <c r="B236" s="24"/>
      <c r="C236" s="24"/>
      <c r="D236" s="24"/>
    </row>
    <row r="237" ht="14.25" customHeight="1">
      <c r="A237" s="24"/>
      <c r="B237" s="24"/>
      <c r="C237" s="24"/>
      <c r="D237" s="24"/>
    </row>
    <row r="238" ht="14.25" customHeight="1">
      <c r="A238" s="24"/>
      <c r="B238" s="24"/>
      <c r="C238" s="24"/>
      <c r="D238" s="24"/>
    </row>
    <row r="239" ht="14.25" customHeight="1">
      <c r="A239" s="24"/>
      <c r="B239" s="24"/>
      <c r="C239" s="24"/>
      <c r="D239" s="24"/>
    </row>
    <row r="240" ht="14.25" customHeight="1">
      <c r="A240" s="24"/>
      <c r="B240" s="24"/>
      <c r="C240" s="24"/>
      <c r="D240" s="24"/>
    </row>
    <row r="241" ht="14.25" customHeight="1">
      <c r="A241" s="24"/>
      <c r="B241" s="24"/>
      <c r="C241" s="24"/>
      <c r="D241" s="24"/>
    </row>
    <row r="242" ht="14.25" customHeight="1">
      <c r="A242" s="24"/>
      <c r="B242" s="24"/>
      <c r="C242" s="24"/>
      <c r="D242" s="24"/>
    </row>
    <row r="243" ht="14.25" customHeight="1">
      <c r="A243" s="24"/>
      <c r="B243" s="24"/>
      <c r="C243" s="24"/>
      <c r="D243" s="24"/>
    </row>
    <row r="244" ht="14.25" customHeight="1">
      <c r="A244" s="24"/>
      <c r="B244" s="24"/>
      <c r="C244" s="24"/>
      <c r="D244" s="24"/>
    </row>
    <row r="245" ht="14.25" customHeight="1">
      <c r="A245" s="24"/>
      <c r="B245" s="24"/>
      <c r="C245" s="24"/>
      <c r="D245" s="24"/>
    </row>
    <row r="246" ht="14.25" customHeight="1">
      <c r="A246" s="24"/>
      <c r="B246" s="24"/>
      <c r="C246" s="24"/>
      <c r="D246" s="24"/>
    </row>
    <row r="247" ht="14.25" customHeight="1">
      <c r="A247" s="24"/>
      <c r="B247" s="24"/>
      <c r="C247" s="24"/>
      <c r="D247" s="24"/>
    </row>
    <row r="248" ht="14.25" customHeight="1">
      <c r="A248" s="24"/>
      <c r="B248" s="24"/>
      <c r="C248" s="24"/>
      <c r="D248" s="24"/>
    </row>
    <row r="249" ht="14.25" customHeight="1">
      <c r="A249" s="24"/>
      <c r="B249" s="24"/>
      <c r="C249" s="24"/>
      <c r="D249" s="24"/>
    </row>
    <row r="250" ht="14.25" customHeight="1">
      <c r="A250" s="24"/>
      <c r="B250" s="24"/>
      <c r="C250" s="24"/>
      <c r="D250" s="24"/>
    </row>
    <row r="251" ht="14.25" customHeight="1">
      <c r="A251" s="24"/>
      <c r="B251" s="24"/>
      <c r="C251" s="24"/>
      <c r="D251" s="24"/>
    </row>
    <row r="252" ht="14.25" customHeight="1">
      <c r="A252" s="24"/>
      <c r="B252" s="24"/>
      <c r="C252" s="24"/>
      <c r="D252" s="24"/>
    </row>
    <row r="253" ht="14.25" customHeight="1">
      <c r="A253" s="24"/>
      <c r="B253" s="24"/>
      <c r="C253" s="24"/>
      <c r="D253" s="24"/>
    </row>
    <row r="254" ht="14.25" customHeight="1">
      <c r="A254" s="24"/>
      <c r="B254" s="24"/>
      <c r="C254" s="24"/>
      <c r="D254" s="24"/>
    </row>
    <row r="255" ht="14.25" customHeight="1">
      <c r="A255" s="24"/>
      <c r="B255" s="24"/>
      <c r="C255" s="24"/>
      <c r="D255" s="24"/>
    </row>
    <row r="256" ht="14.25" customHeight="1">
      <c r="A256" s="24"/>
      <c r="B256" s="24"/>
      <c r="C256" s="24"/>
      <c r="D256" s="24"/>
    </row>
    <row r="257" ht="14.25" customHeight="1">
      <c r="A257" s="24"/>
      <c r="B257" s="24"/>
      <c r="C257" s="24"/>
      <c r="D257" s="24"/>
    </row>
    <row r="258" ht="14.25" customHeight="1">
      <c r="A258" s="24"/>
      <c r="B258" s="24"/>
      <c r="C258" s="24"/>
      <c r="D258" s="24"/>
    </row>
    <row r="259" ht="14.25" customHeight="1">
      <c r="A259" s="24"/>
      <c r="B259" s="24"/>
      <c r="C259" s="24"/>
      <c r="D259" s="24"/>
    </row>
    <row r="260" ht="14.25" customHeight="1">
      <c r="A260" s="24"/>
      <c r="B260" s="24"/>
      <c r="C260" s="24"/>
      <c r="D260" s="24"/>
    </row>
    <row r="261" ht="14.25" customHeight="1">
      <c r="A261" s="24"/>
      <c r="B261" s="24"/>
      <c r="C261" s="24"/>
      <c r="D261" s="24"/>
    </row>
    <row r="262" ht="14.25" customHeight="1">
      <c r="A262" s="24"/>
      <c r="B262" s="24"/>
      <c r="C262" s="24"/>
      <c r="D262" s="24"/>
    </row>
    <row r="263" ht="14.25" customHeight="1">
      <c r="A263" s="24"/>
      <c r="B263" s="24"/>
      <c r="C263" s="24"/>
      <c r="D263" s="24"/>
    </row>
    <row r="264" ht="14.25" customHeight="1">
      <c r="A264" s="24"/>
      <c r="B264" s="24"/>
      <c r="C264" s="24"/>
      <c r="D264" s="24"/>
    </row>
    <row r="265" ht="14.25" customHeight="1">
      <c r="A265" s="24"/>
      <c r="B265" s="24"/>
      <c r="C265" s="24"/>
      <c r="D265" s="24"/>
    </row>
    <row r="266" ht="14.25" customHeight="1">
      <c r="A266" s="24"/>
      <c r="B266" s="24"/>
      <c r="C266" s="24"/>
      <c r="D266" s="24"/>
    </row>
    <row r="267" ht="14.25" customHeight="1">
      <c r="A267" s="24"/>
      <c r="B267" s="24"/>
      <c r="C267" s="24"/>
      <c r="D267" s="24"/>
    </row>
    <row r="268" ht="14.25" customHeight="1">
      <c r="A268" s="24"/>
      <c r="B268" s="24"/>
      <c r="C268" s="24"/>
      <c r="D268" s="24"/>
    </row>
    <row r="269" ht="14.25" customHeight="1">
      <c r="A269" s="24"/>
      <c r="B269" s="24"/>
      <c r="C269" s="24"/>
      <c r="D269" s="24"/>
    </row>
    <row r="270" ht="14.25" customHeight="1">
      <c r="A270" s="24"/>
      <c r="B270" s="24"/>
      <c r="C270" s="24"/>
      <c r="D270" s="24"/>
    </row>
    <row r="271" ht="14.25" customHeight="1">
      <c r="A271" s="24"/>
      <c r="B271" s="24"/>
      <c r="C271" s="24"/>
      <c r="D271" s="24"/>
    </row>
    <row r="272" ht="14.25" customHeight="1">
      <c r="A272" s="24"/>
      <c r="B272" s="24"/>
      <c r="C272" s="24"/>
      <c r="D272" s="24"/>
    </row>
    <row r="273" ht="14.25" customHeight="1">
      <c r="A273" s="24"/>
      <c r="B273" s="24"/>
      <c r="C273" s="24"/>
      <c r="D273" s="24"/>
    </row>
    <row r="274" ht="14.25" customHeight="1">
      <c r="A274" s="24"/>
      <c r="B274" s="24"/>
      <c r="C274" s="24"/>
      <c r="D274" s="24"/>
    </row>
    <row r="275" ht="14.25" customHeight="1">
      <c r="A275" s="24"/>
      <c r="B275" s="24"/>
      <c r="C275" s="24"/>
      <c r="D275" s="24"/>
    </row>
    <row r="276" ht="14.25" customHeight="1">
      <c r="A276" s="24"/>
      <c r="B276" s="24"/>
      <c r="C276" s="24"/>
      <c r="D276" s="24"/>
    </row>
    <row r="277" ht="14.25" customHeight="1">
      <c r="A277" s="24"/>
      <c r="B277" s="24"/>
      <c r="C277" s="24"/>
      <c r="D277" s="24"/>
    </row>
    <row r="278" ht="14.25" customHeight="1">
      <c r="A278" s="24"/>
      <c r="B278" s="24"/>
      <c r="C278" s="24"/>
      <c r="D278" s="24"/>
    </row>
    <row r="279" ht="14.25" customHeight="1">
      <c r="A279" s="24"/>
      <c r="B279" s="24"/>
      <c r="C279" s="24"/>
      <c r="D279" s="24"/>
    </row>
    <row r="280" ht="14.25" customHeight="1">
      <c r="A280" s="24"/>
      <c r="B280" s="24"/>
      <c r="C280" s="24"/>
      <c r="D280" s="24"/>
    </row>
    <row r="281" ht="14.25" customHeight="1">
      <c r="A281" s="24"/>
      <c r="B281" s="24"/>
      <c r="C281" s="24"/>
      <c r="D281" s="24"/>
    </row>
    <row r="282" ht="14.25" customHeight="1">
      <c r="A282" s="24"/>
      <c r="B282" s="24"/>
      <c r="C282" s="24"/>
      <c r="D282" s="24"/>
    </row>
    <row r="283" ht="14.25" customHeight="1">
      <c r="A283" s="24"/>
      <c r="B283" s="24"/>
      <c r="C283" s="24"/>
      <c r="D283" s="24"/>
    </row>
    <row r="284" ht="14.25" customHeight="1">
      <c r="A284" s="24"/>
      <c r="B284" s="24"/>
      <c r="C284" s="24"/>
      <c r="D284" s="24"/>
    </row>
    <row r="285" ht="14.25" customHeight="1">
      <c r="A285" s="24"/>
      <c r="B285" s="24"/>
      <c r="C285" s="24"/>
      <c r="D285" s="24"/>
    </row>
    <row r="286" ht="14.25" customHeight="1">
      <c r="A286" s="24"/>
      <c r="B286" s="24"/>
      <c r="C286" s="24"/>
      <c r="D286" s="24"/>
    </row>
    <row r="287" ht="14.25" customHeight="1">
      <c r="A287" s="24"/>
      <c r="B287" s="24"/>
      <c r="C287" s="24"/>
      <c r="D287" s="24"/>
    </row>
    <row r="288" ht="14.25" customHeight="1">
      <c r="A288" s="24"/>
      <c r="B288" s="24"/>
      <c r="C288" s="24"/>
      <c r="D288" s="24"/>
    </row>
    <row r="289" ht="14.25" customHeight="1">
      <c r="A289" s="24"/>
      <c r="B289" s="24"/>
      <c r="C289" s="24"/>
      <c r="D289" s="24"/>
    </row>
    <row r="290" ht="14.25" customHeight="1">
      <c r="A290" s="24"/>
      <c r="B290" s="24"/>
      <c r="C290" s="24"/>
      <c r="D290" s="24"/>
    </row>
    <row r="291" ht="14.25" customHeight="1">
      <c r="A291" s="24"/>
      <c r="B291" s="24"/>
      <c r="C291" s="24"/>
      <c r="D291" s="24"/>
    </row>
    <row r="292" ht="14.25" customHeight="1">
      <c r="A292" s="24"/>
      <c r="B292" s="24"/>
      <c r="C292" s="24"/>
      <c r="D292" s="24"/>
    </row>
    <row r="293" ht="14.25" customHeight="1">
      <c r="A293" s="24"/>
      <c r="B293" s="24"/>
      <c r="C293" s="24"/>
      <c r="D293" s="24"/>
    </row>
    <row r="294" ht="14.25" customHeight="1">
      <c r="A294" s="24"/>
      <c r="B294" s="24"/>
      <c r="C294" s="24"/>
      <c r="D294" s="24"/>
    </row>
    <row r="295" ht="14.25" customHeight="1">
      <c r="A295" s="24"/>
      <c r="B295" s="24"/>
      <c r="C295" s="24"/>
      <c r="D295" s="24"/>
    </row>
    <row r="296" ht="14.25" customHeight="1">
      <c r="A296" s="24"/>
      <c r="B296" s="24"/>
      <c r="C296" s="24"/>
      <c r="D296" s="24"/>
    </row>
    <row r="297" ht="14.25" customHeight="1">
      <c r="A297" s="24"/>
      <c r="B297" s="24"/>
      <c r="C297" s="24"/>
      <c r="D297" s="24"/>
    </row>
    <row r="298" ht="14.25" customHeight="1">
      <c r="A298" s="24"/>
      <c r="B298" s="24"/>
      <c r="C298" s="24"/>
      <c r="D298" s="24"/>
    </row>
    <row r="299" ht="14.25" customHeight="1">
      <c r="A299" s="24"/>
      <c r="B299" s="24"/>
      <c r="C299" s="24"/>
      <c r="D299" s="24"/>
    </row>
    <row r="300" ht="14.25" customHeight="1">
      <c r="A300" s="24"/>
      <c r="B300" s="24"/>
      <c r="C300" s="24"/>
      <c r="D300" s="24"/>
    </row>
    <row r="301" ht="14.25" customHeight="1">
      <c r="A301" s="24"/>
      <c r="B301" s="24"/>
      <c r="C301" s="24"/>
      <c r="D301" s="24"/>
    </row>
    <row r="302" ht="14.25" customHeight="1">
      <c r="A302" s="24"/>
      <c r="B302" s="24"/>
      <c r="C302" s="24"/>
      <c r="D302" s="24"/>
    </row>
    <row r="303" ht="14.25" customHeight="1">
      <c r="A303" s="24"/>
      <c r="B303" s="24"/>
      <c r="C303" s="24"/>
      <c r="D303" s="24"/>
    </row>
    <row r="304" ht="14.25" customHeight="1">
      <c r="A304" s="24"/>
      <c r="B304" s="24"/>
      <c r="C304" s="24"/>
      <c r="D304" s="24"/>
    </row>
    <row r="305" ht="14.25" customHeight="1">
      <c r="A305" s="24"/>
      <c r="B305" s="24"/>
      <c r="C305" s="24"/>
      <c r="D305" s="24"/>
    </row>
    <row r="306" ht="14.25" customHeight="1">
      <c r="A306" s="24"/>
      <c r="B306" s="24"/>
      <c r="C306" s="24"/>
      <c r="D306" s="24"/>
    </row>
    <row r="307" ht="14.25" customHeight="1">
      <c r="A307" s="24"/>
      <c r="B307" s="24"/>
      <c r="C307" s="24"/>
      <c r="D307" s="24"/>
    </row>
    <row r="308" ht="14.25" customHeight="1">
      <c r="A308" s="24"/>
      <c r="B308" s="24"/>
      <c r="C308" s="24"/>
      <c r="D308" s="24"/>
    </row>
    <row r="309" ht="14.25" customHeight="1">
      <c r="A309" s="24"/>
      <c r="B309" s="24"/>
      <c r="C309" s="24"/>
      <c r="D309" s="24"/>
    </row>
    <row r="310" ht="14.25" customHeight="1">
      <c r="A310" s="24"/>
      <c r="B310" s="24"/>
      <c r="C310" s="24"/>
      <c r="D310" s="24"/>
    </row>
    <row r="311" ht="14.25" customHeight="1">
      <c r="A311" s="24"/>
      <c r="B311" s="24"/>
      <c r="C311" s="24"/>
      <c r="D311" s="24"/>
    </row>
    <row r="312" ht="14.25" customHeight="1">
      <c r="A312" s="24"/>
      <c r="B312" s="24"/>
      <c r="C312" s="24"/>
      <c r="D312" s="24"/>
    </row>
    <row r="313" ht="14.25" customHeight="1">
      <c r="A313" s="24"/>
      <c r="B313" s="24"/>
      <c r="C313" s="24"/>
      <c r="D313" s="24"/>
    </row>
    <row r="314" ht="14.25" customHeight="1">
      <c r="A314" s="24"/>
      <c r="B314" s="24"/>
      <c r="C314" s="24"/>
      <c r="D314" s="24"/>
    </row>
    <row r="315" ht="14.25" customHeight="1">
      <c r="A315" s="24"/>
      <c r="B315" s="24"/>
      <c r="C315" s="24"/>
      <c r="D315" s="24"/>
    </row>
    <row r="316" ht="14.25" customHeight="1">
      <c r="A316" s="24"/>
      <c r="B316" s="24"/>
      <c r="C316" s="24"/>
      <c r="D316" s="24"/>
    </row>
    <row r="317" ht="14.25" customHeight="1">
      <c r="A317" s="24"/>
      <c r="B317" s="24"/>
      <c r="C317" s="24"/>
      <c r="D317" s="24"/>
    </row>
    <row r="318" ht="14.25" customHeight="1">
      <c r="A318" s="24"/>
      <c r="B318" s="24"/>
      <c r="C318" s="24"/>
      <c r="D318" s="24"/>
    </row>
    <row r="319" ht="14.25" customHeight="1">
      <c r="A319" s="24"/>
      <c r="B319" s="24"/>
      <c r="C319" s="24"/>
      <c r="D319" s="24"/>
    </row>
    <row r="320" ht="14.25" customHeight="1">
      <c r="A320" s="24"/>
      <c r="B320" s="24"/>
      <c r="C320" s="24"/>
      <c r="D320" s="24"/>
    </row>
    <row r="321" ht="14.25" customHeight="1">
      <c r="A321" s="24"/>
      <c r="B321" s="24"/>
      <c r="C321" s="24"/>
      <c r="D321" s="24"/>
    </row>
    <row r="322" ht="14.25" customHeight="1">
      <c r="A322" s="24"/>
      <c r="B322" s="24"/>
      <c r="C322" s="24"/>
      <c r="D322" s="24"/>
    </row>
    <row r="323" ht="14.25" customHeight="1">
      <c r="A323" s="24"/>
      <c r="B323" s="24"/>
      <c r="C323" s="24"/>
      <c r="D323" s="24"/>
    </row>
    <row r="324" ht="14.25" customHeight="1">
      <c r="A324" s="24"/>
      <c r="B324" s="24"/>
      <c r="C324" s="24"/>
      <c r="D324" s="24"/>
    </row>
    <row r="325" ht="14.25" customHeight="1">
      <c r="A325" s="24"/>
      <c r="B325" s="24"/>
      <c r="C325" s="24"/>
      <c r="D325" s="24"/>
    </row>
    <row r="326" ht="14.25" customHeight="1">
      <c r="A326" s="24"/>
      <c r="B326" s="24"/>
      <c r="C326" s="24"/>
      <c r="D326" s="24"/>
    </row>
    <row r="327" ht="14.25" customHeight="1">
      <c r="A327" s="24"/>
      <c r="B327" s="24"/>
      <c r="C327" s="24"/>
      <c r="D327" s="24"/>
    </row>
    <row r="328" ht="14.25" customHeight="1">
      <c r="A328" s="24"/>
      <c r="B328" s="24"/>
      <c r="C328" s="24"/>
      <c r="D328" s="24"/>
    </row>
    <row r="329" ht="14.25" customHeight="1">
      <c r="A329" s="24"/>
      <c r="B329" s="24"/>
      <c r="C329" s="24"/>
      <c r="D329" s="24"/>
    </row>
    <row r="330" ht="14.25" customHeight="1">
      <c r="A330" s="24"/>
      <c r="B330" s="24"/>
      <c r="C330" s="24"/>
      <c r="D330" s="24"/>
    </row>
    <row r="331" ht="14.25" customHeight="1">
      <c r="A331" s="24"/>
      <c r="B331" s="24"/>
      <c r="C331" s="24"/>
      <c r="D331" s="24"/>
    </row>
    <row r="332" ht="14.25" customHeight="1">
      <c r="A332" s="24"/>
      <c r="B332" s="24"/>
      <c r="C332" s="24"/>
      <c r="D332" s="24"/>
    </row>
    <row r="333" ht="14.25" customHeight="1">
      <c r="A333" s="24"/>
      <c r="B333" s="24"/>
      <c r="C333" s="24"/>
      <c r="D333" s="24"/>
    </row>
    <row r="334" ht="14.25" customHeight="1">
      <c r="A334" s="24"/>
      <c r="B334" s="24"/>
      <c r="C334" s="24"/>
      <c r="D334" s="24"/>
    </row>
    <row r="335" ht="14.25" customHeight="1">
      <c r="A335" s="24"/>
      <c r="B335" s="24"/>
      <c r="C335" s="24"/>
      <c r="D335" s="24"/>
    </row>
    <row r="336" ht="14.25" customHeight="1">
      <c r="A336" s="24"/>
      <c r="B336" s="24"/>
      <c r="C336" s="24"/>
      <c r="D336" s="24"/>
    </row>
    <row r="337" ht="14.25" customHeight="1">
      <c r="A337" s="24"/>
      <c r="B337" s="24"/>
      <c r="C337" s="24"/>
      <c r="D337" s="24"/>
    </row>
    <row r="338" ht="14.25" customHeight="1">
      <c r="A338" s="24"/>
      <c r="B338" s="24"/>
      <c r="C338" s="24"/>
      <c r="D338" s="24"/>
    </row>
    <row r="339" ht="14.25" customHeight="1">
      <c r="A339" s="24"/>
      <c r="B339" s="24"/>
      <c r="C339" s="24"/>
      <c r="D339" s="24"/>
    </row>
    <row r="340" ht="14.25" customHeight="1">
      <c r="A340" s="24"/>
      <c r="B340" s="24"/>
      <c r="C340" s="24"/>
      <c r="D340" s="24"/>
    </row>
    <row r="341" ht="14.25" customHeight="1">
      <c r="A341" s="24"/>
      <c r="B341" s="24"/>
      <c r="C341" s="24"/>
      <c r="D341" s="24"/>
    </row>
    <row r="342" ht="14.25" customHeight="1">
      <c r="A342" s="24"/>
      <c r="B342" s="24"/>
      <c r="C342" s="24"/>
      <c r="D342" s="24"/>
    </row>
    <row r="343" ht="14.25" customHeight="1">
      <c r="A343" s="24"/>
      <c r="B343" s="24"/>
      <c r="C343" s="24"/>
      <c r="D343" s="24"/>
    </row>
    <row r="344" ht="14.25" customHeight="1">
      <c r="A344" s="24"/>
      <c r="B344" s="24"/>
      <c r="C344" s="24"/>
      <c r="D344" s="24"/>
    </row>
    <row r="345" ht="14.25" customHeight="1">
      <c r="A345" s="24"/>
      <c r="B345" s="24"/>
      <c r="C345" s="24"/>
      <c r="D345" s="24"/>
    </row>
    <row r="346" ht="14.25" customHeight="1">
      <c r="A346" s="24"/>
      <c r="B346" s="24"/>
      <c r="C346" s="24"/>
      <c r="D346" s="24"/>
    </row>
    <row r="347" ht="14.25" customHeight="1">
      <c r="A347" s="24"/>
      <c r="B347" s="24"/>
      <c r="C347" s="24"/>
      <c r="D347" s="24"/>
    </row>
    <row r="348" ht="14.25" customHeight="1">
      <c r="A348" s="24"/>
      <c r="B348" s="24"/>
      <c r="C348" s="24"/>
      <c r="D348" s="24"/>
    </row>
    <row r="349" ht="14.25" customHeight="1">
      <c r="A349" s="24"/>
      <c r="B349" s="24"/>
      <c r="C349" s="24"/>
      <c r="D349" s="24"/>
    </row>
    <row r="350" ht="14.25" customHeight="1">
      <c r="A350" s="24"/>
      <c r="B350" s="24"/>
      <c r="C350" s="24"/>
      <c r="D350" s="24"/>
    </row>
    <row r="351" ht="14.25" customHeight="1">
      <c r="A351" s="24"/>
      <c r="B351" s="24"/>
      <c r="C351" s="24"/>
      <c r="D351" s="24"/>
    </row>
    <row r="352" ht="14.25" customHeight="1">
      <c r="A352" s="24"/>
      <c r="B352" s="24"/>
      <c r="C352" s="24"/>
      <c r="D352" s="24"/>
    </row>
    <row r="353" ht="14.25" customHeight="1">
      <c r="A353" s="24"/>
      <c r="B353" s="24"/>
      <c r="C353" s="24"/>
      <c r="D353" s="24"/>
    </row>
    <row r="354" ht="14.25" customHeight="1">
      <c r="A354" s="24"/>
      <c r="B354" s="24"/>
      <c r="C354" s="24"/>
      <c r="D354" s="24"/>
    </row>
    <row r="355" ht="14.25" customHeight="1">
      <c r="A355" s="24"/>
      <c r="B355" s="24"/>
      <c r="C355" s="24"/>
      <c r="D355" s="24"/>
    </row>
    <row r="356" ht="14.25" customHeight="1">
      <c r="A356" s="24"/>
      <c r="B356" s="24"/>
      <c r="C356" s="24"/>
      <c r="D356" s="24"/>
    </row>
    <row r="357" ht="14.25" customHeight="1">
      <c r="A357" s="24"/>
      <c r="B357" s="24"/>
      <c r="C357" s="24"/>
      <c r="D357" s="24"/>
    </row>
    <row r="358" ht="14.25" customHeight="1">
      <c r="A358" s="24"/>
      <c r="B358" s="24"/>
      <c r="C358" s="24"/>
      <c r="D358" s="24"/>
    </row>
    <row r="359" ht="14.25" customHeight="1">
      <c r="A359" s="24"/>
      <c r="B359" s="24"/>
      <c r="C359" s="24"/>
      <c r="D359" s="24"/>
    </row>
    <row r="360" ht="14.25" customHeight="1">
      <c r="A360" s="24"/>
      <c r="B360" s="24"/>
      <c r="C360" s="24"/>
      <c r="D360" s="24"/>
    </row>
    <row r="361" ht="14.25" customHeight="1">
      <c r="A361" s="24"/>
      <c r="B361" s="24"/>
      <c r="C361" s="24"/>
      <c r="D361" s="24"/>
    </row>
    <row r="362" ht="14.25" customHeight="1">
      <c r="A362" s="24"/>
      <c r="B362" s="24"/>
      <c r="C362" s="24"/>
      <c r="D362" s="24"/>
    </row>
    <row r="363" ht="14.25" customHeight="1">
      <c r="A363" s="24"/>
      <c r="B363" s="24"/>
      <c r="C363" s="24"/>
      <c r="D363" s="24"/>
    </row>
    <row r="364" ht="14.25" customHeight="1">
      <c r="A364" s="24"/>
      <c r="B364" s="24"/>
      <c r="C364" s="24"/>
      <c r="D364" s="24"/>
    </row>
    <row r="365" ht="14.25" customHeight="1">
      <c r="A365" s="24"/>
      <c r="B365" s="24"/>
      <c r="C365" s="24"/>
      <c r="D365" s="24"/>
    </row>
    <row r="366" ht="14.25" customHeight="1">
      <c r="A366" s="24"/>
      <c r="B366" s="24"/>
      <c r="C366" s="24"/>
      <c r="D366" s="24"/>
    </row>
    <row r="367" ht="14.25" customHeight="1">
      <c r="A367" s="24"/>
      <c r="B367" s="24"/>
      <c r="C367" s="24"/>
      <c r="D367" s="24"/>
    </row>
    <row r="368" ht="14.25" customHeight="1">
      <c r="A368" s="24"/>
      <c r="B368" s="24"/>
      <c r="C368" s="24"/>
      <c r="D368" s="24"/>
    </row>
    <row r="369" ht="14.25" customHeight="1">
      <c r="A369" s="24"/>
      <c r="B369" s="24"/>
      <c r="C369" s="24"/>
      <c r="D369" s="24"/>
    </row>
    <row r="370" ht="14.25" customHeight="1">
      <c r="A370" s="24"/>
      <c r="B370" s="24"/>
      <c r="C370" s="24"/>
      <c r="D370" s="24"/>
    </row>
    <row r="371" ht="14.25" customHeight="1">
      <c r="A371" s="24"/>
      <c r="B371" s="24"/>
      <c r="C371" s="24"/>
      <c r="D371" s="24"/>
    </row>
    <row r="372" ht="14.25" customHeight="1">
      <c r="A372" s="24"/>
      <c r="B372" s="24"/>
      <c r="C372" s="24"/>
      <c r="D372" s="24"/>
    </row>
    <row r="373" ht="14.25" customHeight="1">
      <c r="A373" s="24"/>
      <c r="B373" s="24"/>
      <c r="C373" s="24"/>
      <c r="D373" s="24"/>
    </row>
    <row r="374" ht="14.25" customHeight="1">
      <c r="A374" s="24"/>
      <c r="B374" s="24"/>
      <c r="C374" s="24"/>
      <c r="D374" s="24"/>
    </row>
    <row r="375" ht="14.25" customHeight="1">
      <c r="A375" s="24"/>
      <c r="B375" s="24"/>
      <c r="C375" s="24"/>
      <c r="D375" s="24"/>
    </row>
    <row r="376" ht="14.25" customHeight="1">
      <c r="A376" s="24"/>
      <c r="B376" s="24"/>
      <c r="C376" s="24"/>
      <c r="D376" s="24"/>
    </row>
    <row r="377" ht="14.25" customHeight="1">
      <c r="A377" s="24"/>
      <c r="B377" s="24"/>
      <c r="C377" s="24"/>
      <c r="D377" s="24"/>
    </row>
    <row r="378" ht="14.25" customHeight="1">
      <c r="A378" s="24"/>
      <c r="B378" s="24"/>
      <c r="C378" s="24"/>
      <c r="D378" s="24"/>
    </row>
    <row r="379" ht="14.25" customHeight="1">
      <c r="A379" s="24"/>
      <c r="B379" s="24"/>
      <c r="C379" s="24"/>
      <c r="D379" s="24"/>
    </row>
    <row r="380" ht="14.25" customHeight="1">
      <c r="A380" s="24"/>
      <c r="B380" s="24"/>
      <c r="C380" s="24"/>
      <c r="D380" s="24"/>
    </row>
    <row r="381" ht="14.25" customHeight="1">
      <c r="A381" s="24"/>
      <c r="B381" s="24"/>
      <c r="C381" s="24"/>
      <c r="D381" s="24"/>
    </row>
    <row r="382" ht="14.25" customHeight="1">
      <c r="A382" s="24"/>
      <c r="B382" s="24"/>
      <c r="C382" s="24"/>
      <c r="D382" s="24"/>
    </row>
    <row r="383" ht="14.25" customHeight="1">
      <c r="A383" s="24"/>
      <c r="B383" s="24"/>
      <c r="C383" s="24"/>
      <c r="D383" s="24"/>
    </row>
    <row r="384" ht="14.25" customHeight="1">
      <c r="A384" s="24"/>
      <c r="B384" s="24"/>
      <c r="C384" s="24"/>
      <c r="D384" s="24"/>
    </row>
    <row r="385" ht="14.25" customHeight="1">
      <c r="A385" s="24"/>
      <c r="B385" s="24"/>
      <c r="C385" s="24"/>
      <c r="D385" s="24"/>
    </row>
    <row r="386" ht="14.25" customHeight="1">
      <c r="A386" s="24"/>
      <c r="B386" s="24"/>
      <c r="C386" s="24"/>
      <c r="D386" s="24"/>
    </row>
    <row r="387" ht="14.25" customHeight="1">
      <c r="A387" s="24"/>
      <c r="B387" s="24"/>
      <c r="C387" s="24"/>
      <c r="D387" s="24"/>
    </row>
    <row r="388" ht="14.25" customHeight="1">
      <c r="A388" s="24"/>
      <c r="B388" s="24"/>
      <c r="C388" s="24"/>
      <c r="D388" s="24"/>
    </row>
    <row r="389" ht="14.25" customHeight="1">
      <c r="A389" s="24"/>
      <c r="B389" s="24"/>
      <c r="C389" s="24"/>
      <c r="D389" s="24"/>
    </row>
    <row r="390" ht="14.25" customHeight="1">
      <c r="A390" s="24"/>
      <c r="B390" s="24"/>
      <c r="C390" s="24"/>
      <c r="D390" s="24"/>
    </row>
    <row r="391" ht="14.25" customHeight="1">
      <c r="A391" s="24"/>
      <c r="B391" s="24"/>
      <c r="C391" s="24"/>
      <c r="D391" s="24"/>
    </row>
    <row r="392" ht="14.25" customHeight="1">
      <c r="A392" s="24"/>
      <c r="B392" s="24"/>
      <c r="C392" s="24"/>
      <c r="D392" s="24"/>
    </row>
    <row r="393" ht="14.25" customHeight="1">
      <c r="A393" s="24"/>
      <c r="B393" s="24"/>
      <c r="C393" s="24"/>
      <c r="D393" s="24"/>
    </row>
    <row r="394" ht="14.25" customHeight="1">
      <c r="A394" s="24"/>
      <c r="B394" s="24"/>
      <c r="C394" s="24"/>
      <c r="D394" s="24"/>
    </row>
    <row r="395" ht="14.25" customHeight="1">
      <c r="A395" s="24"/>
      <c r="B395" s="24"/>
      <c r="C395" s="24"/>
      <c r="D395" s="24"/>
    </row>
    <row r="396" ht="14.25" customHeight="1">
      <c r="A396" s="24"/>
      <c r="B396" s="24"/>
      <c r="C396" s="24"/>
      <c r="D396" s="24"/>
    </row>
    <row r="397" ht="14.25" customHeight="1">
      <c r="A397" s="24"/>
      <c r="B397" s="24"/>
      <c r="C397" s="24"/>
      <c r="D397" s="24"/>
    </row>
    <row r="398" ht="14.25" customHeight="1">
      <c r="A398" s="24"/>
      <c r="B398" s="24"/>
      <c r="C398" s="24"/>
      <c r="D398" s="24"/>
    </row>
    <row r="399" ht="14.25" customHeight="1">
      <c r="A399" s="24"/>
      <c r="B399" s="24"/>
      <c r="C399" s="24"/>
      <c r="D399" s="24"/>
    </row>
    <row r="400" ht="14.25" customHeight="1">
      <c r="A400" s="24"/>
      <c r="B400" s="24"/>
      <c r="C400" s="24"/>
      <c r="D400" s="24"/>
    </row>
    <row r="401" ht="14.25" customHeight="1">
      <c r="A401" s="24"/>
      <c r="B401" s="24"/>
      <c r="C401" s="24"/>
      <c r="D401" s="24"/>
    </row>
    <row r="402" ht="14.25" customHeight="1">
      <c r="A402" s="24"/>
      <c r="B402" s="24"/>
      <c r="C402" s="24"/>
      <c r="D402" s="24"/>
    </row>
    <row r="403" ht="14.25" customHeight="1">
      <c r="A403" s="24"/>
      <c r="B403" s="24"/>
      <c r="C403" s="24"/>
      <c r="D403" s="24"/>
    </row>
    <row r="404" ht="14.25" customHeight="1">
      <c r="A404" s="24"/>
      <c r="B404" s="24"/>
      <c r="C404" s="24"/>
      <c r="D404" s="24"/>
    </row>
    <row r="405" ht="14.25" customHeight="1">
      <c r="A405" s="24"/>
      <c r="B405" s="24"/>
      <c r="C405" s="24"/>
      <c r="D405" s="24"/>
    </row>
    <row r="406" ht="14.25" customHeight="1">
      <c r="A406" s="24"/>
      <c r="B406" s="24"/>
      <c r="C406" s="24"/>
      <c r="D406" s="24"/>
    </row>
    <row r="407" ht="14.25" customHeight="1">
      <c r="A407" s="24"/>
      <c r="B407" s="24"/>
      <c r="C407" s="24"/>
      <c r="D407" s="24"/>
    </row>
    <row r="408" ht="14.25" customHeight="1">
      <c r="A408" s="24"/>
      <c r="B408" s="24"/>
      <c r="C408" s="24"/>
      <c r="D408" s="24"/>
    </row>
    <row r="409" ht="14.25" customHeight="1">
      <c r="A409" s="24"/>
      <c r="B409" s="24"/>
      <c r="C409" s="24"/>
      <c r="D409" s="24"/>
    </row>
    <row r="410" ht="14.25" customHeight="1">
      <c r="A410" s="24"/>
      <c r="B410" s="24"/>
      <c r="C410" s="24"/>
      <c r="D410" s="24"/>
    </row>
    <row r="411" ht="14.25" customHeight="1">
      <c r="A411" s="24"/>
      <c r="B411" s="24"/>
      <c r="C411" s="24"/>
      <c r="D411" s="24"/>
    </row>
    <row r="412" ht="14.25" customHeight="1">
      <c r="A412" s="24"/>
      <c r="B412" s="24"/>
      <c r="C412" s="24"/>
      <c r="D412" s="24"/>
    </row>
    <row r="413" ht="14.25" customHeight="1">
      <c r="A413" s="24"/>
      <c r="B413" s="24"/>
      <c r="C413" s="24"/>
      <c r="D413" s="24"/>
    </row>
    <row r="414" ht="14.25" customHeight="1">
      <c r="A414" s="24"/>
      <c r="B414" s="24"/>
      <c r="C414" s="24"/>
      <c r="D414" s="24"/>
    </row>
    <row r="415" ht="14.25" customHeight="1">
      <c r="A415" s="24"/>
      <c r="B415" s="24"/>
      <c r="C415" s="24"/>
      <c r="D415" s="24"/>
    </row>
    <row r="416" ht="14.25" customHeight="1">
      <c r="A416" s="24"/>
      <c r="B416" s="24"/>
      <c r="C416" s="24"/>
      <c r="D416" s="24"/>
    </row>
    <row r="417" ht="14.25" customHeight="1">
      <c r="A417" s="24"/>
      <c r="B417" s="24"/>
      <c r="C417" s="24"/>
      <c r="D417" s="24"/>
    </row>
    <row r="418" ht="14.25" customHeight="1">
      <c r="A418" s="24"/>
      <c r="B418" s="24"/>
      <c r="C418" s="24"/>
      <c r="D418" s="24"/>
    </row>
    <row r="419" ht="14.25" customHeight="1">
      <c r="A419" s="24"/>
      <c r="B419" s="24"/>
      <c r="C419" s="24"/>
      <c r="D419" s="24"/>
    </row>
    <row r="420" ht="14.25" customHeight="1">
      <c r="A420" s="24"/>
      <c r="B420" s="24"/>
      <c r="C420" s="24"/>
      <c r="D420" s="24"/>
    </row>
    <row r="421" ht="14.25" customHeight="1">
      <c r="A421" s="24"/>
      <c r="B421" s="24"/>
      <c r="C421" s="24"/>
      <c r="D421" s="24"/>
    </row>
    <row r="422" ht="14.25" customHeight="1">
      <c r="A422" s="24"/>
      <c r="B422" s="24"/>
      <c r="C422" s="24"/>
      <c r="D422" s="24"/>
    </row>
    <row r="423" ht="14.25" customHeight="1">
      <c r="A423" s="24"/>
      <c r="B423" s="24"/>
      <c r="C423" s="24"/>
      <c r="D423" s="24"/>
    </row>
    <row r="424" ht="14.25" customHeight="1">
      <c r="A424" s="24"/>
      <c r="B424" s="24"/>
      <c r="C424" s="24"/>
      <c r="D424" s="24"/>
    </row>
    <row r="425" ht="14.25" customHeight="1">
      <c r="A425" s="24"/>
      <c r="B425" s="24"/>
      <c r="C425" s="24"/>
      <c r="D425" s="24"/>
    </row>
    <row r="426" ht="14.25" customHeight="1">
      <c r="A426" s="24"/>
      <c r="B426" s="24"/>
      <c r="C426" s="24"/>
      <c r="D426" s="24"/>
    </row>
    <row r="427" ht="14.25" customHeight="1">
      <c r="A427" s="24"/>
      <c r="B427" s="24"/>
      <c r="C427" s="24"/>
      <c r="D427" s="24"/>
    </row>
    <row r="428" ht="14.25" customHeight="1">
      <c r="A428" s="24"/>
      <c r="B428" s="24"/>
      <c r="C428" s="24"/>
      <c r="D428" s="24"/>
    </row>
    <row r="429" ht="14.25" customHeight="1">
      <c r="A429" s="24"/>
      <c r="B429" s="24"/>
      <c r="C429" s="24"/>
      <c r="D429" s="24"/>
    </row>
    <row r="430" ht="14.25" customHeight="1">
      <c r="A430" s="24"/>
      <c r="B430" s="24"/>
      <c r="C430" s="24"/>
      <c r="D430" s="24"/>
    </row>
    <row r="431" ht="14.25" customHeight="1">
      <c r="A431" s="24"/>
      <c r="B431" s="24"/>
      <c r="C431" s="24"/>
      <c r="D431" s="24"/>
    </row>
    <row r="432" ht="14.25" customHeight="1">
      <c r="A432" s="24"/>
      <c r="B432" s="24"/>
      <c r="C432" s="24"/>
      <c r="D432" s="24"/>
    </row>
    <row r="433" ht="14.25" customHeight="1">
      <c r="A433" s="24"/>
      <c r="B433" s="24"/>
      <c r="C433" s="24"/>
      <c r="D433" s="24"/>
    </row>
    <row r="434" ht="14.25" customHeight="1">
      <c r="A434" s="24"/>
      <c r="B434" s="24"/>
      <c r="C434" s="24"/>
      <c r="D434" s="24"/>
    </row>
    <row r="435" ht="14.25" customHeight="1">
      <c r="A435" s="24"/>
      <c r="B435" s="24"/>
      <c r="C435" s="24"/>
      <c r="D435" s="24"/>
    </row>
    <row r="436" ht="14.25" customHeight="1">
      <c r="A436" s="24"/>
      <c r="B436" s="24"/>
      <c r="C436" s="24"/>
      <c r="D436" s="24"/>
    </row>
    <row r="437" ht="14.25" customHeight="1">
      <c r="A437" s="24"/>
      <c r="B437" s="24"/>
      <c r="C437" s="24"/>
      <c r="D437" s="24"/>
    </row>
    <row r="438" ht="14.25" customHeight="1">
      <c r="A438" s="24"/>
      <c r="B438" s="24"/>
      <c r="C438" s="24"/>
      <c r="D438" s="24"/>
    </row>
    <row r="439" ht="14.25" customHeight="1">
      <c r="A439" s="24"/>
      <c r="B439" s="24"/>
      <c r="C439" s="24"/>
      <c r="D439" s="24"/>
    </row>
    <row r="440" ht="14.25" customHeight="1">
      <c r="A440" s="24"/>
      <c r="B440" s="24"/>
      <c r="C440" s="24"/>
      <c r="D440" s="24"/>
    </row>
    <row r="441" ht="14.25" customHeight="1">
      <c r="A441" s="24"/>
      <c r="B441" s="24"/>
      <c r="C441" s="24"/>
      <c r="D441" s="24"/>
    </row>
    <row r="442" ht="14.25" customHeight="1">
      <c r="A442" s="24"/>
      <c r="B442" s="24"/>
      <c r="C442" s="24"/>
      <c r="D442" s="24"/>
    </row>
    <row r="443" ht="14.25" customHeight="1">
      <c r="A443" s="24"/>
      <c r="B443" s="24"/>
      <c r="C443" s="24"/>
      <c r="D443" s="24"/>
    </row>
    <row r="444" ht="14.25" customHeight="1">
      <c r="A444" s="24"/>
      <c r="B444" s="24"/>
      <c r="C444" s="24"/>
      <c r="D444" s="24"/>
    </row>
    <row r="445" ht="14.25" customHeight="1">
      <c r="A445" s="24"/>
      <c r="B445" s="24"/>
      <c r="C445" s="24"/>
      <c r="D445" s="24"/>
    </row>
    <row r="446" ht="14.25" customHeight="1">
      <c r="A446" s="24"/>
      <c r="B446" s="24"/>
      <c r="C446" s="24"/>
      <c r="D446" s="24"/>
    </row>
    <row r="447" ht="14.25" customHeight="1">
      <c r="A447" s="24"/>
      <c r="B447" s="24"/>
      <c r="C447" s="24"/>
      <c r="D447" s="24"/>
    </row>
    <row r="448" ht="14.25" customHeight="1">
      <c r="A448" s="24"/>
      <c r="B448" s="24"/>
      <c r="C448" s="24"/>
      <c r="D448" s="24"/>
    </row>
    <row r="449" ht="14.25" customHeight="1">
      <c r="A449" s="24"/>
      <c r="B449" s="24"/>
      <c r="C449" s="24"/>
      <c r="D449" s="24"/>
    </row>
    <row r="450" ht="14.25" customHeight="1">
      <c r="A450" s="24"/>
      <c r="B450" s="24"/>
      <c r="C450" s="24"/>
      <c r="D450" s="24"/>
    </row>
    <row r="451" ht="14.25" customHeight="1">
      <c r="A451" s="24"/>
      <c r="B451" s="24"/>
      <c r="C451" s="24"/>
      <c r="D451" s="24"/>
    </row>
    <row r="452" ht="14.25" customHeight="1">
      <c r="A452" s="24"/>
      <c r="B452" s="24"/>
      <c r="C452" s="24"/>
      <c r="D452" s="24"/>
    </row>
    <row r="453" ht="14.25" customHeight="1">
      <c r="A453" s="24"/>
      <c r="B453" s="24"/>
      <c r="C453" s="24"/>
      <c r="D453" s="24"/>
    </row>
    <row r="454" ht="14.25" customHeight="1">
      <c r="A454" s="24"/>
      <c r="B454" s="24"/>
      <c r="C454" s="24"/>
      <c r="D454" s="24"/>
    </row>
    <row r="455" ht="14.25" customHeight="1">
      <c r="A455" s="24"/>
      <c r="B455" s="24"/>
      <c r="C455" s="24"/>
      <c r="D455" s="24"/>
    </row>
    <row r="456" ht="14.25" customHeight="1">
      <c r="A456" s="24"/>
      <c r="B456" s="24"/>
      <c r="C456" s="24"/>
      <c r="D456" s="24"/>
    </row>
    <row r="457" ht="14.25" customHeight="1">
      <c r="A457" s="24"/>
      <c r="B457" s="24"/>
      <c r="C457" s="24"/>
      <c r="D457" s="24"/>
    </row>
    <row r="458" ht="14.25" customHeight="1">
      <c r="A458" s="24"/>
      <c r="B458" s="24"/>
      <c r="C458" s="24"/>
      <c r="D458" s="24"/>
    </row>
    <row r="459" ht="14.25" customHeight="1">
      <c r="A459" s="24"/>
      <c r="B459" s="24"/>
      <c r="C459" s="24"/>
      <c r="D459" s="24"/>
    </row>
    <row r="460" ht="14.25" customHeight="1">
      <c r="A460" s="24"/>
      <c r="B460" s="24"/>
      <c r="C460" s="24"/>
      <c r="D460" s="24"/>
    </row>
    <row r="461" ht="14.25" customHeight="1">
      <c r="A461" s="24"/>
      <c r="B461" s="24"/>
      <c r="C461" s="24"/>
      <c r="D461" s="24"/>
    </row>
    <row r="462" ht="14.25" customHeight="1">
      <c r="A462" s="24"/>
      <c r="B462" s="24"/>
      <c r="C462" s="24"/>
      <c r="D462" s="24"/>
    </row>
    <row r="463" ht="14.25" customHeight="1">
      <c r="A463" s="24"/>
      <c r="B463" s="24"/>
      <c r="C463" s="24"/>
      <c r="D463" s="24"/>
    </row>
    <row r="464" ht="14.25" customHeight="1">
      <c r="A464" s="24"/>
      <c r="B464" s="24"/>
      <c r="C464" s="24"/>
      <c r="D464" s="24"/>
    </row>
    <row r="465" ht="14.25" customHeight="1">
      <c r="A465" s="24"/>
      <c r="B465" s="24"/>
      <c r="C465" s="24"/>
      <c r="D465" s="24"/>
    </row>
    <row r="466" ht="14.25" customHeight="1">
      <c r="A466" s="24"/>
      <c r="B466" s="24"/>
      <c r="C466" s="24"/>
      <c r="D466" s="24"/>
    </row>
    <row r="467" ht="14.25" customHeight="1">
      <c r="A467" s="24"/>
      <c r="B467" s="24"/>
      <c r="C467" s="24"/>
      <c r="D467" s="24"/>
    </row>
    <row r="468" ht="14.25" customHeight="1">
      <c r="A468" s="24"/>
      <c r="B468" s="24"/>
      <c r="C468" s="24"/>
      <c r="D468" s="24"/>
    </row>
    <row r="469" ht="14.25" customHeight="1">
      <c r="A469" s="24"/>
      <c r="B469" s="24"/>
      <c r="C469" s="24"/>
      <c r="D469" s="24"/>
    </row>
    <row r="470" ht="14.25" customHeight="1">
      <c r="A470" s="24"/>
      <c r="B470" s="24"/>
      <c r="C470" s="24"/>
      <c r="D470" s="24"/>
    </row>
    <row r="471" ht="14.25" customHeight="1">
      <c r="A471" s="24"/>
      <c r="B471" s="24"/>
      <c r="C471" s="24"/>
      <c r="D471" s="24"/>
    </row>
    <row r="472" ht="14.25" customHeight="1">
      <c r="A472" s="24"/>
      <c r="B472" s="24"/>
      <c r="C472" s="24"/>
      <c r="D472" s="24"/>
    </row>
    <row r="473" ht="14.25" customHeight="1">
      <c r="A473" s="24"/>
      <c r="B473" s="24"/>
      <c r="C473" s="24"/>
      <c r="D473" s="24"/>
    </row>
    <row r="474" ht="14.25" customHeight="1">
      <c r="A474" s="24"/>
      <c r="B474" s="24"/>
      <c r="C474" s="24"/>
      <c r="D474" s="24"/>
    </row>
    <row r="475" ht="14.25" customHeight="1">
      <c r="A475" s="24"/>
      <c r="B475" s="24"/>
      <c r="C475" s="24"/>
      <c r="D475" s="24"/>
    </row>
    <row r="476" ht="14.25" customHeight="1">
      <c r="A476" s="24"/>
      <c r="B476" s="24"/>
      <c r="C476" s="24"/>
      <c r="D476" s="24"/>
    </row>
    <row r="477" ht="14.25" customHeight="1">
      <c r="A477" s="24"/>
      <c r="B477" s="24"/>
      <c r="C477" s="24"/>
      <c r="D477" s="24"/>
    </row>
    <row r="478" ht="14.25" customHeight="1">
      <c r="A478" s="24"/>
      <c r="B478" s="24"/>
      <c r="C478" s="24"/>
      <c r="D478" s="24"/>
    </row>
    <row r="479" ht="14.25" customHeight="1">
      <c r="A479" s="24"/>
      <c r="B479" s="24"/>
      <c r="C479" s="24"/>
      <c r="D479" s="24"/>
    </row>
    <row r="480" ht="14.25" customHeight="1">
      <c r="A480" s="24"/>
      <c r="B480" s="24"/>
      <c r="C480" s="24"/>
      <c r="D480" s="24"/>
    </row>
    <row r="481" ht="14.25" customHeight="1">
      <c r="A481" s="24"/>
      <c r="B481" s="24"/>
      <c r="C481" s="24"/>
      <c r="D481" s="24"/>
    </row>
    <row r="482" ht="14.25" customHeight="1">
      <c r="A482" s="24"/>
      <c r="B482" s="24"/>
      <c r="C482" s="24"/>
      <c r="D482" s="24"/>
    </row>
    <row r="483" ht="14.25" customHeight="1">
      <c r="A483" s="24"/>
      <c r="B483" s="24"/>
      <c r="C483" s="24"/>
      <c r="D483" s="24"/>
    </row>
    <row r="484" ht="14.25" customHeight="1">
      <c r="A484" s="24"/>
      <c r="B484" s="24"/>
      <c r="C484" s="24"/>
      <c r="D484" s="24"/>
    </row>
    <row r="485" ht="14.25" customHeight="1">
      <c r="A485" s="24"/>
      <c r="B485" s="24"/>
      <c r="C485" s="24"/>
      <c r="D485" s="24"/>
    </row>
    <row r="486" ht="14.25" customHeight="1">
      <c r="A486" s="24"/>
      <c r="B486" s="24"/>
      <c r="C486" s="24"/>
      <c r="D486" s="24"/>
    </row>
    <row r="487" ht="14.25" customHeight="1">
      <c r="A487" s="24"/>
      <c r="B487" s="24"/>
      <c r="C487" s="24"/>
      <c r="D487" s="24"/>
    </row>
    <row r="488" ht="14.25" customHeight="1">
      <c r="A488" s="24"/>
      <c r="B488" s="24"/>
      <c r="C488" s="24"/>
      <c r="D488" s="24"/>
    </row>
    <row r="489" ht="14.25" customHeight="1">
      <c r="A489" s="24"/>
      <c r="B489" s="24"/>
      <c r="C489" s="24"/>
      <c r="D489" s="24"/>
    </row>
    <row r="490" ht="14.25" customHeight="1">
      <c r="A490" s="24"/>
      <c r="B490" s="24"/>
      <c r="C490" s="24"/>
      <c r="D490" s="24"/>
    </row>
    <row r="491" ht="14.25" customHeight="1">
      <c r="A491" s="24"/>
      <c r="B491" s="24"/>
      <c r="C491" s="24"/>
      <c r="D491" s="24"/>
    </row>
    <row r="492" ht="14.25" customHeight="1">
      <c r="A492" s="24"/>
      <c r="B492" s="24"/>
      <c r="C492" s="24"/>
      <c r="D492" s="24"/>
    </row>
    <row r="493" ht="14.25" customHeight="1">
      <c r="A493" s="24"/>
      <c r="B493" s="24"/>
      <c r="C493" s="24"/>
      <c r="D493" s="24"/>
    </row>
    <row r="494" ht="14.25" customHeight="1">
      <c r="A494" s="24"/>
      <c r="B494" s="24"/>
      <c r="C494" s="24"/>
      <c r="D494" s="24"/>
    </row>
    <row r="495" ht="14.25" customHeight="1">
      <c r="A495" s="24"/>
      <c r="B495" s="24"/>
      <c r="C495" s="24"/>
      <c r="D495" s="24"/>
    </row>
    <row r="496" ht="14.25" customHeight="1">
      <c r="A496" s="24"/>
      <c r="B496" s="24"/>
      <c r="C496" s="24"/>
      <c r="D496" s="24"/>
    </row>
    <row r="497" ht="14.25" customHeight="1">
      <c r="A497" s="24"/>
      <c r="B497" s="24"/>
      <c r="C497" s="24"/>
      <c r="D497" s="24"/>
    </row>
    <row r="498" ht="14.25" customHeight="1">
      <c r="A498" s="24"/>
      <c r="B498" s="24"/>
      <c r="C498" s="24"/>
      <c r="D498" s="24"/>
    </row>
    <row r="499" ht="14.25" customHeight="1">
      <c r="A499" s="24"/>
      <c r="B499" s="24"/>
      <c r="C499" s="24"/>
      <c r="D499" s="24"/>
    </row>
    <row r="500" ht="14.25" customHeight="1">
      <c r="A500" s="24"/>
      <c r="B500" s="24"/>
      <c r="C500" s="24"/>
      <c r="D500" s="24"/>
    </row>
    <row r="501" ht="14.25" customHeight="1">
      <c r="A501" s="24"/>
      <c r="B501" s="24"/>
      <c r="C501" s="24"/>
      <c r="D501" s="24"/>
    </row>
    <row r="502" ht="14.25" customHeight="1">
      <c r="A502" s="24"/>
      <c r="B502" s="24"/>
      <c r="C502" s="24"/>
      <c r="D502" s="24"/>
    </row>
    <row r="503" ht="14.25" customHeight="1">
      <c r="A503" s="24"/>
      <c r="B503" s="24"/>
      <c r="C503" s="24"/>
      <c r="D503" s="24"/>
    </row>
    <row r="504" ht="14.25" customHeight="1">
      <c r="A504" s="24"/>
      <c r="B504" s="24"/>
      <c r="C504" s="24"/>
      <c r="D504" s="24"/>
    </row>
    <row r="505" ht="14.25" customHeight="1">
      <c r="A505" s="24"/>
      <c r="B505" s="24"/>
      <c r="C505" s="24"/>
      <c r="D505" s="24"/>
    </row>
    <row r="506" ht="14.25" customHeight="1">
      <c r="A506" s="24"/>
      <c r="B506" s="24"/>
      <c r="C506" s="24"/>
      <c r="D506" s="24"/>
    </row>
    <row r="507" ht="14.25" customHeight="1">
      <c r="A507" s="24"/>
      <c r="B507" s="24"/>
      <c r="C507" s="24"/>
      <c r="D507" s="24"/>
    </row>
    <row r="508" ht="14.25" customHeight="1">
      <c r="A508" s="24"/>
      <c r="B508" s="24"/>
      <c r="C508" s="24"/>
      <c r="D508" s="24"/>
    </row>
    <row r="509" ht="14.25" customHeight="1">
      <c r="A509" s="24"/>
      <c r="B509" s="24"/>
      <c r="C509" s="24"/>
      <c r="D509" s="24"/>
    </row>
    <row r="510" ht="14.25" customHeight="1">
      <c r="A510" s="24"/>
      <c r="B510" s="24"/>
      <c r="C510" s="24"/>
      <c r="D510" s="24"/>
    </row>
    <row r="511" ht="14.25" customHeight="1">
      <c r="A511" s="24"/>
      <c r="B511" s="24"/>
      <c r="C511" s="24"/>
      <c r="D511" s="24"/>
    </row>
    <row r="512" ht="14.25" customHeight="1">
      <c r="A512" s="24"/>
      <c r="B512" s="24"/>
      <c r="C512" s="24"/>
      <c r="D512" s="24"/>
    </row>
    <row r="513" ht="14.25" customHeight="1">
      <c r="A513" s="24"/>
      <c r="B513" s="24"/>
      <c r="C513" s="24"/>
      <c r="D513" s="24"/>
    </row>
    <row r="514" ht="14.25" customHeight="1">
      <c r="A514" s="24"/>
      <c r="B514" s="24"/>
      <c r="C514" s="24"/>
      <c r="D514" s="24"/>
    </row>
    <row r="515" ht="14.25" customHeight="1">
      <c r="A515" s="24"/>
      <c r="B515" s="24"/>
      <c r="C515" s="24"/>
      <c r="D515" s="24"/>
    </row>
    <row r="516" ht="14.25" customHeight="1">
      <c r="A516" s="24"/>
      <c r="B516" s="24"/>
      <c r="C516" s="24"/>
      <c r="D516" s="24"/>
    </row>
    <row r="517" ht="14.25" customHeight="1">
      <c r="A517" s="24"/>
      <c r="B517" s="24"/>
      <c r="C517" s="24"/>
      <c r="D517" s="24"/>
    </row>
    <row r="518" ht="14.25" customHeight="1">
      <c r="A518" s="24"/>
      <c r="B518" s="24"/>
      <c r="C518" s="24"/>
      <c r="D518" s="24"/>
    </row>
    <row r="519" ht="14.25" customHeight="1">
      <c r="A519" s="24"/>
      <c r="B519" s="24"/>
      <c r="C519" s="24"/>
      <c r="D519" s="24"/>
    </row>
    <row r="520" ht="14.25" customHeight="1">
      <c r="A520" s="24"/>
      <c r="B520" s="24"/>
      <c r="C520" s="24"/>
      <c r="D520" s="24"/>
    </row>
    <row r="521" ht="14.25" customHeight="1">
      <c r="A521" s="24"/>
      <c r="B521" s="24"/>
      <c r="C521" s="24"/>
      <c r="D521" s="24"/>
    </row>
    <row r="522" ht="14.25" customHeight="1">
      <c r="A522" s="24"/>
      <c r="B522" s="24"/>
      <c r="C522" s="24"/>
      <c r="D522" s="24"/>
    </row>
    <row r="523" ht="14.25" customHeight="1">
      <c r="A523" s="24"/>
      <c r="B523" s="24"/>
      <c r="C523" s="24"/>
      <c r="D523" s="24"/>
    </row>
    <row r="524" ht="14.25" customHeight="1">
      <c r="A524" s="24"/>
      <c r="B524" s="24"/>
      <c r="C524" s="24"/>
      <c r="D524" s="24"/>
    </row>
    <row r="525" ht="14.25" customHeight="1">
      <c r="A525" s="24"/>
      <c r="B525" s="24"/>
      <c r="C525" s="24"/>
      <c r="D525" s="24"/>
    </row>
    <row r="526" ht="14.25" customHeight="1">
      <c r="A526" s="24"/>
      <c r="B526" s="24"/>
      <c r="C526" s="24"/>
      <c r="D526" s="24"/>
    </row>
    <row r="527" ht="14.25" customHeight="1">
      <c r="A527" s="24"/>
      <c r="B527" s="24"/>
      <c r="C527" s="24"/>
      <c r="D527" s="24"/>
    </row>
    <row r="528" ht="14.25" customHeight="1">
      <c r="A528" s="24"/>
      <c r="B528" s="24"/>
      <c r="C528" s="24"/>
      <c r="D528" s="24"/>
    </row>
    <row r="529" ht="14.25" customHeight="1">
      <c r="A529" s="24"/>
      <c r="B529" s="24"/>
      <c r="C529" s="24"/>
      <c r="D529" s="24"/>
    </row>
    <row r="530" ht="14.25" customHeight="1">
      <c r="A530" s="24"/>
      <c r="B530" s="24"/>
      <c r="C530" s="24"/>
      <c r="D530" s="24"/>
    </row>
    <row r="531" ht="14.25" customHeight="1">
      <c r="A531" s="24"/>
      <c r="B531" s="24"/>
      <c r="C531" s="24"/>
      <c r="D531" s="24"/>
    </row>
    <row r="532" ht="14.25" customHeight="1">
      <c r="A532" s="24"/>
      <c r="B532" s="24"/>
      <c r="C532" s="24"/>
      <c r="D532" s="24"/>
    </row>
    <row r="533" ht="14.25" customHeight="1">
      <c r="A533" s="24"/>
      <c r="B533" s="24"/>
      <c r="C533" s="24"/>
      <c r="D533" s="24"/>
    </row>
    <row r="534" ht="14.25" customHeight="1">
      <c r="A534" s="24"/>
      <c r="B534" s="24"/>
      <c r="C534" s="24"/>
      <c r="D534" s="24"/>
    </row>
    <row r="535" ht="14.25" customHeight="1">
      <c r="A535" s="24"/>
      <c r="B535" s="24"/>
      <c r="C535" s="24"/>
      <c r="D535" s="24"/>
    </row>
    <row r="536" ht="14.25" customHeight="1">
      <c r="A536" s="24"/>
      <c r="B536" s="24"/>
      <c r="C536" s="24"/>
      <c r="D536" s="24"/>
    </row>
    <row r="537" ht="14.25" customHeight="1">
      <c r="A537" s="24"/>
      <c r="B537" s="24"/>
      <c r="C537" s="24"/>
      <c r="D537" s="24"/>
    </row>
    <row r="538" ht="14.25" customHeight="1">
      <c r="A538" s="24"/>
      <c r="B538" s="24"/>
      <c r="C538" s="24"/>
      <c r="D538" s="24"/>
    </row>
    <row r="539" ht="14.25" customHeight="1">
      <c r="A539" s="24"/>
      <c r="B539" s="24"/>
      <c r="C539" s="24"/>
      <c r="D539" s="24"/>
    </row>
    <row r="540" ht="14.25" customHeight="1">
      <c r="A540" s="24"/>
      <c r="B540" s="24"/>
      <c r="C540" s="24"/>
      <c r="D540" s="24"/>
    </row>
    <row r="541" ht="14.25" customHeight="1">
      <c r="A541" s="24"/>
      <c r="B541" s="24"/>
      <c r="C541" s="24"/>
      <c r="D541" s="24"/>
    </row>
    <row r="542" ht="14.25" customHeight="1">
      <c r="A542" s="24"/>
      <c r="B542" s="24"/>
      <c r="C542" s="24"/>
      <c r="D542" s="24"/>
    </row>
    <row r="543" ht="14.25" customHeight="1">
      <c r="A543" s="24"/>
      <c r="B543" s="24"/>
      <c r="C543" s="24"/>
      <c r="D543" s="24"/>
    </row>
    <row r="544" ht="14.25" customHeight="1">
      <c r="A544" s="24"/>
      <c r="B544" s="24"/>
      <c r="C544" s="24"/>
      <c r="D544" s="24"/>
    </row>
    <row r="545" ht="14.25" customHeight="1">
      <c r="A545" s="24"/>
      <c r="B545" s="24"/>
      <c r="C545" s="24"/>
      <c r="D545" s="24"/>
    </row>
    <row r="546" ht="14.25" customHeight="1">
      <c r="A546" s="24"/>
      <c r="B546" s="24"/>
      <c r="C546" s="24"/>
      <c r="D546" s="24"/>
    </row>
    <row r="547" ht="14.25" customHeight="1">
      <c r="A547" s="24"/>
      <c r="B547" s="24"/>
      <c r="C547" s="24"/>
      <c r="D547" s="24"/>
    </row>
    <row r="548" ht="14.25" customHeight="1">
      <c r="A548" s="24"/>
      <c r="B548" s="24"/>
      <c r="C548" s="24"/>
      <c r="D548" s="24"/>
    </row>
    <row r="549" ht="14.25" customHeight="1">
      <c r="A549" s="24"/>
      <c r="B549" s="24"/>
      <c r="C549" s="24"/>
      <c r="D549" s="24"/>
    </row>
    <row r="550" ht="14.25" customHeight="1">
      <c r="A550" s="24"/>
      <c r="B550" s="24"/>
      <c r="C550" s="24"/>
      <c r="D550" s="24"/>
    </row>
    <row r="551" ht="14.25" customHeight="1">
      <c r="A551" s="24"/>
      <c r="B551" s="24"/>
      <c r="C551" s="24"/>
      <c r="D551" s="24"/>
    </row>
    <row r="552" ht="14.25" customHeight="1">
      <c r="A552" s="24"/>
      <c r="B552" s="24"/>
      <c r="C552" s="24"/>
      <c r="D552" s="24"/>
    </row>
    <row r="553" ht="14.25" customHeight="1">
      <c r="A553" s="24"/>
      <c r="B553" s="24"/>
      <c r="C553" s="24"/>
      <c r="D553" s="24"/>
    </row>
    <row r="554" ht="14.25" customHeight="1">
      <c r="A554" s="24"/>
      <c r="B554" s="24"/>
      <c r="C554" s="24"/>
      <c r="D554" s="24"/>
    </row>
    <row r="555" ht="14.25" customHeight="1">
      <c r="A555" s="24"/>
      <c r="B555" s="24"/>
      <c r="C555" s="24"/>
      <c r="D555" s="24"/>
    </row>
    <row r="556" ht="14.25" customHeight="1">
      <c r="A556" s="24"/>
      <c r="B556" s="24"/>
      <c r="C556" s="24"/>
      <c r="D556" s="24"/>
    </row>
    <row r="557" ht="14.25" customHeight="1">
      <c r="A557" s="24"/>
      <c r="B557" s="24"/>
      <c r="C557" s="24"/>
      <c r="D557" s="24"/>
    </row>
    <row r="558" ht="14.25" customHeight="1">
      <c r="A558" s="24"/>
      <c r="B558" s="24"/>
      <c r="C558" s="24"/>
      <c r="D558" s="24"/>
    </row>
    <row r="559" ht="14.25" customHeight="1">
      <c r="A559" s="24"/>
      <c r="B559" s="24"/>
      <c r="C559" s="24"/>
      <c r="D559" s="24"/>
    </row>
    <row r="560" ht="14.25" customHeight="1">
      <c r="A560" s="24"/>
      <c r="B560" s="24"/>
      <c r="C560" s="24"/>
      <c r="D560" s="24"/>
    </row>
    <row r="561" ht="14.25" customHeight="1">
      <c r="A561" s="24"/>
      <c r="B561" s="24"/>
      <c r="C561" s="24"/>
      <c r="D561" s="24"/>
    </row>
    <row r="562" ht="14.25" customHeight="1">
      <c r="A562" s="24"/>
      <c r="B562" s="24"/>
      <c r="C562" s="24"/>
      <c r="D562" s="24"/>
    </row>
    <row r="563" ht="14.25" customHeight="1">
      <c r="A563" s="24"/>
      <c r="B563" s="24"/>
      <c r="C563" s="24"/>
      <c r="D563" s="24"/>
    </row>
    <row r="564" ht="14.25" customHeight="1">
      <c r="A564" s="24"/>
      <c r="B564" s="24"/>
      <c r="C564" s="24"/>
      <c r="D564" s="24"/>
    </row>
    <row r="565" ht="14.25" customHeight="1">
      <c r="A565" s="24"/>
      <c r="B565" s="24"/>
      <c r="C565" s="24"/>
      <c r="D565" s="24"/>
    </row>
    <row r="566" ht="14.25" customHeight="1">
      <c r="A566" s="24"/>
      <c r="B566" s="24"/>
      <c r="C566" s="24"/>
      <c r="D566" s="24"/>
    </row>
    <row r="567" ht="14.25" customHeight="1">
      <c r="A567" s="24"/>
      <c r="B567" s="24"/>
      <c r="C567" s="24"/>
      <c r="D567" s="24"/>
    </row>
    <row r="568" ht="14.25" customHeight="1">
      <c r="A568" s="24"/>
      <c r="B568" s="24"/>
      <c r="C568" s="24"/>
      <c r="D568" s="24"/>
    </row>
    <row r="569" ht="14.25" customHeight="1">
      <c r="A569" s="24"/>
      <c r="B569" s="24"/>
      <c r="C569" s="24"/>
      <c r="D569" s="24"/>
    </row>
    <row r="570" ht="14.25" customHeight="1">
      <c r="A570" s="24"/>
      <c r="B570" s="24"/>
      <c r="C570" s="24"/>
      <c r="D570" s="24"/>
    </row>
    <row r="571" ht="14.25" customHeight="1">
      <c r="A571" s="24"/>
      <c r="B571" s="24"/>
      <c r="C571" s="24"/>
      <c r="D571" s="24"/>
    </row>
    <row r="572" ht="14.25" customHeight="1">
      <c r="A572" s="24"/>
      <c r="B572" s="24"/>
      <c r="C572" s="24"/>
      <c r="D572" s="24"/>
    </row>
    <row r="573" ht="14.25" customHeight="1">
      <c r="A573" s="24"/>
      <c r="B573" s="24"/>
      <c r="C573" s="24"/>
      <c r="D573" s="24"/>
    </row>
    <row r="574" ht="14.25" customHeight="1">
      <c r="A574" s="24"/>
      <c r="B574" s="24"/>
      <c r="C574" s="24"/>
      <c r="D574" s="24"/>
    </row>
    <row r="575" ht="14.25" customHeight="1">
      <c r="A575" s="24"/>
      <c r="B575" s="24"/>
      <c r="C575" s="24"/>
      <c r="D575" s="24"/>
    </row>
    <row r="576" ht="14.25" customHeight="1">
      <c r="A576" s="24"/>
      <c r="B576" s="24"/>
      <c r="C576" s="24"/>
      <c r="D576" s="24"/>
    </row>
    <row r="577" ht="14.25" customHeight="1">
      <c r="A577" s="24"/>
      <c r="B577" s="24"/>
      <c r="C577" s="24"/>
      <c r="D577" s="24"/>
    </row>
    <row r="578" ht="14.25" customHeight="1">
      <c r="A578" s="24"/>
      <c r="B578" s="24"/>
      <c r="C578" s="24"/>
      <c r="D578" s="24"/>
    </row>
    <row r="579" ht="14.25" customHeight="1">
      <c r="A579" s="24"/>
      <c r="B579" s="24"/>
      <c r="C579" s="24"/>
      <c r="D579" s="24"/>
    </row>
    <row r="580" ht="14.25" customHeight="1">
      <c r="A580" s="24"/>
      <c r="B580" s="24"/>
      <c r="C580" s="24"/>
      <c r="D580" s="24"/>
    </row>
    <row r="581" ht="14.25" customHeight="1">
      <c r="A581" s="24"/>
      <c r="B581" s="24"/>
      <c r="C581" s="24"/>
      <c r="D581" s="24"/>
    </row>
    <row r="582" ht="14.25" customHeight="1">
      <c r="A582" s="24"/>
      <c r="B582" s="24"/>
      <c r="C582" s="24"/>
      <c r="D582" s="24"/>
    </row>
    <row r="583" ht="14.25" customHeight="1">
      <c r="A583" s="24"/>
      <c r="B583" s="24"/>
      <c r="C583" s="24"/>
      <c r="D583" s="24"/>
    </row>
    <row r="584" ht="14.25" customHeight="1">
      <c r="A584" s="24"/>
      <c r="B584" s="24"/>
      <c r="C584" s="24"/>
      <c r="D584" s="24"/>
    </row>
    <row r="585" ht="14.25" customHeight="1">
      <c r="A585" s="24"/>
      <c r="B585" s="24"/>
      <c r="C585" s="24"/>
      <c r="D585" s="24"/>
    </row>
    <row r="586" ht="14.25" customHeight="1">
      <c r="A586" s="24"/>
      <c r="B586" s="24"/>
      <c r="C586" s="24"/>
      <c r="D586" s="24"/>
    </row>
    <row r="587" ht="14.25" customHeight="1">
      <c r="A587" s="24"/>
      <c r="B587" s="24"/>
      <c r="C587" s="24"/>
      <c r="D587" s="24"/>
    </row>
    <row r="588" ht="14.25" customHeight="1">
      <c r="A588" s="24"/>
      <c r="B588" s="24"/>
      <c r="C588" s="24"/>
      <c r="D588" s="24"/>
    </row>
    <row r="589" ht="14.25" customHeight="1">
      <c r="A589" s="24"/>
      <c r="B589" s="24"/>
      <c r="C589" s="24"/>
      <c r="D589" s="24"/>
    </row>
    <row r="590" ht="14.25" customHeight="1">
      <c r="A590" s="24"/>
      <c r="B590" s="24"/>
      <c r="C590" s="24"/>
      <c r="D590" s="24"/>
    </row>
    <row r="591" ht="14.25" customHeight="1">
      <c r="A591" s="24"/>
      <c r="B591" s="24"/>
      <c r="C591" s="24"/>
      <c r="D591" s="24"/>
    </row>
    <row r="592" ht="14.25" customHeight="1">
      <c r="A592" s="24"/>
      <c r="B592" s="24"/>
      <c r="C592" s="24"/>
      <c r="D592" s="24"/>
    </row>
    <row r="593" ht="14.25" customHeight="1">
      <c r="A593" s="24"/>
      <c r="B593" s="24"/>
      <c r="C593" s="24"/>
      <c r="D593" s="24"/>
    </row>
    <row r="594" ht="14.25" customHeight="1">
      <c r="A594" s="24"/>
      <c r="B594" s="24"/>
      <c r="C594" s="24"/>
      <c r="D594" s="24"/>
    </row>
    <row r="595" ht="14.25" customHeight="1">
      <c r="A595" s="24"/>
      <c r="B595" s="24"/>
      <c r="C595" s="24"/>
      <c r="D595" s="24"/>
    </row>
    <row r="596" ht="14.25" customHeight="1">
      <c r="A596" s="24"/>
      <c r="B596" s="24"/>
      <c r="C596" s="24"/>
      <c r="D596" s="24"/>
    </row>
    <row r="597" ht="14.25" customHeight="1">
      <c r="A597" s="24"/>
      <c r="B597" s="24"/>
      <c r="C597" s="24"/>
      <c r="D597" s="24"/>
    </row>
    <row r="598" ht="14.25" customHeight="1">
      <c r="A598" s="24"/>
      <c r="B598" s="24"/>
      <c r="C598" s="24"/>
      <c r="D598" s="24"/>
    </row>
    <row r="599" ht="14.25" customHeight="1">
      <c r="A599" s="24"/>
      <c r="B599" s="24"/>
      <c r="C599" s="24"/>
      <c r="D599" s="24"/>
    </row>
    <row r="600" ht="14.25" customHeight="1">
      <c r="A600" s="24"/>
      <c r="B600" s="24"/>
      <c r="C600" s="24"/>
      <c r="D600" s="24"/>
    </row>
    <row r="601" ht="14.25" customHeight="1">
      <c r="A601" s="24"/>
      <c r="B601" s="24"/>
      <c r="C601" s="24"/>
      <c r="D601" s="24"/>
    </row>
    <row r="602" ht="14.25" customHeight="1">
      <c r="A602" s="24"/>
      <c r="B602" s="24"/>
      <c r="C602" s="24"/>
      <c r="D602" s="24"/>
    </row>
    <row r="603" ht="14.25" customHeight="1">
      <c r="A603" s="24"/>
      <c r="B603" s="24"/>
      <c r="C603" s="24"/>
      <c r="D603" s="24"/>
    </row>
    <row r="604" ht="14.25" customHeight="1">
      <c r="A604" s="24"/>
      <c r="B604" s="24"/>
      <c r="C604" s="24"/>
      <c r="D604" s="24"/>
    </row>
    <row r="605" ht="14.25" customHeight="1">
      <c r="A605" s="24"/>
      <c r="B605" s="24"/>
      <c r="C605" s="24"/>
      <c r="D605" s="24"/>
    </row>
    <row r="606" ht="14.25" customHeight="1">
      <c r="A606" s="24"/>
      <c r="B606" s="24"/>
      <c r="C606" s="24"/>
      <c r="D606" s="24"/>
    </row>
    <row r="607" ht="14.25" customHeight="1">
      <c r="A607" s="24"/>
      <c r="B607" s="24"/>
      <c r="C607" s="24"/>
      <c r="D607" s="24"/>
    </row>
    <row r="608" ht="14.25" customHeight="1">
      <c r="A608" s="24"/>
      <c r="B608" s="24"/>
      <c r="C608" s="24"/>
      <c r="D608" s="24"/>
    </row>
    <row r="609" ht="14.25" customHeight="1">
      <c r="A609" s="24"/>
      <c r="B609" s="24"/>
      <c r="C609" s="24"/>
      <c r="D609" s="24"/>
    </row>
    <row r="610" ht="14.25" customHeight="1">
      <c r="A610" s="24"/>
      <c r="B610" s="24"/>
      <c r="C610" s="24"/>
      <c r="D610" s="24"/>
    </row>
    <row r="611" ht="14.25" customHeight="1">
      <c r="A611" s="24"/>
      <c r="B611" s="24"/>
      <c r="C611" s="24"/>
      <c r="D611" s="24"/>
    </row>
    <row r="612" ht="14.25" customHeight="1">
      <c r="A612" s="24"/>
      <c r="B612" s="24"/>
      <c r="C612" s="24"/>
      <c r="D612" s="24"/>
    </row>
    <row r="613" ht="14.25" customHeight="1">
      <c r="A613" s="24"/>
      <c r="B613" s="24"/>
      <c r="C613" s="24"/>
      <c r="D613" s="24"/>
    </row>
    <row r="614" ht="14.25" customHeight="1">
      <c r="A614" s="24"/>
      <c r="B614" s="24"/>
      <c r="C614" s="24"/>
      <c r="D614" s="24"/>
    </row>
    <row r="615" ht="14.25" customHeight="1">
      <c r="A615" s="24"/>
      <c r="B615" s="24"/>
      <c r="C615" s="24"/>
      <c r="D615" s="24"/>
    </row>
    <row r="616" ht="14.25" customHeight="1">
      <c r="A616" s="24"/>
      <c r="B616" s="24"/>
      <c r="C616" s="24"/>
      <c r="D616" s="24"/>
    </row>
    <row r="617" ht="14.25" customHeight="1">
      <c r="A617" s="24"/>
      <c r="B617" s="24"/>
      <c r="C617" s="24"/>
      <c r="D617" s="24"/>
    </row>
    <row r="618" ht="14.25" customHeight="1">
      <c r="A618" s="24"/>
      <c r="B618" s="24"/>
      <c r="C618" s="24"/>
      <c r="D618" s="24"/>
    </row>
    <row r="619" ht="14.25" customHeight="1">
      <c r="A619" s="24"/>
      <c r="B619" s="24"/>
      <c r="C619" s="24"/>
      <c r="D619" s="24"/>
    </row>
    <row r="620" ht="14.25" customHeight="1">
      <c r="A620" s="24"/>
      <c r="B620" s="24"/>
      <c r="C620" s="24"/>
      <c r="D620" s="24"/>
    </row>
    <row r="621" ht="14.25" customHeight="1">
      <c r="A621" s="24"/>
      <c r="B621" s="24"/>
      <c r="C621" s="24"/>
      <c r="D621" s="24"/>
    </row>
    <row r="622" ht="14.25" customHeight="1">
      <c r="A622" s="24"/>
      <c r="B622" s="24"/>
      <c r="C622" s="24"/>
      <c r="D622" s="24"/>
    </row>
    <row r="623" ht="14.25" customHeight="1">
      <c r="A623" s="24"/>
      <c r="B623" s="24"/>
      <c r="C623" s="24"/>
      <c r="D623" s="24"/>
    </row>
    <row r="624" ht="14.25" customHeight="1">
      <c r="A624" s="24"/>
      <c r="B624" s="24"/>
      <c r="C624" s="24"/>
      <c r="D624" s="24"/>
    </row>
    <row r="625" ht="14.25" customHeight="1">
      <c r="A625" s="24"/>
      <c r="B625" s="24"/>
      <c r="C625" s="24"/>
      <c r="D625" s="24"/>
    </row>
    <row r="626" ht="14.25" customHeight="1">
      <c r="A626" s="24"/>
      <c r="B626" s="24"/>
      <c r="C626" s="24"/>
      <c r="D626" s="24"/>
    </row>
    <row r="627" ht="14.25" customHeight="1">
      <c r="A627" s="24"/>
      <c r="B627" s="24"/>
      <c r="C627" s="24"/>
      <c r="D627" s="24"/>
    </row>
    <row r="628" ht="14.25" customHeight="1">
      <c r="A628" s="24"/>
      <c r="B628" s="24"/>
      <c r="C628" s="24"/>
      <c r="D628" s="24"/>
    </row>
    <row r="629" ht="14.25" customHeight="1">
      <c r="A629" s="24"/>
      <c r="B629" s="24"/>
      <c r="C629" s="24"/>
      <c r="D629" s="24"/>
    </row>
    <row r="630" ht="14.25" customHeight="1">
      <c r="A630" s="24"/>
      <c r="B630" s="24"/>
      <c r="C630" s="24"/>
      <c r="D630" s="24"/>
    </row>
    <row r="631" ht="14.25" customHeight="1">
      <c r="A631" s="24"/>
      <c r="B631" s="24"/>
      <c r="C631" s="24"/>
      <c r="D631" s="24"/>
    </row>
    <row r="632" ht="14.25" customHeight="1">
      <c r="A632" s="24"/>
      <c r="B632" s="24"/>
      <c r="C632" s="24"/>
      <c r="D632" s="24"/>
    </row>
    <row r="633" ht="14.25" customHeight="1">
      <c r="A633" s="24"/>
      <c r="B633" s="24"/>
      <c r="C633" s="24"/>
      <c r="D633" s="24"/>
    </row>
    <row r="634" ht="14.25" customHeight="1">
      <c r="A634" s="24"/>
      <c r="B634" s="24"/>
      <c r="C634" s="24"/>
      <c r="D634" s="24"/>
    </row>
    <row r="635" ht="14.25" customHeight="1">
      <c r="A635" s="24"/>
      <c r="B635" s="24"/>
      <c r="C635" s="24"/>
      <c r="D635" s="24"/>
    </row>
    <row r="636" ht="14.25" customHeight="1">
      <c r="A636" s="24"/>
      <c r="B636" s="24"/>
      <c r="C636" s="24"/>
      <c r="D636" s="24"/>
    </row>
    <row r="637" ht="14.25" customHeight="1">
      <c r="A637" s="24"/>
      <c r="B637" s="24"/>
      <c r="C637" s="24"/>
      <c r="D637" s="24"/>
    </row>
    <row r="638" ht="14.25" customHeight="1">
      <c r="A638" s="24"/>
      <c r="B638" s="24"/>
      <c r="C638" s="24"/>
      <c r="D638" s="24"/>
    </row>
    <row r="639" ht="14.25" customHeight="1">
      <c r="A639" s="24"/>
      <c r="B639" s="24"/>
      <c r="C639" s="24"/>
      <c r="D639" s="24"/>
    </row>
    <row r="640" ht="14.25" customHeight="1">
      <c r="A640" s="24"/>
      <c r="B640" s="24"/>
      <c r="C640" s="24"/>
      <c r="D640" s="24"/>
    </row>
    <row r="641" ht="14.25" customHeight="1">
      <c r="A641" s="24"/>
      <c r="B641" s="24"/>
      <c r="C641" s="24"/>
      <c r="D641" s="24"/>
    </row>
    <row r="642" ht="14.25" customHeight="1">
      <c r="A642" s="24"/>
      <c r="B642" s="24"/>
      <c r="C642" s="24"/>
      <c r="D642" s="24"/>
    </row>
    <row r="643" ht="14.25" customHeight="1">
      <c r="A643" s="24"/>
      <c r="B643" s="24"/>
      <c r="C643" s="24"/>
      <c r="D643" s="24"/>
    </row>
    <row r="644" ht="14.25" customHeight="1">
      <c r="A644" s="24"/>
      <c r="B644" s="24"/>
      <c r="C644" s="24"/>
      <c r="D644" s="24"/>
    </row>
    <row r="645" ht="14.25" customHeight="1">
      <c r="A645" s="24"/>
      <c r="B645" s="24"/>
      <c r="C645" s="24"/>
      <c r="D645" s="24"/>
    </row>
    <row r="646" ht="14.25" customHeight="1">
      <c r="A646" s="24"/>
      <c r="B646" s="24"/>
      <c r="C646" s="24"/>
      <c r="D646" s="24"/>
    </row>
    <row r="647" ht="14.25" customHeight="1">
      <c r="A647" s="24"/>
      <c r="B647" s="24"/>
      <c r="C647" s="24"/>
      <c r="D647" s="24"/>
    </row>
    <row r="648" ht="14.25" customHeight="1">
      <c r="A648" s="24"/>
      <c r="B648" s="24"/>
      <c r="C648" s="24"/>
      <c r="D648" s="24"/>
    </row>
    <row r="649" ht="14.25" customHeight="1">
      <c r="A649" s="24"/>
      <c r="B649" s="24"/>
      <c r="C649" s="24"/>
      <c r="D649" s="24"/>
    </row>
    <row r="650" ht="14.25" customHeight="1">
      <c r="A650" s="24"/>
      <c r="B650" s="24"/>
      <c r="C650" s="24"/>
      <c r="D650" s="24"/>
    </row>
    <row r="651" ht="14.25" customHeight="1">
      <c r="A651" s="24"/>
      <c r="B651" s="24"/>
      <c r="C651" s="24"/>
      <c r="D651" s="24"/>
    </row>
    <row r="652" ht="14.25" customHeight="1">
      <c r="A652" s="24"/>
      <c r="B652" s="24"/>
      <c r="C652" s="24"/>
      <c r="D652" s="24"/>
    </row>
    <row r="653" ht="14.25" customHeight="1">
      <c r="A653" s="24"/>
      <c r="B653" s="24"/>
      <c r="C653" s="24"/>
      <c r="D653" s="24"/>
    </row>
    <row r="654" ht="14.25" customHeight="1">
      <c r="A654" s="24"/>
      <c r="B654" s="24"/>
      <c r="C654" s="24"/>
      <c r="D654" s="24"/>
    </row>
    <row r="655" ht="14.25" customHeight="1">
      <c r="A655" s="24"/>
      <c r="B655" s="24"/>
      <c r="C655" s="24"/>
      <c r="D655" s="24"/>
    </row>
    <row r="656" ht="14.25" customHeight="1">
      <c r="A656" s="24"/>
      <c r="B656" s="24"/>
      <c r="C656" s="24"/>
      <c r="D656" s="24"/>
    </row>
    <row r="657" ht="14.25" customHeight="1">
      <c r="A657" s="24"/>
      <c r="B657" s="24"/>
      <c r="C657" s="24"/>
      <c r="D657" s="24"/>
    </row>
    <row r="658" ht="14.25" customHeight="1">
      <c r="A658" s="24"/>
      <c r="B658" s="24"/>
      <c r="C658" s="24"/>
      <c r="D658" s="24"/>
    </row>
    <row r="659" ht="14.25" customHeight="1">
      <c r="A659" s="24"/>
      <c r="B659" s="24"/>
      <c r="C659" s="24"/>
      <c r="D659" s="24"/>
    </row>
    <row r="660" ht="14.25" customHeight="1">
      <c r="A660" s="24"/>
      <c r="B660" s="24"/>
      <c r="C660" s="24"/>
      <c r="D660" s="24"/>
    </row>
    <row r="661" ht="14.25" customHeight="1">
      <c r="A661" s="24"/>
      <c r="B661" s="24"/>
      <c r="C661" s="24"/>
      <c r="D661" s="24"/>
    </row>
    <row r="662" ht="14.25" customHeight="1">
      <c r="A662" s="24"/>
      <c r="B662" s="24"/>
      <c r="C662" s="24"/>
      <c r="D662" s="24"/>
    </row>
    <row r="663" ht="14.25" customHeight="1">
      <c r="A663" s="24"/>
      <c r="B663" s="24"/>
      <c r="C663" s="24"/>
      <c r="D663" s="24"/>
    </row>
    <row r="664" ht="14.25" customHeight="1">
      <c r="A664" s="24"/>
      <c r="B664" s="24"/>
      <c r="C664" s="24"/>
      <c r="D664" s="24"/>
    </row>
    <row r="665" ht="14.25" customHeight="1">
      <c r="A665" s="24"/>
      <c r="B665" s="24"/>
      <c r="C665" s="24"/>
      <c r="D665" s="24"/>
    </row>
    <row r="666" ht="14.25" customHeight="1">
      <c r="A666" s="24"/>
      <c r="B666" s="24"/>
      <c r="C666" s="24"/>
      <c r="D666" s="24"/>
    </row>
    <row r="667" ht="14.25" customHeight="1">
      <c r="A667" s="24"/>
      <c r="B667" s="24"/>
      <c r="C667" s="24"/>
      <c r="D667" s="24"/>
    </row>
    <row r="668" ht="14.25" customHeight="1">
      <c r="A668" s="24"/>
      <c r="B668" s="24"/>
      <c r="C668" s="24"/>
      <c r="D668" s="24"/>
    </row>
    <row r="669" ht="14.25" customHeight="1">
      <c r="A669" s="24"/>
      <c r="B669" s="24"/>
      <c r="C669" s="24"/>
      <c r="D669" s="24"/>
    </row>
    <row r="670" ht="14.25" customHeight="1">
      <c r="A670" s="24"/>
      <c r="B670" s="24"/>
      <c r="C670" s="24"/>
      <c r="D670" s="24"/>
    </row>
    <row r="671" ht="14.25" customHeight="1">
      <c r="A671" s="24"/>
      <c r="B671" s="24"/>
      <c r="C671" s="24"/>
      <c r="D671" s="24"/>
    </row>
    <row r="672" ht="14.25" customHeight="1">
      <c r="A672" s="24"/>
      <c r="B672" s="24"/>
      <c r="C672" s="24"/>
      <c r="D672" s="24"/>
    </row>
    <row r="673" ht="14.25" customHeight="1">
      <c r="A673" s="24"/>
      <c r="B673" s="24"/>
      <c r="C673" s="24"/>
      <c r="D673" s="24"/>
    </row>
    <row r="674" ht="14.25" customHeight="1">
      <c r="A674" s="24"/>
      <c r="B674" s="24"/>
      <c r="C674" s="24"/>
      <c r="D674" s="24"/>
    </row>
    <row r="675" ht="14.25" customHeight="1">
      <c r="A675" s="24"/>
      <c r="B675" s="24"/>
      <c r="C675" s="24"/>
      <c r="D675" s="24"/>
    </row>
    <row r="676" ht="14.25" customHeight="1">
      <c r="A676" s="24"/>
      <c r="B676" s="24"/>
      <c r="C676" s="24"/>
      <c r="D676" s="24"/>
    </row>
    <row r="677" ht="14.25" customHeight="1">
      <c r="A677" s="24"/>
      <c r="B677" s="24"/>
      <c r="C677" s="24"/>
      <c r="D677" s="24"/>
    </row>
    <row r="678" ht="14.25" customHeight="1">
      <c r="A678" s="24"/>
      <c r="B678" s="24"/>
      <c r="C678" s="24"/>
      <c r="D678" s="24"/>
    </row>
    <row r="679" ht="14.25" customHeight="1">
      <c r="A679" s="24"/>
      <c r="B679" s="24"/>
      <c r="C679" s="24"/>
      <c r="D679" s="24"/>
    </row>
    <row r="680" ht="14.25" customHeight="1">
      <c r="A680" s="24"/>
      <c r="B680" s="24"/>
      <c r="C680" s="24"/>
      <c r="D680" s="24"/>
    </row>
    <row r="681" ht="14.25" customHeight="1">
      <c r="A681" s="24"/>
      <c r="B681" s="24"/>
      <c r="C681" s="24"/>
      <c r="D681" s="24"/>
    </row>
    <row r="682" ht="14.25" customHeight="1">
      <c r="A682" s="24"/>
      <c r="B682" s="24"/>
      <c r="C682" s="24"/>
      <c r="D682" s="24"/>
    </row>
    <row r="683" ht="14.25" customHeight="1">
      <c r="A683" s="24"/>
      <c r="B683" s="24"/>
      <c r="C683" s="24"/>
      <c r="D683" s="24"/>
    </row>
    <row r="684" ht="14.25" customHeight="1">
      <c r="A684" s="24"/>
      <c r="B684" s="24"/>
      <c r="C684" s="24"/>
      <c r="D684" s="24"/>
    </row>
    <row r="685" ht="14.25" customHeight="1">
      <c r="A685" s="24"/>
      <c r="B685" s="24"/>
      <c r="C685" s="24"/>
      <c r="D685" s="24"/>
    </row>
    <row r="686" ht="14.25" customHeight="1">
      <c r="A686" s="24"/>
      <c r="B686" s="24"/>
      <c r="C686" s="24"/>
      <c r="D686" s="24"/>
    </row>
    <row r="687" ht="14.25" customHeight="1">
      <c r="A687" s="24"/>
      <c r="B687" s="24"/>
      <c r="C687" s="24"/>
      <c r="D687" s="24"/>
    </row>
    <row r="688" ht="14.25" customHeight="1">
      <c r="A688" s="24"/>
      <c r="B688" s="24"/>
      <c r="C688" s="24"/>
      <c r="D688" s="24"/>
    </row>
    <row r="689" ht="14.25" customHeight="1">
      <c r="A689" s="24"/>
      <c r="B689" s="24"/>
      <c r="C689" s="24"/>
      <c r="D689" s="24"/>
    </row>
    <row r="690" ht="14.25" customHeight="1">
      <c r="A690" s="24"/>
      <c r="B690" s="24"/>
      <c r="C690" s="24"/>
      <c r="D690" s="24"/>
    </row>
    <row r="691" ht="14.25" customHeight="1">
      <c r="A691" s="24"/>
      <c r="B691" s="24"/>
      <c r="C691" s="24"/>
      <c r="D691" s="24"/>
    </row>
    <row r="692" ht="14.25" customHeight="1">
      <c r="A692" s="24"/>
      <c r="B692" s="24"/>
      <c r="C692" s="24"/>
      <c r="D692" s="24"/>
    </row>
    <row r="693" ht="14.25" customHeight="1">
      <c r="A693" s="24"/>
      <c r="B693" s="24"/>
      <c r="C693" s="24"/>
      <c r="D693" s="24"/>
    </row>
    <row r="694" ht="14.25" customHeight="1">
      <c r="A694" s="24"/>
      <c r="B694" s="24"/>
      <c r="C694" s="24"/>
      <c r="D694" s="24"/>
    </row>
    <row r="695" ht="14.25" customHeight="1">
      <c r="A695" s="24"/>
      <c r="B695" s="24"/>
      <c r="C695" s="24"/>
      <c r="D695" s="24"/>
    </row>
    <row r="696" ht="14.25" customHeight="1">
      <c r="A696" s="24"/>
      <c r="B696" s="24"/>
      <c r="C696" s="24"/>
      <c r="D696" s="24"/>
    </row>
    <row r="697" ht="14.25" customHeight="1">
      <c r="A697" s="24"/>
      <c r="B697" s="24"/>
      <c r="C697" s="24"/>
      <c r="D697" s="24"/>
    </row>
    <row r="698" ht="14.25" customHeight="1">
      <c r="A698" s="24"/>
      <c r="B698" s="24"/>
      <c r="C698" s="24"/>
      <c r="D698" s="24"/>
    </row>
    <row r="699" ht="14.25" customHeight="1">
      <c r="A699" s="24"/>
      <c r="B699" s="24"/>
      <c r="C699" s="24"/>
      <c r="D699" s="24"/>
    </row>
    <row r="700" ht="14.25" customHeight="1">
      <c r="A700" s="24"/>
      <c r="B700" s="24"/>
      <c r="C700" s="24"/>
      <c r="D700" s="24"/>
    </row>
    <row r="701" ht="14.25" customHeight="1">
      <c r="A701" s="24"/>
      <c r="B701" s="24"/>
      <c r="C701" s="24"/>
      <c r="D701" s="24"/>
    </row>
    <row r="702" ht="14.25" customHeight="1">
      <c r="A702" s="24"/>
      <c r="B702" s="24"/>
      <c r="C702" s="24"/>
      <c r="D702" s="24"/>
    </row>
    <row r="703" ht="14.25" customHeight="1">
      <c r="A703" s="24"/>
      <c r="B703" s="24"/>
      <c r="C703" s="24"/>
      <c r="D703" s="24"/>
    </row>
    <row r="704" ht="14.25" customHeight="1">
      <c r="A704" s="24"/>
      <c r="B704" s="24"/>
      <c r="C704" s="24"/>
      <c r="D704" s="24"/>
    </row>
    <row r="705" ht="14.25" customHeight="1">
      <c r="A705" s="24"/>
      <c r="B705" s="24"/>
      <c r="C705" s="24"/>
      <c r="D705" s="24"/>
    </row>
    <row r="706" ht="14.25" customHeight="1">
      <c r="A706" s="24"/>
      <c r="B706" s="24"/>
      <c r="C706" s="24"/>
      <c r="D706" s="24"/>
    </row>
    <row r="707" ht="14.25" customHeight="1">
      <c r="A707" s="24"/>
      <c r="B707" s="24"/>
      <c r="C707" s="24"/>
      <c r="D707" s="24"/>
    </row>
    <row r="708" ht="14.25" customHeight="1">
      <c r="A708" s="24"/>
      <c r="B708" s="24"/>
      <c r="C708" s="24"/>
      <c r="D708" s="24"/>
    </row>
    <row r="709" ht="14.25" customHeight="1">
      <c r="A709" s="24"/>
      <c r="B709" s="24"/>
      <c r="C709" s="24"/>
      <c r="D709" s="24"/>
    </row>
    <row r="710" ht="14.25" customHeight="1">
      <c r="A710" s="24"/>
      <c r="B710" s="24"/>
      <c r="C710" s="24"/>
      <c r="D710" s="24"/>
    </row>
    <row r="711" ht="14.25" customHeight="1">
      <c r="A711" s="24"/>
      <c r="B711" s="24"/>
      <c r="C711" s="24"/>
      <c r="D711" s="24"/>
    </row>
    <row r="712" ht="14.25" customHeight="1">
      <c r="A712" s="24"/>
      <c r="B712" s="24"/>
      <c r="C712" s="24"/>
      <c r="D712" s="24"/>
    </row>
    <row r="713" ht="14.25" customHeight="1">
      <c r="A713" s="24"/>
      <c r="B713" s="24"/>
      <c r="C713" s="24"/>
      <c r="D713" s="24"/>
    </row>
    <row r="714" ht="14.25" customHeight="1">
      <c r="A714" s="24"/>
      <c r="B714" s="24"/>
      <c r="C714" s="24"/>
      <c r="D714" s="24"/>
    </row>
    <row r="715" ht="14.25" customHeight="1">
      <c r="A715" s="24"/>
      <c r="B715" s="24"/>
      <c r="C715" s="24"/>
      <c r="D715" s="24"/>
    </row>
    <row r="716" ht="14.25" customHeight="1">
      <c r="A716" s="24"/>
      <c r="B716" s="24"/>
      <c r="C716" s="24"/>
      <c r="D716" s="24"/>
    </row>
    <row r="717" ht="14.25" customHeight="1">
      <c r="A717" s="24"/>
      <c r="B717" s="24"/>
      <c r="C717" s="24"/>
      <c r="D717" s="24"/>
    </row>
    <row r="718" ht="14.25" customHeight="1">
      <c r="A718" s="24"/>
      <c r="B718" s="24"/>
      <c r="C718" s="24"/>
      <c r="D718" s="24"/>
    </row>
    <row r="719" ht="14.25" customHeight="1">
      <c r="A719" s="24"/>
      <c r="B719" s="24"/>
      <c r="C719" s="24"/>
      <c r="D719" s="24"/>
    </row>
    <row r="720" ht="14.25" customHeight="1">
      <c r="A720" s="24"/>
      <c r="B720" s="24"/>
      <c r="C720" s="24"/>
      <c r="D720" s="24"/>
    </row>
    <row r="721" ht="14.25" customHeight="1">
      <c r="A721" s="24"/>
      <c r="B721" s="24"/>
      <c r="C721" s="24"/>
      <c r="D721" s="24"/>
    </row>
    <row r="722" ht="14.25" customHeight="1">
      <c r="A722" s="24"/>
      <c r="B722" s="24"/>
      <c r="C722" s="24"/>
      <c r="D722" s="24"/>
    </row>
    <row r="723" ht="14.25" customHeight="1">
      <c r="A723" s="24"/>
      <c r="B723" s="24"/>
      <c r="C723" s="24"/>
      <c r="D723" s="24"/>
    </row>
    <row r="724" ht="14.25" customHeight="1">
      <c r="A724" s="24"/>
      <c r="B724" s="24"/>
      <c r="C724" s="24"/>
      <c r="D724" s="24"/>
    </row>
    <row r="725" ht="14.25" customHeight="1">
      <c r="A725" s="24"/>
      <c r="B725" s="24"/>
      <c r="C725" s="24"/>
      <c r="D725" s="24"/>
    </row>
    <row r="726" ht="14.25" customHeight="1">
      <c r="A726" s="24"/>
      <c r="B726" s="24"/>
      <c r="C726" s="24"/>
      <c r="D726" s="24"/>
    </row>
    <row r="727" ht="14.25" customHeight="1">
      <c r="A727" s="24"/>
      <c r="B727" s="24"/>
      <c r="C727" s="24"/>
      <c r="D727" s="24"/>
    </row>
    <row r="728" ht="14.25" customHeight="1">
      <c r="A728" s="24"/>
      <c r="B728" s="24"/>
      <c r="C728" s="24"/>
      <c r="D728" s="24"/>
    </row>
    <row r="729" ht="14.25" customHeight="1">
      <c r="A729" s="24"/>
      <c r="B729" s="24"/>
      <c r="C729" s="24"/>
      <c r="D729" s="24"/>
    </row>
    <row r="730" ht="14.25" customHeight="1">
      <c r="A730" s="24"/>
      <c r="B730" s="24"/>
      <c r="C730" s="24"/>
      <c r="D730" s="24"/>
    </row>
    <row r="731" ht="14.25" customHeight="1">
      <c r="A731" s="24"/>
      <c r="B731" s="24"/>
      <c r="C731" s="24"/>
      <c r="D731" s="24"/>
    </row>
    <row r="732" ht="14.25" customHeight="1">
      <c r="A732" s="24"/>
      <c r="B732" s="24"/>
      <c r="C732" s="24"/>
      <c r="D732" s="24"/>
    </row>
    <row r="733" ht="14.25" customHeight="1">
      <c r="A733" s="24"/>
      <c r="B733" s="24"/>
      <c r="C733" s="24"/>
      <c r="D733" s="24"/>
    </row>
    <row r="734" ht="14.25" customHeight="1">
      <c r="A734" s="24"/>
      <c r="B734" s="24"/>
      <c r="C734" s="24"/>
      <c r="D734" s="24"/>
    </row>
    <row r="735" ht="14.25" customHeight="1">
      <c r="A735" s="24"/>
      <c r="B735" s="24"/>
      <c r="C735" s="24"/>
      <c r="D735" s="24"/>
    </row>
    <row r="736" ht="14.25" customHeight="1">
      <c r="A736" s="24"/>
      <c r="B736" s="24"/>
      <c r="C736" s="24"/>
      <c r="D736" s="24"/>
    </row>
    <row r="737" ht="14.25" customHeight="1">
      <c r="A737" s="24"/>
      <c r="B737" s="24"/>
      <c r="C737" s="24"/>
      <c r="D737" s="24"/>
    </row>
    <row r="738" ht="14.25" customHeight="1">
      <c r="A738" s="24"/>
      <c r="B738" s="24"/>
      <c r="C738" s="24"/>
      <c r="D738" s="24"/>
    </row>
    <row r="739" ht="14.25" customHeight="1">
      <c r="A739" s="24"/>
      <c r="B739" s="24"/>
      <c r="C739" s="24"/>
      <c r="D739" s="24"/>
    </row>
    <row r="740" ht="14.25" customHeight="1">
      <c r="A740" s="24"/>
      <c r="B740" s="24"/>
      <c r="C740" s="24"/>
      <c r="D740" s="24"/>
    </row>
    <row r="741" ht="14.25" customHeight="1">
      <c r="A741" s="24"/>
      <c r="B741" s="24"/>
      <c r="C741" s="24"/>
      <c r="D741" s="24"/>
    </row>
    <row r="742" ht="14.25" customHeight="1">
      <c r="A742" s="24"/>
      <c r="B742" s="24"/>
      <c r="C742" s="24"/>
      <c r="D742" s="24"/>
    </row>
    <row r="743" ht="14.25" customHeight="1">
      <c r="A743" s="24"/>
      <c r="B743" s="24"/>
      <c r="C743" s="24"/>
      <c r="D743" s="24"/>
    </row>
    <row r="744" ht="14.25" customHeight="1">
      <c r="A744" s="24"/>
      <c r="B744" s="24"/>
      <c r="C744" s="24"/>
      <c r="D744" s="24"/>
    </row>
    <row r="745" ht="14.25" customHeight="1">
      <c r="A745" s="24"/>
      <c r="B745" s="24"/>
      <c r="C745" s="24"/>
      <c r="D745" s="24"/>
    </row>
    <row r="746" ht="14.25" customHeight="1">
      <c r="A746" s="24"/>
      <c r="B746" s="24"/>
      <c r="C746" s="24"/>
      <c r="D746" s="24"/>
    </row>
    <row r="747" ht="14.25" customHeight="1">
      <c r="A747" s="24"/>
      <c r="B747" s="24"/>
      <c r="C747" s="24"/>
      <c r="D747" s="24"/>
    </row>
    <row r="748" ht="14.25" customHeight="1">
      <c r="A748" s="24"/>
      <c r="B748" s="24"/>
      <c r="C748" s="24"/>
      <c r="D748" s="24"/>
    </row>
    <row r="749" ht="14.25" customHeight="1">
      <c r="A749" s="24"/>
      <c r="B749" s="24"/>
      <c r="C749" s="24"/>
      <c r="D749" s="24"/>
    </row>
    <row r="750" ht="14.25" customHeight="1">
      <c r="A750" s="24"/>
      <c r="B750" s="24"/>
      <c r="C750" s="24"/>
      <c r="D750" s="24"/>
    </row>
    <row r="751" ht="14.25" customHeight="1">
      <c r="A751" s="24"/>
      <c r="B751" s="24"/>
      <c r="C751" s="24"/>
      <c r="D751" s="24"/>
    </row>
    <row r="752" ht="14.25" customHeight="1">
      <c r="A752" s="24"/>
      <c r="B752" s="24"/>
      <c r="C752" s="24"/>
      <c r="D752" s="24"/>
    </row>
    <row r="753" ht="14.25" customHeight="1">
      <c r="A753" s="24"/>
      <c r="B753" s="24"/>
      <c r="C753" s="24"/>
      <c r="D753" s="24"/>
    </row>
    <row r="754" ht="14.25" customHeight="1">
      <c r="A754" s="24"/>
      <c r="B754" s="24"/>
      <c r="C754" s="24"/>
      <c r="D754" s="24"/>
    </row>
    <row r="755" ht="14.25" customHeight="1">
      <c r="A755" s="24"/>
      <c r="B755" s="24"/>
      <c r="C755" s="24"/>
      <c r="D755" s="24"/>
    </row>
    <row r="756" ht="14.25" customHeight="1">
      <c r="A756" s="24"/>
      <c r="B756" s="24"/>
      <c r="C756" s="24"/>
      <c r="D756" s="24"/>
    </row>
    <row r="757" ht="14.25" customHeight="1">
      <c r="A757" s="24"/>
      <c r="B757" s="24"/>
      <c r="C757" s="24"/>
      <c r="D757" s="24"/>
    </row>
    <row r="758" ht="14.25" customHeight="1">
      <c r="A758" s="24"/>
      <c r="B758" s="24"/>
      <c r="C758" s="24"/>
      <c r="D758" s="24"/>
    </row>
    <row r="759" ht="14.25" customHeight="1">
      <c r="A759" s="24"/>
      <c r="B759" s="24"/>
      <c r="C759" s="24"/>
      <c r="D759" s="24"/>
    </row>
    <row r="760" ht="14.25" customHeight="1">
      <c r="A760" s="24"/>
      <c r="B760" s="24"/>
      <c r="C760" s="24"/>
      <c r="D760" s="24"/>
    </row>
    <row r="761" ht="14.25" customHeight="1">
      <c r="A761" s="24"/>
      <c r="B761" s="24"/>
      <c r="C761" s="24"/>
      <c r="D761" s="24"/>
    </row>
    <row r="762" ht="14.25" customHeight="1">
      <c r="A762" s="24"/>
      <c r="B762" s="24"/>
      <c r="C762" s="24"/>
      <c r="D762" s="24"/>
    </row>
    <row r="763" ht="14.25" customHeight="1">
      <c r="A763" s="24"/>
      <c r="B763" s="24"/>
      <c r="C763" s="24"/>
      <c r="D763" s="24"/>
    </row>
    <row r="764" ht="14.25" customHeight="1">
      <c r="A764" s="24"/>
      <c r="B764" s="24"/>
      <c r="C764" s="24"/>
      <c r="D764" s="24"/>
    </row>
    <row r="765" ht="14.25" customHeight="1">
      <c r="A765" s="24"/>
      <c r="B765" s="24"/>
      <c r="C765" s="24"/>
      <c r="D765" s="24"/>
    </row>
    <row r="766" ht="14.25" customHeight="1">
      <c r="A766" s="24"/>
      <c r="B766" s="24"/>
      <c r="C766" s="24"/>
      <c r="D766" s="24"/>
    </row>
    <row r="767" ht="14.25" customHeight="1">
      <c r="A767" s="24"/>
      <c r="B767" s="24"/>
      <c r="C767" s="24"/>
      <c r="D767" s="24"/>
    </row>
    <row r="768" ht="14.25" customHeight="1">
      <c r="A768" s="24"/>
      <c r="B768" s="24"/>
      <c r="C768" s="24"/>
      <c r="D768" s="24"/>
    </row>
    <row r="769" ht="14.25" customHeight="1">
      <c r="A769" s="24"/>
      <c r="B769" s="24"/>
      <c r="C769" s="24"/>
      <c r="D769" s="24"/>
    </row>
    <row r="770" ht="14.25" customHeight="1">
      <c r="A770" s="24"/>
      <c r="B770" s="24"/>
      <c r="C770" s="24"/>
      <c r="D770" s="24"/>
    </row>
    <row r="771" ht="14.25" customHeight="1">
      <c r="A771" s="24"/>
      <c r="B771" s="24"/>
      <c r="C771" s="24"/>
      <c r="D771" s="24"/>
    </row>
    <row r="772" ht="14.25" customHeight="1">
      <c r="A772" s="24"/>
      <c r="B772" s="24"/>
      <c r="C772" s="24"/>
      <c r="D772" s="24"/>
    </row>
    <row r="773" ht="14.25" customHeight="1">
      <c r="A773" s="24"/>
      <c r="B773" s="24"/>
      <c r="C773" s="24"/>
      <c r="D773" s="24"/>
    </row>
    <row r="774" ht="14.25" customHeight="1">
      <c r="A774" s="24"/>
      <c r="B774" s="24"/>
      <c r="C774" s="24"/>
      <c r="D774" s="24"/>
    </row>
    <row r="775" ht="14.25" customHeight="1">
      <c r="A775" s="24"/>
      <c r="B775" s="24"/>
      <c r="C775" s="24"/>
      <c r="D775" s="24"/>
    </row>
    <row r="776" ht="14.25" customHeight="1">
      <c r="A776" s="24"/>
      <c r="B776" s="24"/>
      <c r="C776" s="24"/>
      <c r="D776" s="24"/>
    </row>
    <row r="777" ht="14.25" customHeight="1">
      <c r="A777" s="24"/>
      <c r="B777" s="24"/>
      <c r="C777" s="24"/>
      <c r="D777" s="24"/>
    </row>
    <row r="778" ht="14.25" customHeight="1">
      <c r="A778" s="24"/>
      <c r="B778" s="24"/>
      <c r="C778" s="24"/>
      <c r="D778" s="24"/>
    </row>
    <row r="779" ht="14.25" customHeight="1">
      <c r="A779" s="24"/>
      <c r="B779" s="24"/>
      <c r="C779" s="24"/>
      <c r="D779" s="24"/>
    </row>
    <row r="780" ht="14.25" customHeight="1">
      <c r="A780" s="24"/>
      <c r="B780" s="24"/>
      <c r="C780" s="24"/>
      <c r="D780" s="24"/>
    </row>
    <row r="781" ht="14.25" customHeight="1">
      <c r="A781" s="24"/>
      <c r="B781" s="24"/>
      <c r="C781" s="24"/>
      <c r="D781" s="24"/>
    </row>
    <row r="782" ht="14.25" customHeight="1">
      <c r="A782" s="24"/>
      <c r="B782" s="24"/>
      <c r="C782" s="24"/>
      <c r="D782" s="24"/>
    </row>
    <row r="783" ht="14.25" customHeight="1">
      <c r="A783" s="24"/>
      <c r="B783" s="24"/>
      <c r="C783" s="24"/>
      <c r="D783" s="24"/>
    </row>
    <row r="784" ht="14.25" customHeight="1">
      <c r="A784" s="24"/>
      <c r="B784" s="24"/>
      <c r="C784" s="24"/>
      <c r="D784" s="24"/>
    </row>
    <row r="785" ht="14.25" customHeight="1">
      <c r="A785" s="24"/>
      <c r="B785" s="24"/>
      <c r="C785" s="24"/>
      <c r="D785" s="24"/>
    </row>
    <row r="786" ht="14.25" customHeight="1">
      <c r="A786" s="24"/>
      <c r="B786" s="24"/>
      <c r="C786" s="24"/>
      <c r="D786" s="24"/>
    </row>
    <row r="787" ht="14.25" customHeight="1">
      <c r="A787" s="24"/>
      <c r="B787" s="24"/>
      <c r="C787" s="24"/>
      <c r="D787" s="24"/>
    </row>
    <row r="788" ht="14.25" customHeight="1">
      <c r="A788" s="24"/>
      <c r="B788" s="24"/>
      <c r="C788" s="24"/>
      <c r="D788" s="24"/>
    </row>
    <row r="789" ht="14.25" customHeight="1">
      <c r="A789" s="24"/>
      <c r="B789" s="24"/>
      <c r="C789" s="24"/>
      <c r="D789" s="24"/>
    </row>
    <row r="790" ht="14.25" customHeight="1">
      <c r="A790" s="24"/>
      <c r="B790" s="24"/>
      <c r="C790" s="24"/>
      <c r="D790" s="24"/>
    </row>
    <row r="791" ht="14.25" customHeight="1">
      <c r="A791" s="24"/>
      <c r="B791" s="24"/>
      <c r="C791" s="24"/>
      <c r="D791" s="24"/>
    </row>
    <row r="792" ht="14.25" customHeight="1">
      <c r="A792" s="24"/>
      <c r="B792" s="24"/>
      <c r="C792" s="24"/>
      <c r="D792" s="24"/>
    </row>
    <row r="793" ht="14.25" customHeight="1">
      <c r="A793" s="24"/>
      <c r="B793" s="24"/>
      <c r="C793" s="24"/>
      <c r="D793" s="24"/>
    </row>
    <row r="794" ht="14.25" customHeight="1">
      <c r="A794" s="24"/>
      <c r="B794" s="24"/>
      <c r="C794" s="24"/>
      <c r="D794" s="24"/>
    </row>
    <row r="795" ht="14.25" customHeight="1">
      <c r="A795" s="24"/>
      <c r="B795" s="24"/>
      <c r="C795" s="24"/>
      <c r="D795" s="24"/>
    </row>
    <row r="796" ht="14.25" customHeight="1">
      <c r="A796" s="24"/>
      <c r="B796" s="24"/>
      <c r="C796" s="24"/>
      <c r="D796" s="24"/>
    </row>
    <row r="797" ht="14.25" customHeight="1">
      <c r="A797" s="24"/>
      <c r="B797" s="24"/>
      <c r="C797" s="24"/>
      <c r="D797" s="24"/>
    </row>
    <row r="798" ht="14.25" customHeight="1">
      <c r="A798" s="24"/>
      <c r="B798" s="24"/>
      <c r="C798" s="24"/>
      <c r="D798" s="24"/>
    </row>
    <row r="799" ht="14.25" customHeight="1">
      <c r="A799" s="24"/>
      <c r="B799" s="24"/>
      <c r="C799" s="24"/>
      <c r="D799" s="24"/>
    </row>
    <row r="800" ht="14.25" customHeight="1">
      <c r="A800" s="24"/>
      <c r="B800" s="24"/>
      <c r="C800" s="24"/>
      <c r="D800" s="24"/>
    </row>
    <row r="801" ht="14.25" customHeight="1">
      <c r="A801" s="24"/>
      <c r="B801" s="24"/>
      <c r="C801" s="24"/>
      <c r="D801" s="24"/>
    </row>
    <row r="802" ht="14.25" customHeight="1">
      <c r="A802" s="24"/>
      <c r="B802" s="24"/>
      <c r="C802" s="24"/>
      <c r="D802" s="24"/>
    </row>
    <row r="803" ht="14.25" customHeight="1">
      <c r="A803" s="24"/>
      <c r="B803" s="24"/>
      <c r="C803" s="24"/>
      <c r="D803" s="24"/>
    </row>
    <row r="804" ht="14.25" customHeight="1">
      <c r="A804" s="24"/>
      <c r="B804" s="24"/>
      <c r="C804" s="24"/>
      <c r="D804" s="24"/>
    </row>
    <row r="805" ht="14.25" customHeight="1">
      <c r="A805" s="24"/>
      <c r="B805" s="24"/>
      <c r="C805" s="24"/>
      <c r="D805" s="24"/>
    </row>
    <row r="806" ht="14.25" customHeight="1">
      <c r="A806" s="24"/>
      <c r="B806" s="24"/>
      <c r="C806" s="24"/>
      <c r="D806" s="24"/>
    </row>
    <row r="807" ht="14.25" customHeight="1">
      <c r="A807" s="24"/>
      <c r="B807" s="24"/>
      <c r="C807" s="24"/>
      <c r="D807" s="24"/>
    </row>
    <row r="808" ht="14.25" customHeight="1">
      <c r="A808" s="24"/>
      <c r="B808" s="24"/>
      <c r="C808" s="24"/>
      <c r="D808" s="24"/>
    </row>
    <row r="809" ht="14.25" customHeight="1">
      <c r="A809" s="24"/>
      <c r="B809" s="24"/>
      <c r="C809" s="24"/>
      <c r="D809" s="24"/>
    </row>
    <row r="810" ht="14.25" customHeight="1">
      <c r="A810" s="24"/>
      <c r="B810" s="24"/>
      <c r="C810" s="24"/>
      <c r="D810" s="24"/>
    </row>
    <row r="811" ht="14.25" customHeight="1">
      <c r="A811" s="24"/>
      <c r="B811" s="24"/>
      <c r="C811" s="24"/>
      <c r="D811" s="24"/>
    </row>
    <row r="812" ht="14.25" customHeight="1">
      <c r="A812" s="24"/>
      <c r="B812" s="24"/>
      <c r="C812" s="24"/>
      <c r="D812" s="24"/>
    </row>
    <row r="813" ht="14.25" customHeight="1">
      <c r="A813" s="24"/>
      <c r="B813" s="24"/>
      <c r="C813" s="24"/>
      <c r="D813" s="24"/>
    </row>
    <row r="814" ht="14.25" customHeight="1">
      <c r="A814" s="24"/>
      <c r="B814" s="24"/>
      <c r="C814" s="24"/>
      <c r="D814" s="24"/>
    </row>
    <row r="815" ht="14.25" customHeight="1">
      <c r="A815" s="24"/>
      <c r="B815" s="24"/>
      <c r="C815" s="24"/>
      <c r="D815" s="24"/>
    </row>
    <row r="816" ht="14.25" customHeight="1">
      <c r="A816" s="24"/>
      <c r="B816" s="24"/>
      <c r="C816" s="24"/>
      <c r="D816" s="24"/>
    </row>
    <row r="817" ht="14.25" customHeight="1">
      <c r="A817" s="24"/>
      <c r="B817" s="24"/>
      <c r="C817" s="24"/>
      <c r="D817" s="24"/>
    </row>
    <row r="818" ht="14.25" customHeight="1">
      <c r="A818" s="24"/>
      <c r="B818" s="24"/>
      <c r="C818" s="24"/>
      <c r="D818" s="24"/>
    </row>
    <row r="819" ht="14.25" customHeight="1">
      <c r="A819" s="24"/>
      <c r="B819" s="24"/>
      <c r="C819" s="24"/>
      <c r="D819" s="24"/>
    </row>
    <row r="820" ht="14.25" customHeight="1">
      <c r="A820" s="24"/>
      <c r="B820" s="24"/>
      <c r="C820" s="24"/>
      <c r="D820" s="24"/>
    </row>
    <row r="821" ht="14.25" customHeight="1">
      <c r="A821" s="24"/>
      <c r="B821" s="24"/>
      <c r="C821" s="24"/>
      <c r="D821" s="24"/>
    </row>
    <row r="822" ht="14.25" customHeight="1">
      <c r="A822" s="24"/>
      <c r="B822" s="24"/>
      <c r="C822" s="24"/>
      <c r="D822" s="24"/>
    </row>
    <row r="823" ht="14.25" customHeight="1">
      <c r="A823" s="24"/>
      <c r="B823" s="24"/>
      <c r="C823" s="24"/>
      <c r="D823" s="24"/>
    </row>
    <row r="824" ht="14.25" customHeight="1">
      <c r="A824" s="24"/>
      <c r="B824" s="24"/>
      <c r="C824" s="24"/>
      <c r="D824" s="24"/>
    </row>
    <row r="825" ht="14.25" customHeight="1">
      <c r="A825" s="24"/>
      <c r="B825" s="24"/>
      <c r="C825" s="24"/>
      <c r="D825" s="24"/>
    </row>
    <row r="826" ht="14.25" customHeight="1">
      <c r="A826" s="24"/>
      <c r="B826" s="24"/>
      <c r="C826" s="24"/>
      <c r="D826" s="24"/>
    </row>
    <row r="827" ht="14.25" customHeight="1">
      <c r="A827" s="24"/>
      <c r="B827" s="24"/>
      <c r="C827" s="24"/>
      <c r="D827" s="24"/>
    </row>
    <row r="828" ht="14.25" customHeight="1">
      <c r="A828" s="24"/>
      <c r="B828" s="24"/>
      <c r="C828" s="24"/>
      <c r="D828" s="24"/>
    </row>
    <row r="829" ht="14.25" customHeight="1">
      <c r="A829" s="24"/>
      <c r="B829" s="24"/>
      <c r="C829" s="24"/>
      <c r="D829" s="24"/>
    </row>
    <row r="830" ht="14.25" customHeight="1">
      <c r="A830" s="24"/>
      <c r="B830" s="24"/>
      <c r="C830" s="24"/>
      <c r="D830" s="24"/>
    </row>
    <row r="831" ht="14.25" customHeight="1">
      <c r="A831" s="24"/>
      <c r="B831" s="24"/>
      <c r="C831" s="24"/>
      <c r="D831" s="24"/>
    </row>
    <row r="832" ht="14.25" customHeight="1">
      <c r="A832" s="24"/>
      <c r="B832" s="24"/>
      <c r="C832" s="24"/>
      <c r="D832" s="24"/>
    </row>
    <row r="833" ht="14.25" customHeight="1">
      <c r="A833" s="24"/>
      <c r="B833" s="24"/>
      <c r="C833" s="24"/>
      <c r="D833" s="24"/>
    </row>
    <row r="834" ht="14.25" customHeight="1">
      <c r="A834" s="24"/>
      <c r="B834" s="24"/>
      <c r="C834" s="24"/>
      <c r="D834" s="24"/>
    </row>
    <row r="835" ht="14.25" customHeight="1">
      <c r="A835" s="24"/>
      <c r="B835" s="24"/>
      <c r="C835" s="24"/>
      <c r="D835" s="24"/>
    </row>
    <row r="836" ht="14.25" customHeight="1">
      <c r="A836" s="24"/>
      <c r="B836" s="24"/>
      <c r="C836" s="24"/>
      <c r="D836" s="24"/>
    </row>
    <row r="837" ht="14.25" customHeight="1">
      <c r="A837" s="24"/>
      <c r="B837" s="24"/>
      <c r="C837" s="24"/>
      <c r="D837" s="24"/>
    </row>
    <row r="838" ht="14.25" customHeight="1">
      <c r="A838" s="24"/>
      <c r="B838" s="24"/>
      <c r="C838" s="24"/>
      <c r="D838" s="24"/>
    </row>
    <row r="839" ht="14.25" customHeight="1">
      <c r="A839" s="24"/>
      <c r="B839" s="24"/>
      <c r="C839" s="24"/>
      <c r="D839" s="24"/>
    </row>
    <row r="840" ht="14.25" customHeight="1">
      <c r="A840" s="24"/>
      <c r="B840" s="24"/>
      <c r="C840" s="24"/>
      <c r="D840" s="24"/>
    </row>
    <row r="841" ht="14.25" customHeight="1">
      <c r="A841" s="24"/>
      <c r="B841" s="24"/>
      <c r="C841" s="24"/>
      <c r="D841" s="24"/>
    </row>
    <row r="842" ht="14.25" customHeight="1">
      <c r="A842" s="24"/>
      <c r="B842" s="24"/>
      <c r="C842" s="24"/>
      <c r="D842" s="24"/>
    </row>
    <row r="843" ht="14.25" customHeight="1">
      <c r="A843" s="24"/>
      <c r="B843" s="24"/>
      <c r="C843" s="24"/>
      <c r="D843" s="24"/>
    </row>
    <row r="844" ht="14.25" customHeight="1">
      <c r="A844" s="24"/>
      <c r="B844" s="24"/>
      <c r="C844" s="24"/>
      <c r="D844" s="24"/>
    </row>
    <row r="845" ht="14.25" customHeight="1">
      <c r="A845" s="24"/>
      <c r="B845" s="24"/>
      <c r="C845" s="24"/>
      <c r="D845" s="24"/>
    </row>
    <row r="846" ht="14.25" customHeight="1">
      <c r="A846" s="24"/>
      <c r="B846" s="24"/>
      <c r="C846" s="24"/>
      <c r="D846" s="24"/>
    </row>
    <row r="847" ht="14.25" customHeight="1">
      <c r="A847" s="24"/>
      <c r="B847" s="24"/>
      <c r="C847" s="24"/>
      <c r="D847" s="24"/>
    </row>
    <row r="848" ht="14.25" customHeight="1">
      <c r="A848" s="24"/>
      <c r="B848" s="24"/>
      <c r="C848" s="24"/>
      <c r="D848" s="24"/>
    </row>
    <row r="849" ht="14.25" customHeight="1">
      <c r="A849" s="24"/>
      <c r="B849" s="24"/>
      <c r="C849" s="24"/>
      <c r="D849" s="24"/>
    </row>
    <row r="850" ht="14.25" customHeight="1">
      <c r="A850" s="24"/>
      <c r="B850" s="24"/>
      <c r="C850" s="24"/>
      <c r="D850" s="24"/>
    </row>
    <row r="851" ht="14.25" customHeight="1">
      <c r="A851" s="24"/>
      <c r="B851" s="24"/>
      <c r="C851" s="24"/>
      <c r="D851" s="24"/>
    </row>
    <row r="852" ht="14.25" customHeight="1">
      <c r="A852" s="24"/>
      <c r="B852" s="24"/>
      <c r="C852" s="24"/>
      <c r="D852" s="24"/>
    </row>
    <row r="853" ht="14.25" customHeight="1">
      <c r="A853" s="24"/>
      <c r="B853" s="24"/>
      <c r="C853" s="24"/>
      <c r="D853" s="24"/>
    </row>
    <row r="854" ht="14.25" customHeight="1">
      <c r="A854" s="24"/>
      <c r="B854" s="24"/>
      <c r="C854" s="24"/>
      <c r="D854" s="24"/>
    </row>
    <row r="855" ht="14.25" customHeight="1">
      <c r="A855" s="24"/>
      <c r="B855" s="24"/>
      <c r="C855" s="24"/>
      <c r="D855" s="24"/>
    </row>
    <row r="856" ht="14.25" customHeight="1">
      <c r="A856" s="24"/>
      <c r="B856" s="24"/>
      <c r="C856" s="24"/>
      <c r="D856" s="24"/>
    </row>
    <row r="857" ht="14.25" customHeight="1">
      <c r="A857" s="24"/>
      <c r="B857" s="24"/>
      <c r="C857" s="24"/>
      <c r="D857" s="24"/>
    </row>
    <row r="858" ht="14.25" customHeight="1">
      <c r="A858" s="24"/>
      <c r="B858" s="24"/>
      <c r="C858" s="24"/>
      <c r="D858" s="24"/>
    </row>
    <row r="859" ht="14.25" customHeight="1">
      <c r="A859" s="24"/>
      <c r="B859" s="24"/>
      <c r="C859" s="24"/>
      <c r="D859" s="24"/>
    </row>
    <row r="860" ht="14.25" customHeight="1">
      <c r="A860" s="24"/>
      <c r="B860" s="24"/>
      <c r="C860" s="24"/>
      <c r="D860" s="24"/>
    </row>
    <row r="861" ht="14.25" customHeight="1">
      <c r="A861" s="24"/>
      <c r="B861" s="24"/>
      <c r="C861" s="24"/>
      <c r="D861" s="24"/>
    </row>
    <row r="862" ht="14.25" customHeight="1">
      <c r="A862" s="24"/>
      <c r="B862" s="24"/>
      <c r="C862" s="24"/>
      <c r="D862" s="24"/>
    </row>
    <row r="863" ht="14.25" customHeight="1">
      <c r="A863" s="24"/>
      <c r="B863" s="24"/>
      <c r="C863" s="24"/>
      <c r="D863" s="24"/>
    </row>
    <row r="864" ht="14.25" customHeight="1">
      <c r="A864" s="24"/>
      <c r="B864" s="24"/>
      <c r="C864" s="24"/>
      <c r="D864" s="24"/>
    </row>
    <row r="865" ht="14.25" customHeight="1">
      <c r="A865" s="24"/>
      <c r="B865" s="24"/>
      <c r="C865" s="24"/>
      <c r="D865" s="24"/>
    </row>
    <row r="866" ht="14.25" customHeight="1">
      <c r="A866" s="24"/>
      <c r="B866" s="24"/>
      <c r="C866" s="24"/>
      <c r="D866" s="24"/>
    </row>
    <row r="867" ht="14.25" customHeight="1">
      <c r="A867" s="24"/>
      <c r="B867" s="24"/>
      <c r="C867" s="24"/>
      <c r="D867" s="24"/>
    </row>
    <row r="868" ht="14.25" customHeight="1">
      <c r="A868" s="24"/>
      <c r="B868" s="24"/>
      <c r="C868" s="24"/>
      <c r="D868" s="24"/>
    </row>
    <row r="869" ht="14.25" customHeight="1">
      <c r="A869" s="24"/>
      <c r="B869" s="24"/>
      <c r="C869" s="24"/>
      <c r="D869" s="24"/>
    </row>
    <row r="870" ht="14.25" customHeight="1">
      <c r="A870" s="24"/>
      <c r="B870" s="24"/>
      <c r="C870" s="24"/>
      <c r="D870" s="24"/>
    </row>
    <row r="871" ht="14.25" customHeight="1">
      <c r="A871" s="24"/>
      <c r="B871" s="24"/>
      <c r="C871" s="24"/>
      <c r="D871" s="24"/>
    </row>
    <row r="872" ht="14.25" customHeight="1">
      <c r="A872" s="24"/>
      <c r="B872" s="24"/>
      <c r="C872" s="24"/>
      <c r="D872" s="24"/>
    </row>
    <row r="873" ht="14.25" customHeight="1">
      <c r="A873" s="24"/>
      <c r="B873" s="24"/>
      <c r="C873" s="24"/>
      <c r="D873" s="24"/>
    </row>
    <row r="874" ht="14.25" customHeight="1">
      <c r="A874" s="24"/>
      <c r="B874" s="24"/>
      <c r="C874" s="24"/>
      <c r="D874" s="24"/>
    </row>
    <row r="875" ht="14.25" customHeight="1">
      <c r="A875" s="24"/>
      <c r="B875" s="24"/>
      <c r="C875" s="24"/>
      <c r="D875" s="24"/>
    </row>
    <row r="876" ht="14.25" customHeight="1">
      <c r="A876" s="24"/>
      <c r="B876" s="24"/>
      <c r="C876" s="24"/>
      <c r="D876" s="24"/>
    </row>
    <row r="877" ht="14.25" customHeight="1">
      <c r="A877" s="24"/>
      <c r="B877" s="24"/>
      <c r="C877" s="24"/>
      <c r="D877" s="24"/>
    </row>
    <row r="878" ht="14.25" customHeight="1">
      <c r="A878" s="24"/>
      <c r="B878" s="24"/>
      <c r="C878" s="24"/>
      <c r="D878" s="24"/>
    </row>
    <row r="879" ht="14.25" customHeight="1">
      <c r="A879" s="24"/>
      <c r="B879" s="24"/>
      <c r="C879" s="24"/>
      <c r="D879" s="24"/>
    </row>
    <row r="880" ht="14.25" customHeight="1">
      <c r="A880" s="24"/>
      <c r="B880" s="24"/>
      <c r="C880" s="24"/>
      <c r="D880" s="24"/>
    </row>
    <row r="881" ht="14.25" customHeight="1">
      <c r="A881" s="24"/>
      <c r="B881" s="24"/>
      <c r="C881" s="24"/>
      <c r="D881" s="24"/>
    </row>
    <row r="882" ht="14.25" customHeight="1">
      <c r="A882" s="24"/>
      <c r="B882" s="24"/>
      <c r="C882" s="24"/>
      <c r="D882" s="24"/>
    </row>
    <row r="883" ht="14.25" customHeight="1">
      <c r="A883" s="24"/>
      <c r="B883" s="24"/>
      <c r="C883" s="24"/>
      <c r="D883" s="24"/>
    </row>
    <row r="884" ht="14.25" customHeight="1">
      <c r="A884" s="24"/>
      <c r="B884" s="24"/>
      <c r="C884" s="24"/>
      <c r="D884" s="24"/>
    </row>
    <row r="885" ht="14.25" customHeight="1">
      <c r="A885" s="24"/>
      <c r="B885" s="24"/>
      <c r="C885" s="24"/>
      <c r="D885" s="24"/>
    </row>
    <row r="886" ht="14.25" customHeight="1">
      <c r="A886" s="24"/>
      <c r="B886" s="24"/>
      <c r="C886" s="24"/>
      <c r="D886" s="24"/>
    </row>
    <row r="887" ht="14.25" customHeight="1">
      <c r="A887" s="24"/>
      <c r="B887" s="24"/>
      <c r="C887" s="24"/>
      <c r="D887" s="24"/>
    </row>
    <row r="888" ht="14.25" customHeight="1">
      <c r="A888" s="24"/>
      <c r="B888" s="24"/>
      <c r="C888" s="24"/>
      <c r="D888" s="24"/>
    </row>
    <row r="889" ht="14.25" customHeight="1">
      <c r="A889" s="24"/>
      <c r="B889" s="24"/>
      <c r="C889" s="24"/>
      <c r="D889" s="24"/>
    </row>
    <row r="890" ht="14.25" customHeight="1">
      <c r="A890" s="24"/>
      <c r="B890" s="24"/>
      <c r="C890" s="24"/>
      <c r="D890" s="24"/>
    </row>
    <row r="891" ht="14.25" customHeight="1">
      <c r="A891" s="24"/>
      <c r="B891" s="24"/>
      <c r="C891" s="24"/>
      <c r="D891" s="24"/>
    </row>
    <row r="892" ht="14.25" customHeight="1">
      <c r="A892" s="24"/>
      <c r="B892" s="24"/>
      <c r="C892" s="24"/>
      <c r="D892" s="24"/>
    </row>
    <row r="893" ht="14.25" customHeight="1">
      <c r="A893" s="24"/>
      <c r="B893" s="24"/>
      <c r="C893" s="24"/>
      <c r="D893" s="24"/>
    </row>
    <row r="894" ht="14.25" customHeight="1">
      <c r="A894" s="24"/>
      <c r="B894" s="24"/>
      <c r="C894" s="24"/>
      <c r="D894" s="24"/>
    </row>
    <row r="895" ht="14.25" customHeight="1">
      <c r="A895" s="24"/>
      <c r="B895" s="24"/>
      <c r="C895" s="24"/>
      <c r="D895" s="24"/>
    </row>
    <row r="896" ht="14.25" customHeight="1">
      <c r="A896" s="24"/>
      <c r="B896" s="24"/>
      <c r="C896" s="24"/>
      <c r="D896" s="24"/>
    </row>
    <row r="897" ht="14.25" customHeight="1">
      <c r="A897" s="24"/>
      <c r="B897" s="24"/>
      <c r="C897" s="24"/>
      <c r="D897" s="24"/>
    </row>
    <row r="898" ht="14.25" customHeight="1">
      <c r="A898" s="24"/>
      <c r="B898" s="24"/>
      <c r="C898" s="24"/>
      <c r="D898" s="24"/>
    </row>
    <row r="899" ht="14.25" customHeight="1">
      <c r="A899" s="24"/>
      <c r="B899" s="24"/>
      <c r="C899" s="24"/>
      <c r="D899" s="24"/>
    </row>
    <row r="900" ht="14.25" customHeight="1">
      <c r="A900" s="24"/>
      <c r="B900" s="24"/>
      <c r="C900" s="24"/>
      <c r="D900" s="24"/>
    </row>
    <row r="901" ht="14.25" customHeight="1">
      <c r="A901" s="24"/>
      <c r="B901" s="24"/>
      <c r="C901" s="24"/>
      <c r="D901" s="24"/>
    </row>
    <row r="902" ht="14.25" customHeight="1">
      <c r="A902" s="24"/>
      <c r="B902" s="24"/>
      <c r="C902" s="24"/>
      <c r="D902" s="24"/>
    </row>
    <row r="903" ht="14.25" customHeight="1">
      <c r="A903" s="24"/>
      <c r="B903" s="24"/>
      <c r="C903" s="24"/>
      <c r="D903" s="24"/>
    </row>
    <row r="904" ht="14.25" customHeight="1">
      <c r="A904" s="24"/>
      <c r="B904" s="24"/>
      <c r="C904" s="24"/>
      <c r="D904" s="24"/>
    </row>
    <row r="905" ht="14.25" customHeight="1">
      <c r="A905" s="24"/>
      <c r="B905" s="24"/>
      <c r="C905" s="24"/>
      <c r="D905" s="24"/>
    </row>
    <row r="906" ht="14.25" customHeight="1">
      <c r="A906" s="24"/>
      <c r="B906" s="24"/>
      <c r="C906" s="24"/>
      <c r="D906" s="24"/>
    </row>
    <row r="907" ht="14.25" customHeight="1">
      <c r="A907" s="24"/>
      <c r="B907" s="24"/>
      <c r="C907" s="24"/>
      <c r="D907" s="24"/>
    </row>
    <row r="908" ht="14.25" customHeight="1">
      <c r="A908" s="24"/>
      <c r="B908" s="24"/>
      <c r="C908" s="24"/>
      <c r="D908" s="24"/>
    </row>
    <row r="909" ht="14.25" customHeight="1">
      <c r="A909" s="24"/>
      <c r="B909" s="24"/>
      <c r="C909" s="24"/>
      <c r="D909" s="24"/>
    </row>
    <row r="910" ht="14.25" customHeight="1">
      <c r="A910" s="24"/>
      <c r="B910" s="24"/>
      <c r="C910" s="24"/>
      <c r="D910" s="24"/>
    </row>
    <row r="911" ht="14.25" customHeight="1">
      <c r="A911" s="24"/>
      <c r="B911" s="24"/>
      <c r="C911" s="24"/>
      <c r="D911" s="24"/>
    </row>
    <row r="912" ht="14.25" customHeight="1">
      <c r="A912" s="24"/>
      <c r="B912" s="24"/>
      <c r="C912" s="24"/>
      <c r="D912" s="24"/>
    </row>
    <row r="913" ht="14.25" customHeight="1">
      <c r="A913" s="24"/>
      <c r="B913" s="24"/>
      <c r="C913" s="24"/>
      <c r="D913" s="24"/>
    </row>
    <row r="914" ht="14.25" customHeight="1">
      <c r="A914" s="24"/>
      <c r="B914" s="24"/>
      <c r="C914" s="24"/>
      <c r="D914" s="24"/>
    </row>
    <row r="915" ht="14.25" customHeight="1">
      <c r="A915" s="24"/>
      <c r="B915" s="24"/>
      <c r="C915" s="24"/>
      <c r="D915" s="24"/>
    </row>
    <row r="916" ht="14.25" customHeight="1">
      <c r="A916" s="24"/>
      <c r="B916" s="24"/>
      <c r="C916" s="24"/>
      <c r="D916" s="24"/>
    </row>
    <row r="917" ht="14.25" customHeight="1">
      <c r="A917" s="24"/>
      <c r="B917" s="24"/>
      <c r="C917" s="24"/>
      <c r="D917" s="24"/>
    </row>
    <row r="918" ht="14.25" customHeight="1">
      <c r="A918" s="24"/>
      <c r="B918" s="24"/>
      <c r="C918" s="24"/>
      <c r="D918" s="24"/>
    </row>
    <row r="919" ht="14.25" customHeight="1">
      <c r="A919" s="24"/>
      <c r="B919" s="24"/>
      <c r="C919" s="24"/>
      <c r="D919" s="24"/>
    </row>
    <row r="920" ht="14.25" customHeight="1">
      <c r="A920" s="24"/>
      <c r="B920" s="24"/>
      <c r="C920" s="24"/>
      <c r="D920" s="24"/>
    </row>
    <row r="921" ht="14.25" customHeight="1">
      <c r="A921" s="24"/>
      <c r="B921" s="24"/>
      <c r="C921" s="24"/>
      <c r="D921" s="24"/>
    </row>
    <row r="922" ht="14.25" customHeight="1">
      <c r="A922" s="24"/>
      <c r="B922" s="24"/>
      <c r="C922" s="24"/>
      <c r="D922" s="24"/>
    </row>
    <row r="923" ht="14.25" customHeight="1">
      <c r="A923" s="24"/>
      <c r="B923" s="24"/>
      <c r="C923" s="24"/>
      <c r="D923" s="24"/>
    </row>
    <row r="924" ht="14.25" customHeight="1">
      <c r="A924" s="24"/>
      <c r="B924" s="24"/>
      <c r="C924" s="24"/>
      <c r="D924" s="24"/>
    </row>
    <row r="925" ht="14.25" customHeight="1">
      <c r="A925" s="24"/>
      <c r="B925" s="24"/>
      <c r="C925" s="24"/>
      <c r="D925" s="24"/>
    </row>
    <row r="926" ht="14.25" customHeight="1">
      <c r="A926" s="24"/>
      <c r="B926" s="24"/>
      <c r="C926" s="24"/>
      <c r="D926" s="24"/>
    </row>
    <row r="927" ht="14.25" customHeight="1">
      <c r="A927" s="24"/>
      <c r="B927" s="24"/>
      <c r="C927" s="24"/>
      <c r="D927" s="24"/>
    </row>
    <row r="928" ht="14.25" customHeight="1">
      <c r="A928" s="24"/>
      <c r="B928" s="24"/>
      <c r="C928" s="24"/>
      <c r="D928" s="24"/>
    </row>
    <row r="929" ht="14.25" customHeight="1">
      <c r="A929" s="24"/>
      <c r="B929" s="24"/>
      <c r="C929" s="24"/>
      <c r="D929" s="24"/>
    </row>
    <row r="930" ht="14.25" customHeight="1">
      <c r="A930" s="24"/>
      <c r="B930" s="24"/>
      <c r="C930" s="24"/>
      <c r="D930" s="24"/>
    </row>
    <row r="931" ht="14.25" customHeight="1">
      <c r="A931" s="24"/>
      <c r="B931" s="24"/>
      <c r="C931" s="24"/>
      <c r="D931" s="24"/>
    </row>
    <row r="932" ht="14.25" customHeight="1">
      <c r="A932" s="24"/>
      <c r="B932" s="24"/>
      <c r="C932" s="24"/>
      <c r="D932" s="24"/>
    </row>
    <row r="933" ht="14.25" customHeight="1">
      <c r="A933" s="24"/>
      <c r="B933" s="24"/>
      <c r="C933" s="24"/>
      <c r="D933" s="24"/>
    </row>
    <row r="934" ht="14.25" customHeight="1">
      <c r="A934" s="24"/>
      <c r="B934" s="24"/>
      <c r="C934" s="24"/>
      <c r="D934" s="24"/>
    </row>
    <row r="935" ht="14.25" customHeight="1">
      <c r="A935" s="24"/>
      <c r="B935" s="24"/>
      <c r="C935" s="24"/>
      <c r="D935" s="24"/>
    </row>
    <row r="936" ht="14.25" customHeight="1">
      <c r="A936" s="24"/>
      <c r="B936" s="24"/>
      <c r="C936" s="24"/>
      <c r="D936" s="24"/>
    </row>
    <row r="937" ht="14.25" customHeight="1">
      <c r="A937" s="24"/>
      <c r="B937" s="24"/>
      <c r="C937" s="24"/>
      <c r="D937" s="24"/>
    </row>
    <row r="938" ht="14.25" customHeight="1">
      <c r="A938" s="24"/>
      <c r="B938" s="24"/>
      <c r="C938" s="24"/>
      <c r="D938" s="24"/>
    </row>
    <row r="939" ht="14.25" customHeight="1">
      <c r="A939" s="24"/>
      <c r="B939" s="24"/>
      <c r="C939" s="24"/>
      <c r="D939" s="24"/>
    </row>
    <row r="940" ht="14.25" customHeight="1">
      <c r="A940" s="24"/>
      <c r="B940" s="24"/>
      <c r="C940" s="24"/>
      <c r="D940" s="24"/>
    </row>
    <row r="941" ht="14.25" customHeight="1">
      <c r="A941" s="24"/>
      <c r="B941" s="24"/>
      <c r="C941" s="24"/>
      <c r="D941" s="24"/>
    </row>
    <row r="942" ht="14.25" customHeight="1">
      <c r="A942" s="24"/>
      <c r="B942" s="24"/>
      <c r="C942" s="24"/>
      <c r="D942" s="24"/>
    </row>
    <row r="943" ht="14.25" customHeight="1">
      <c r="A943" s="24"/>
      <c r="B943" s="24"/>
      <c r="C943" s="24"/>
      <c r="D943" s="24"/>
    </row>
    <row r="944" ht="14.25" customHeight="1">
      <c r="A944" s="24"/>
      <c r="B944" s="24"/>
      <c r="C944" s="24"/>
      <c r="D944" s="24"/>
    </row>
    <row r="945" ht="14.25" customHeight="1">
      <c r="A945" s="24"/>
      <c r="B945" s="24"/>
      <c r="C945" s="24"/>
      <c r="D945" s="24"/>
    </row>
    <row r="946" ht="14.25" customHeight="1">
      <c r="A946" s="24"/>
      <c r="B946" s="24"/>
      <c r="C946" s="24"/>
      <c r="D946" s="24"/>
    </row>
    <row r="947" ht="14.25" customHeight="1">
      <c r="A947" s="24"/>
      <c r="B947" s="24"/>
      <c r="C947" s="24"/>
      <c r="D947" s="24"/>
    </row>
    <row r="948" ht="14.25" customHeight="1">
      <c r="A948" s="24"/>
      <c r="B948" s="24"/>
      <c r="C948" s="24"/>
      <c r="D948" s="24"/>
    </row>
    <row r="949" ht="14.25" customHeight="1">
      <c r="A949" s="24"/>
      <c r="B949" s="24"/>
      <c r="C949" s="24"/>
      <c r="D949" s="24"/>
    </row>
    <row r="950" ht="14.25" customHeight="1">
      <c r="A950" s="24"/>
      <c r="B950" s="24"/>
      <c r="C950" s="24"/>
      <c r="D950" s="24"/>
    </row>
    <row r="951" ht="14.25" customHeight="1">
      <c r="A951" s="24"/>
      <c r="B951" s="24"/>
      <c r="C951" s="24"/>
      <c r="D951" s="24"/>
    </row>
    <row r="952" ht="14.25" customHeight="1">
      <c r="A952" s="24"/>
      <c r="B952" s="24"/>
      <c r="C952" s="24"/>
      <c r="D952" s="24"/>
    </row>
    <row r="953" ht="14.25" customHeight="1">
      <c r="A953" s="24"/>
      <c r="B953" s="24"/>
      <c r="C953" s="24"/>
      <c r="D953" s="24"/>
    </row>
    <row r="954" ht="14.25" customHeight="1">
      <c r="A954" s="24"/>
      <c r="B954" s="24"/>
      <c r="C954" s="24"/>
      <c r="D954" s="24"/>
    </row>
    <row r="955" ht="14.25" customHeight="1">
      <c r="A955" s="24"/>
      <c r="B955" s="24"/>
      <c r="C955" s="24"/>
      <c r="D955" s="24"/>
    </row>
    <row r="956" ht="14.25" customHeight="1">
      <c r="A956" s="24"/>
      <c r="B956" s="24"/>
      <c r="C956" s="24"/>
      <c r="D956" s="24"/>
    </row>
    <row r="957" ht="14.25" customHeight="1">
      <c r="A957" s="24"/>
      <c r="B957" s="24"/>
      <c r="C957" s="24"/>
      <c r="D957" s="24"/>
    </row>
    <row r="958" ht="14.25" customHeight="1">
      <c r="A958" s="24"/>
      <c r="B958" s="24"/>
      <c r="C958" s="24"/>
      <c r="D958" s="24"/>
    </row>
    <row r="959" ht="14.25" customHeight="1">
      <c r="A959" s="24"/>
      <c r="B959" s="24"/>
      <c r="C959" s="24"/>
      <c r="D959" s="24"/>
    </row>
    <row r="960" ht="14.25" customHeight="1">
      <c r="A960" s="24"/>
      <c r="B960" s="24"/>
      <c r="C960" s="24"/>
      <c r="D960" s="24"/>
    </row>
    <row r="961" ht="14.25" customHeight="1">
      <c r="A961" s="24"/>
      <c r="B961" s="24"/>
      <c r="C961" s="24"/>
      <c r="D961" s="24"/>
    </row>
    <row r="962" ht="14.25" customHeight="1">
      <c r="A962" s="24"/>
      <c r="B962" s="24"/>
      <c r="C962" s="24"/>
      <c r="D962" s="24"/>
    </row>
    <row r="963" ht="14.25" customHeight="1">
      <c r="A963" s="24"/>
      <c r="B963" s="24"/>
      <c r="C963" s="24"/>
      <c r="D963" s="24"/>
    </row>
    <row r="964" ht="14.25" customHeight="1">
      <c r="A964" s="24"/>
      <c r="B964" s="24"/>
      <c r="C964" s="24"/>
      <c r="D964" s="24"/>
    </row>
    <row r="965" ht="14.25" customHeight="1">
      <c r="A965" s="24"/>
      <c r="B965" s="24"/>
      <c r="C965" s="24"/>
      <c r="D965" s="24"/>
    </row>
    <row r="966" ht="14.25" customHeight="1">
      <c r="A966" s="24"/>
      <c r="B966" s="24"/>
      <c r="C966" s="24"/>
      <c r="D966" s="24"/>
    </row>
    <row r="967" ht="14.25" customHeight="1">
      <c r="A967" s="24"/>
      <c r="B967" s="24"/>
      <c r="C967" s="24"/>
      <c r="D967" s="24"/>
    </row>
    <row r="968" ht="14.25" customHeight="1">
      <c r="A968" s="24"/>
      <c r="B968" s="24"/>
      <c r="C968" s="24"/>
      <c r="D968" s="24"/>
    </row>
    <row r="969" ht="14.25" customHeight="1">
      <c r="A969" s="24"/>
      <c r="B969" s="24"/>
      <c r="C969" s="24"/>
      <c r="D969" s="24"/>
    </row>
    <row r="970" ht="14.25" customHeight="1">
      <c r="A970" s="24"/>
      <c r="B970" s="24"/>
      <c r="C970" s="24"/>
      <c r="D970" s="24"/>
    </row>
    <row r="971" ht="14.25" customHeight="1">
      <c r="A971" s="24"/>
      <c r="B971" s="24"/>
      <c r="C971" s="24"/>
      <c r="D971" s="24"/>
    </row>
    <row r="972" ht="14.25" customHeight="1">
      <c r="A972" s="24"/>
      <c r="B972" s="24"/>
      <c r="C972" s="24"/>
      <c r="D972" s="24"/>
    </row>
    <row r="973" ht="14.25" customHeight="1">
      <c r="A973" s="24"/>
      <c r="B973" s="24"/>
      <c r="C973" s="24"/>
      <c r="D973" s="24"/>
    </row>
    <row r="974" ht="14.25" customHeight="1">
      <c r="A974" s="24"/>
      <c r="B974" s="24"/>
      <c r="C974" s="24"/>
      <c r="D974" s="24"/>
    </row>
    <row r="975" ht="14.25" customHeight="1">
      <c r="A975" s="24"/>
      <c r="B975" s="24"/>
      <c r="C975" s="24"/>
      <c r="D975" s="24"/>
    </row>
    <row r="976" ht="14.25" customHeight="1">
      <c r="A976" s="24"/>
      <c r="B976" s="24"/>
      <c r="C976" s="24"/>
      <c r="D976" s="24"/>
    </row>
    <row r="977" ht="14.25" customHeight="1">
      <c r="A977" s="24"/>
      <c r="B977" s="24"/>
      <c r="C977" s="24"/>
      <c r="D977" s="24"/>
    </row>
    <row r="978" ht="14.25" customHeight="1">
      <c r="A978" s="24"/>
      <c r="B978" s="24"/>
      <c r="C978" s="24"/>
      <c r="D978" s="24"/>
    </row>
    <row r="979" ht="14.25" customHeight="1">
      <c r="A979" s="24"/>
      <c r="B979" s="24"/>
      <c r="C979" s="24"/>
      <c r="D979" s="24"/>
    </row>
    <row r="980" ht="14.25" customHeight="1">
      <c r="A980" s="24"/>
      <c r="B980" s="24"/>
      <c r="C980" s="24"/>
      <c r="D980" s="24"/>
    </row>
    <row r="981" ht="14.25" customHeight="1">
      <c r="A981" s="24"/>
      <c r="B981" s="24"/>
      <c r="C981" s="24"/>
      <c r="D981" s="24"/>
    </row>
    <row r="982" ht="14.25" customHeight="1">
      <c r="A982" s="24"/>
      <c r="B982" s="24"/>
      <c r="C982" s="24"/>
      <c r="D982" s="24"/>
    </row>
    <row r="983" ht="14.25" customHeight="1">
      <c r="A983" s="24"/>
      <c r="B983" s="24"/>
      <c r="C983" s="24"/>
      <c r="D983" s="24"/>
    </row>
    <row r="984" ht="14.25" customHeight="1">
      <c r="A984" s="24"/>
      <c r="B984" s="24"/>
      <c r="C984" s="24"/>
      <c r="D984" s="24"/>
    </row>
    <row r="985" ht="14.25" customHeight="1">
      <c r="A985" s="24"/>
      <c r="B985" s="24"/>
      <c r="C985" s="24"/>
      <c r="D985" s="24"/>
    </row>
    <row r="986" ht="14.25" customHeight="1">
      <c r="A986" s="24"/>
      <c r="B986" s="24"/>
      <c r="C986" s="24"/>
      <c r="D986" s="24"/>
    </row>
    <row r="987" ht="14.25" customHeight="1">
      <c r="A987" s="24"/>
      <c r="B987" s="24"/>
      <c r="C987" s="24"/>
      <c r="D987" s="24"/>
    </row>
    <row r="988" ht="14.25" customHeight="1">
      <c r="A988" s="24"/>
      <c r="B988" s="24"/>
      <c r="C988" s="24"/>
      <c r="D988" s="24"/>
    </row>
    <row r="989" ht="14.25" customHeight="1">
      <c r="A989" s="24"/>
      <c r="B989" s="24"/>
      <c r="C989" s="24"/>
      <c r="D989" s="24"/>
    </row>
    <row r="990" ht="14.25" customHeight="1">
      <c r="A990" s="24"/>
      <c r="B990" s="24"/>
      <c r="C990" s="24"/>
      <c r="D990" s="24"/>
    </row>
    <row r="991" ht="14.25" customHeight="1">
      <c r="A991" s="24"/>
      <c r="B991" s="24"/>
      <c r="C991" s="24"/>
      <c r="D991" s="24"/>
    </row>
    <row r="992" ht="14.25" customHeight="1">
      <c r="A992" s="24"/>
      <c r="B992" s="24"/>
      <c r="C992" s="24"/>
      <c r="D992" s="24"/>
    </row>
    <row r="993" ht="14.25" customHeight="1">
      <c r="A993" s="24"/>
      <c r="B993" s="24"/>
      <c r="C993" s="24"/>
      <c r="D993" s="24"/>
    </row>
    <row r="994" ht="14.25" customHeight="1">
      <c r="A994" s="24"/>
      <c r="B994" s="24"/>
      <c r="C994" s="24"/>
      <c r="D994" s="24"/>
    </row>
    <row r="995" ht="14.25" customHeight="1">
      <c r="A995" s="24"/>
      <c r="B995" s="24"/>
      <c r="C995" s="24"/>
      <c r="D995" s="24"/>
    </row>
    <row r="996" ht="14.25" customHeight="1">
      <c r="A996" s="24"/>
      <c r="B996" s="24"/>
      <c r="C996" s="24"/>
      <c r="D996" s="24"/>
    </row>
    <row r="997" ht="14.25" customHeight="1">
      <c r="A997" s="24"/>
      <c r="B997" s="24"/>
      <c r="C997" s="24"/>
      <c r="D997" s="24"/>
    </row>
    <row r="998" ht="14.25" customHeight="1">
      <c r="A998" s="24"/>
      <c r="B998" s="24"/>
      <c r="C998" s="24"/>
      <c r="D998" s="24"/>
    </row>
    <row r="999" ht="14.25" customHeight="1">
      <c r="A999" s="24"/>
      <c r="B999" s="24"/>
      <c r="C999" s="24"/>
      <c r="D999" s="24"/>
    </row>
    <row r="1000" ht="14.25" customHeight="1">
      <c r="A1000" s="24"/>
      <c r="B1000" s="24"/>
      <c r="C1000" s="24"/>
      <c r="D1000" s="2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.14"/>
    <col customWidth="1" min="3" max="3" width="8.43"/>
    <col customWidth="1" min="4" max="4" width="11.57"/>
    <col customWidth="1" min="5" max="5" width="10.29"/>
    <col customWidth="1" min="6" max="6" width="11.86"/>
    <col customWidth="1" min="7" max="7" width="10.0"/>
    <col customWidth="1" min="8" max="8" width="14.14"/>
    <col customWidth="1" min="9" max="26" width="8.71"/>
  </cols>
  <sheetData>
    <row r="1" ht="14.25" customHeight="1"/>
    <row r="2" ht="14.25" customHeight="1"/>
    <row r="3" ht="14.25" customHeight="1"/>
    <row r="4" ht="14.25" customHeight="1">
      <c r="A4" s="25" t="s">
        <v>79</v>
      </c>
      <c r="B4" s="25" t="s">
        <v>80</v>
      </c>
      <c r="C4" s="25" t="s">
        <v>81</v>
      </c>
      <c r="D4" s="28" t="s">
        <v>82</v>
      </c>
      <c r="E4" s="28" t="s">
        <v>83</v>
      </c>
      <c r="F4" s="28" t="s">
        <v>84</v>
      </c>
      <c r="G4" s="28" t="s">
        <v>85</v>
      </c>
      <c r="H4" s="28" t="s">
        <v>86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4.25" customHeight="1">
      <c r="A5" s="24">
        <v>1.0</v>
      </c>
      <c r="B5" s="24">
        <v>0.0</v>
      </c>
      <c r="C5" s="24">
        <v>1.0</v>
      </c>
      <c r="D5" s="37" t="s">
        <v>62</v>
      </c>
      <c r="E5" s="24">
        <v>0.0</v>
      </c>
      <c r="F5" s="36">
        <v>5.0</v>
      </c>
      <c r="G5" s="36">
        <v>5.0</v>
      </c>
      <c r="H5" s="24">
        <v>1.0</v>
      </c>
      <c r="I5" s="36"/>
    </row>
    <row r="6" ht="14.25" customHeight="1">
      <c r="A6" s="24">
        <v>2.0</v>
      </c>
      <c r="B6" s="24">
        <v>0.1</v>
      </c>
      <c r="C6" s="24">
        <v>3.0</v>
      </c>
      <c r="D6" s="37" t="s">
        <v>62</v>
      </c>
      <c r="E6" s="24">
        <v>0.0</v>
      </c>
      <c r="F6" s="36">
        <v>15.0</v>
      </c>
      <c r="G6" s="36">
        <v>10.0</v>
      </c>
      <c r="H6" s="24">
        <v>1.0</v>
      </c>
      <c r="I6" s="36"/>
    </row>
    <row r="7" ht="14.25" customHeight="1">
      <c r="A7" s="24">
        <v>3.0</v>
      </c>
      <c r="B7" s="24">
        <v>0.30000000000000004</v>
      </c>
      <c r="C7" s="24">
        <v>6.0</v>
      </c>
      <c r="D7" s="37" t="s">
        <v>62</v>
      </c>
      <c r="E7" s="24">
        <v>0.0</v>
      </c>
      <c r="F7" s="36">
        <v>30.0</v>
      </c>
      <c r="G7" s="36">
        <v>20.0</v>
      </c>
      <c r="H7" s="24">
        <v>1.0</v>
      </c>
      <c r="I7" s="36"/>
    </row>
    <row r="8" ht="14.25" customHeight="1">
      <c r="A8" s="24">
        <v>4.0</v>
      </c>
      <c r="B8" s="24">
        <v>0.6000000000000001</v>
      </c>
      <c r="C8" s="24">
        <v>10.0</v>
      </c>
      <c r="D8" s="37" t="s">
        <v>62</v>
      </c>
      <c r="E8" s="24">
        <v>0.0</v>
      </c>
      <c r="F8" s="36">
        <v>50.0</v>
      </c>
      <c r="G8" s="36">
        <v>30.0</v>
      </c>
      <c r="H8" s="24">
        <v>1.0</v>
      </c>
      <c r="I8" s="36"/>
    </row>
    <row r="9" ht="14.25" customHeight="1">
      <c r="A9" s="24">
        <v>5.0</v>
      </c>
      <c r="B9" s="24">
        <v>1.0</v>
      </c>
      <c r="C9" s="24">
        <v>15.0</v>
      </c>
      <c r="D9" s="37" t="s">
        <v>62</v>
      </c>
      <c r="E9" s="24">
        <v>1.0</v>
      </c>
      <c r="F9" s="36">
        <v>100.0</v>
      </c>
      <c r="G9" s="36">
        <v>40.0</v>
      </c>
      <c r="H9" s="24">
        <v>2.0</v>
      </c>
      <c r="I9" s="36"/>
    </row>
    <row r="10" ht="14.25" customHeight="1">
      <c r="A10" s="24">
        <v>6.0</v>
      </c>
      <c r="B10" s="24">
        <v>1.8</v>
      </c>
      <c r="C10" s="24">
        <v>18.0</v>
      </c>
      <c r="D10" s="37" t="s">
        <v>62</v>
      </c>
      <c r="E10" s="24">
        <v>1.0</v>
      </c>
      <c r="F10" s="36">
        <v>130.0</v>
      </c>
      <c r="G10" s="36">
        <v>60.0</v>
      </c>
      <c r="H10" s="24">
        <v>2.0</v>
      </c>
      <c r="I10" s="36"/>
    </row>
    <row r="11" ht="14.25" customHeight="1">
      <c r="A11" s="24">
        <v>7.0</v>
      </c>
      <c r="B11" s="24">
        <v>3.4000000000000004</v>
      </c>
      <c r="C11" s="24">
        <v>21.0</v>
      </c>
      <c r="D11" s="38" t="s">
        <v>65</v>
      </c>
      <c r="E11" s="24">
        <v>2.0</v>
      </c>
      <c r="F11" s="36">
        <v>170.0</v>
      </c>
      <c r="G11" s="36">
        <v>80.0</v>
      </c>
      <c r="H11" s="24">
        <v>2.0</v>
      </c>
      <c r="I11" s="36"/>
    </row>
    <row r="12" ht="14.25" customHeight="1">
      <c r="A12" s="24">
        <v>8.0</v>
      </c>
      <c r="B12" s="24">
        <v>5.800000000000001</v>
      </c>
      <c r="C12" s="24">
        <v>24.0</v>
      </c>
      <c r="D12" s="38" t="s">
        <v>65</v>
      </c>
      <c r="E12" s="24">
        <v>2.0</v>
      </c>
      <c r="F12" s="36">
        <v>230.0</v>
      </c>
      <c r="G12" s="36">
        <v>120.0</v>
      </c>
      <c r="H12" s="24">
        <v>2.0</v>
      </c>
      <c r="I12" s="36"/>
    </row>
    <row r="13" ht="14.25" customHeight="1">
      <c r="A13" s="24">
        <v>9.0</v>
      </c>
      <c r="B13" s="24">
        <v>9.0</v>
      </c>
      <c r="C13" s="24">
        <v>27.0</v>
      </c>
      <c r="D13" s="38" t="s">
        <v>65</v>
      </c>
      <c r="E13" s="24">
        <v>2.0</v>
      </c>
      <c r="F13" s="36">
        <v>290.0</v>
      </c>
      <c r="G13" s="36">
        <v>180.0</v>
      </c>
      <c r="H13" s="24">
        <v>3.0</v>
      </c>
      <c r="I13" s="36"/>
    </row>
    <row r="14" ht="14.25" customHeight="1">
      <c r="A14" s="24">
        <v>10.0</v>
      </c>
      <c r="B14" s="24">
        <v>13.0</v>
      </c>
      <c r="C14" s="24">
        <v>30.0</v>
      </c>
      <c r="D14" s="38" t="s">
        <v>65</v>
      </c>
      <c r="E14" s="24">
        <v>2.0</v>
      </c>
      <c r="F14" s="36">
        <v>350.0</v>
      </c>
      <c r="G14" s="36">
        <v>240.0</v>
      </c>
      <c r="H14" s="24">
        <v>3.0</v>
      </c>
      <c r="I14" s="36"/>
    </row>
    <row r="15" ht="14.25" customHeight="1">
      <c r="A15" s="24">
        <v>11.0</v>
      </c>
      <c r="B15" s="24">
        <v>18.0</v>
      </c>
      <c r="C15" s="24">
        <v>33.0</v>
      </c>
      <c r="D15" s="38" t="s">
        <v>68</v>
      </c>
      <c r="E15" s="24">
        <v>3.0</v>
      </c>
      <c r="F15" s="36">
        <v>440.0</v>
      </c>
      <c r="G15" s="36">
        <v>320.0</v>
      </c>
      <c r="H15" s="24">
        <v>3.0</v>
      </c>
      <c r="I15" s="36"/>
    </row>
    <row r="16" ht="14.25" customHeight="1">
      <c r="A16" s="24">
        <v>12.0</v>
      </c>
      <c r="B16" s="24">
        <v>24.0</v>
      </c>
      <c r="C16" s="24">
        <v>36.0</v>
      </c>
      <c r="D16" s="38" t="s">
        <v>68</v>
      </c>
      <c r="E16" s="24">
        <v>3.0</v>
      </c>
      <c r="F16" s="36">
        <v>530.0</v>
      </c>
      <c r="G16" s="36">
        <v>400.0</v>
      </c>
      <c r="H16" s="24">
        <v>3.0</v>
      </c>
      <c r="I16" s="36"/>
    </row>
    <row r="17" ht="14.25" customHeight="1">
      <c r="A17" s="24">
        <v>13.0</v>
      </c>
      <c r="B17" s="24">
        <v>31.0</v>
      </c>
      <c r="C17" s="24">
        <v>39.0</v>
      </c>
      <c r="D17" s="38" t="s">
        <v>71</v>
      </c>
      <c r="E17" s="24">
        <v>4.0</v>
      </c>
      <c r="F17" s="36">
        <v>620.0</v>
      </c>
      <c r="G17" s="36">
        <v>500.0</v>
      </c>
      <c r="H17" s="24">
        <v>3.0</v>
      </c>
      <c r="I17" s="36"/>
    </row>
    <row r="18" ht="14.25" customHeight="1">
      <c r="A18" s="24">
        <v>14.0</v>
      </c>
      <c r="B18" s="24">
        <v>39.0</v>
      </c>
      <c r="C18" s="24">
        <v>42.0</v>
      </c>
      <c r="D18" s="38" t="s">
        <v>71</v>
      </c>
      <c r="E18" s="24">
        <v>4.0</v>
      </c>
      <c r="F18" s="36">
        <v>750.0</v>
      </c>
      <c r="G18" s="36">
        <v>600.0</v>
      </c>
      <c r="H18" s="24">
        <v>4.0</v>
      </c>
      <c r="I18" s="36"/>
    </row>
    <row r="19" ht="14.25" customHeight="1">
      <c r="A19" s="24">
        <v>15.0</v>
      </c>
      <c r="B19" s="24">
        <v>48.0</v>
      </c>
      <c r="C19" s="24">
        <v>45.0</v>
      </c>
      <c r="D19" s="38" t="s">
        <v>71</v>
      </c>
      <c r="E19" s="24">
        <v>4.0</v>
      </c>
      <c r="F19" s="36">
        <v>900.0</v>
      </c>
      <c r="G19" s="36">
        <v>700.0</v>
      </c>
      <c r="H19" s="24">
        <v>4.0</v>
      </c>
      <c r="I19" s="36"/>
    </row>
    <row r="20" ht="14.25" customHeight="1">
      <c r="A20" s="24">
        <v>16.0</v>
      </c>
      <c r="B20" s="24">
        <v>58.0</v>
      </c>
      <c r="C20" s="24">
        <v>48.0</v>
      </c>
      <c r="D20" s="38" t="s">
        <v>71</v>
      </c>
      <c r="E20" s="24">
        <v>4.0</v>
      </c>
      <c r="F20" s="36">
        <v>1050.0</v>
      </c>
      <c r="G20" s="36">
        <v>800.0</v>
      </c>
      <c r="H20" s="24">
        <v>4.0</v>
      </c>
      <c r="I20" s="36"/>
    </row>
    <row r="21" ht="14.25" customHeight="1">
      <c r="A21" s="24">
        <v>17.0</v>
      </c>
      <c r="B21" s="24">
        <v>70.0</v>
      </c>
      <c r="C21" s="24">
        <v>51.0</v>
      </c>
      <c r="D21" s="38" t="s">
        <v>87</v>
      </c>
      <c r="E21" s="24">
        <v>5.0</v>
      </c>
      <c r="F21" s="36">
        <v>1300.0</v>
      </c>
      <c r="G21" s="36">
        <v>900.0</v>
      </c>
      <c r="H21" s="24">
        <v>5.0</v>
      </c>
      <c r="I21" s="36"/>
    </row>
    <row r="22" ht="14.25" customHeight="1">
      <c r="A22" s="24">
        <v>18.0</v>
      </c>
      <c r="B22" s="24">
        <v>84.0</v>
      </c>
      <c r="C22" s="24">
        <v>54.0</v>
      </c>
      <c r="D22" s="38" t="s">
        <v>88</v>
      </c>
      <c r="E22" s="24">
        <v>5.0</v>
      </c>
      <c r="F22" s="36">
        <v>1600.0</v>
      </c>
      <c r="G22" s="36">
        <v>1100.0</v>
      </c>
      <c r="H22" s="24">
        <v>5.0</v>
      </c>
      <c r="I22" s="36"/>
    </row>
    <row r="23" ht="14.25" customHeight="1">
      <c r="A23" s="24">
        <v>19.0</v>
      </c>
      <c r="B23" s="24">
        <v>101.0</v>
      </c>
      <c r="C23" s="24">
        <v>57.0</v>
      </c>
      <c r="D23" s="38" t="s">
        <v>89</v>
      </c>
      <c r="E23" s="24">
        <v>5.0</v>
      </c>
      <c r="F23" s="36">
        <v>1900.0</v>
      </c>
      <c r="G23" s="36">
        <v>1200.0</v>
      </c>
      <c r="H23" s="24">
        <v>5.0</v>
      </c>
      <c r="I23" s="36"/>
    </row>
    <row r="24" ht="14.25" customHeight="1">
      <c r="A24" s="24">
        <v>20.0</v>
      </c>
      <c r="B24" s="24">
        <v>121.0</v>
      </c>
      <c r="C24" s="24">
        <v>60.0</v>
      </c>
      <c r="D24" s="38" t="s">
        <v>90</v>
      </c>
      <c r="E24" s="24">
        <v>5.0</v>
      </c>
      <c r="F24" s="36">
        <v>2200.0</v>
      </c>
      <c r="G24" s="36">
        <v>1400.0</v>
      </c>
      <c r="H24" s="24">
        <v>5.0</v>
      </c>
      <c r="I24" s="36"/>
    </row>
    <row r="25" ht="14.25" customHeight="1">
      <c r="A25" s="24">
        <v>21.0</v>
      </c>
      <c r="B25" s="24">
        <v>146.0</v>
      </c>
      <c r="C25" s="24">
        <v>60.0</v>
      </c>
      <c r="D25" s="38" t="s">
        <v>91</v>
      </c>
      <c r="E25" s="24">
        <v>5.0</v>
      </c>
      <c r="F25" s="36">
        <v>2200.0</v>
      </c>
      <c r="G25" s="36">
        <v>1600.0</v>
      </c>
      <c r="H25" s="24">
        <v>5.0</v>
      </c>
      <c r="I25" s="36"/>
    </row>
    <row r="26" ht="14.25" customHeight="1">
      <c r="A26" s="24">
        <v>22.0</v>
      </c>
      <c r="B26" s="24">
        <v>176.0</v>
      </c>
      <c r="C26" s="24">
        <v>59.99999999999999</v>
      </c>
      <c r="D26" s="38" t="s">
        <v>92</v>
      </c>
      <c r="E26" s="24">
        <v>5.0</v>
      </c>
      <c r="F26" s="36">
        <v>2200.0</v>
      </c>
      <c r="G26" s="36">
        <v>1800.0</v>
      </c>
      <c r="H26" s="24">
        <v>5.0</v>
      </c>
      <c r="I26" s="36"/>
    </row>
    <row r="27" ht="14.25" customHeight="1">
      <c r="A27" s="24">
        <v>23.0</v>
      </c>
      <c r="B27" s="24">
        <v>212.0</v>
      </c>
      <c r="C27" s="24">
        <v>60.0</v>
      </c>
      <c r="D27" s="38" t="s">
        <v>93</v>
      </c>
      <c r="E27" s="24">
        <v>5.0</v>
      </c>
      <c r="F27" s="36">
        <v>2200.0</v>
      </c>
      <c r="G27" s="36">
        <v>2000.0</v>
      </c>
      <c r="H27" s="24">
        <v>5.0</v>
      </c>
      <c r="I27" s="36"/>
    </row>
    <row r="28" ht="14.25" customHeight="1">
      <c r="A28" s="24">
        <v>24.0</v>
      </c>
      <c r="B28" s="24">
        <v>256.0</v>
      </c>
      <c r="C28" s="24">
        <v>60.0</v>
      </c>
      <c r="D28" s="38" t="s">
        <v>94</v>
      </c>
      <c r="E28" s="24">
        <v>5.0</v>
      </c>
      <c r="F28" s="36">
        <v>2200.0</v>
      </c>
      <c r="G28" s="36">
        <v>2200.0</v>
      </c>
      <c r="H28" s="24">
        <v>5.0</v>
      </c>
      <c r="I28" s="36"/>
    </row>
    <row r="29" ht="14.25" customHeight="1">
      <c r="A29" s="24">
        <v>25.0</v>
      </c>
      <c r="B29" s="24">
        <v>311.0</v>
      </c>
      <c r="C29" s="24">
        <v>60.0</v>
      </c>
      <c r="D29" s="38" t="s">
        <v>95</v>
      </c>
      <c r="E29" s="24">
        <v>5.0</v>
      </c>
      <c r="F29" s="36">
        <v>2200.0</v>
      </c>
      <c r="G29" s="36">
        <v>2400.0</v>
      </c>
      <c r="H29" s="24">
        <v>5.0</v>
      </c>
      <c r="I29" s="36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10" max="10" width="15.0"/>
  </cols>
  <sheetData>
    <row r="1">
      <c r="A1" s="39" t="s">
        <v>96</v>
      </c>
      <c r="B1" s="39" t="s">
        <v>60</v>
      </c>
      <c r="C1" s="39" t="s">
        <v>63</v>
      </c>
      <c r="D1" s="39" t="s">
        <v>66</v>
      </c>
      <c r="E1" s="39" t="s">
        <v>69</v>
      </c>
      <c r="F1" s="39" t="s">
        <v>72</v>
      </c>
      <c r="G1" s="39" t="s">
        <v>75</v>
      </c>
      <c r="H1" s="39" t="s">
        <v>77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1.0</v>
      </c>
      <c r="B2" s="41">
        <v>816.187225743539</v>
      </c>
      <c r="C2" s="41">
        <v>256.947830326669</v>
      </c>
      <c r="D2" s="41">
        <v>74.3637250121891</v>
      </c>
      <c r="E2" s="41">
        <v>36.2749878108239</v>
      </c>
      <c r="F2" s="41">
        <v>13.6031204290589</v>
      </c>
      <c r="G2" s="41">
        <v>1.81374939054119</v>
      </c>
      <c r="H2" s="41">
        <v>0.0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1">
        <v>2.0</v>
      </c>
      <c r="B3" s="41">
        <v>500.137377926318</v>
      </c>
      <c r="C3" s="41">
        <v>157.45065601384</v>
      </c>
      <c r="D3" s="41">
        <v>45.5680722110645</v>
      </c>
      <c r="E3" s="41">
        <v>22.2283279078363</v>
      </c>
      <c r="F3" s="41">
        <v>8.33562296543863</v>
      </c>
      <c r="G3" s="41">
        <v>1.11141639539181</v>
      </c>
      <c r="H3" s="41">
        <v>0.0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1">
        <v>3.0</v>
      </c>
      <c r="B4" s="41">
        <v>762.957455749604</v>
      </c>
      <c r="C4" s="41">
        <v>240.190310143394</v>
      </c>
      <c r="D4" s="41">
        <v>69.5139015238528</v>
      </c>
      <c r="E4" s="41">
        <v>33.9092202555379</v>
      </c>
      <c r="F4" s="41">
        <v>12.7159575958267</v>
      </c>
      <c r="G4" s="41">
        <v>1.69546101277689</v>
      </c>
      <c r="H4" s="41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1">
        <v>4.0</v>
      </c>
      <c r="B5" s="41">
        <v>356.951992673358</v>
      </c>
      <c r="C5" s="41">
        <v>112.373775471242</v>
      </c>
      <c r="D5" s="41">
        <v>32.5222926657949</v>
      </c>
      <c r="E5" s="41">
        <v>15.8645330077048</v>
      </c>
      <c r="F5" s="41">
        <v>5.94919987788931</v>
      </c>
      <c r="G5" s="41">
        <v>0.793226650385241</v>
      </c>
      <c r="H5" s="41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1">
        <v>5.0</v>
      </c>
      <c r="B6" s="41">
        <v>359.951718620557</v>
      </c>
      <c r="C6" s="41">
        <v>113.318133639805</v>
      </c>
      <c r="D6" s="41">
        <v>32.795601029873</v>
      </c>
      <c r="E6" s="41">
        <v>15.9978541609136</v>
      </c>
      <c r="F6" s="41">
        <v>5.99919531034263</v>
      </c>
      <c r="G6" s="41">
        <v>0.799892708045684</v>
      </c>
      <c r="H6" s="41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1">
        <v>6.0</v>
      </c>
      <c r="B7" s="41">
        <v>370.901707917453</v>
      </c>
      <c r="C7" s="41">
        <v>116.765352492531</v>
      </c>
      <c r="D7" s="41">
        <v>33.7932667213679</v>
      </c>
      <c r="E7" s="41">
        <v>16.4845203518868</v>
      </c>
      <c r="F7" s="41">
        <v>6.18169513195756</v>
      </c>
      <c r="G7" s="41">
        <v>0.824226017594341</v>
      </c>
      <c r="H7" s="41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1">
        <v>7.0</v>
      </c>
      <c r="B8" s="41">
        <v>389.495771382833</v>
      </c>
      <c r="C8" s="41">
        <v>122.61903913904</v>
      </c>
      <c r="D8" s="41">
        <v>35.4873925037692</v>
      </c>
      <c r="E8" s="41">
        <v>17.3109231725703</v>
      </c>
      <c r="F8" s="41">
        <v>6.49159618971389</v>
      </c>
      <c r="G8" s="41">
        <v>0.865546158628519</v>
      </c>
      <c r="H8" s="41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1">
        <v>8.0</v>
      </c>
      <c r="B9" s="41">
        <v>494.711782105074</v>
      </c>
      <c r="C9" s="41">
        <v>155.742598070115</v>
      </c>
      <c r="D9" s="41">
        <v>45.0737401473512</v>
      </c>
      <c r="E9" s="41">
        <v>21.987190315781</v>
      </c>
      <c r="F9" s="41">
        <v>8.2451963684179</v>
      </c>
      <c r="G9" s="41">
        <v>1.09935951578905</v>
      </c>
      <c r="H9" s="41"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1">
        <v>9.0</v>
      </c>
      <c r="B10" s="41">
        <v>502.063254436381</v>
      </c>
      <c r="C10" s="41">
        <v>158.056950470712</v>
      </c>
      <c r="D10" s="41">
        <v>45.7435409597591</v>
      </c>
      <c r="E10" s="41">
        <v>22.3139224193947</v>
      </c>
      <c r="F10" s="41">
        <v>8.36772090727301</v>
      </c>
      <c r="G10" s="41">
        <v>1.11569612096973</v>
      </c>
      <c r="H10" s="41"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1">
        <v>10.0</v>
      </c>
      <c r="B11" s="41">
        <v>513.342098289661</v>
      </c>
      <c r="C11" s="41">
        <v>161.607697609708</v>
      </c>
      <c r="D11" s="41">
        <v>46.7711689552802</v>
      </c>
      <c r="E11" s="41">
        <v>22.8152043684293</v>
      </c>
      <c r="F11" s="41">
        <v>8.55570163816101</v>
      </c>
      <c r="G11" s="41">
        <v>1.14076021842146</v>
      </c>
      <c r="H11" s="41">
        <v>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1">
        <v>11.0</v>
      </c>
      <c r="B12" s="41">
        <v>528.595417075828</v>
      </c>
      <c r="C12" s="41">
        <v>166.409668338686</v>
      </c>
      <c r="D12" s="41">
        <v>48.1609157780199</v>
      </c>
      <c r="E12" s="41">
        <v>23.4931296478146</v>
      </c>
      <c r="F12" s="41">
        <v>8.80992361793047</v>
      </c>
      <c r="G12" s="41">
        <v>1.17465648239073</v>
      </c>
      <c r="H12" s="41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1">
        <v>12.0</v>
      </c>
      <c r="B13" s="41">
        <v>548.099456225758</v>
      </c>
      <c r="C13" s="41">
        <v>172.549828811813</v>
      </c>
      <c r="D13" s="41">
        <v>49.9379504561246</v>
      </c>
      <c r="E13" s="41">
        <v>24.3599758322559</v>
      </c>
      <c r="F13" s="41">
        <v>9.13499093709598</v>
      </c>
      <c r="G13" s="41">
        <v>1.21799879161279</v>
      </c>
      <c r="H13" s="41"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1">
        <v>13.0</v>
      </c>
      <c r="B14" s="41">
        <v>572.36439350082</v>
      </c>
      <c r="C14" s="41">
        <v>180.188790546554</v>
      </c>
      <c r="D14" s="41">
        <v>52.1487558522969</v>
      </c>
      <c r="E14" s="41">
        <v>25.4384174889253</v>
      </c>
      <c r="F14" s="41">
        <v>9.539406558347</v>
      </c>
      <c r="G14" s="41">
        <v>1.27192087444626</v>
      </c>
      <c r="H14" s="41"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1">
        <v>14.0</v>
      </c>
      <c r="B15" s="41">
        <v>602.174902296137</v>
      </c>
      <c r="C15" s="41">
        <v>189.573580352487</v>
      </c>
      <c r="D15" s="41">
        <v>54.8648244314258</v>
      </c>
      <c r="E15" s="41">
        <v>26.7633289909394</v>
      </c>
      <c r="F15" s="41">
        <v>10.0362483716022</v>
      </c>
      <c r="G15" s="41">
        <v>1.33816644954697</v>
      </c>
      <c r="H15" s="41">
        <v>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1">
        <v>15.0</v>
      </c>
      <c r="B16" s="41">
        <v>600.494368026897</v>
      </c>
      <c r="C16" s="41">
        <v>189.044523267727</v>
      </c>
      <c r="D16" s="41">
        <v>54.7117090868951</v>
      </c>
      <c r="E16" s="41">
        <v>26.6886385789732</v>
      </c>
      <c r="F16" s="41">
        <v>10.0082394671149</v>
      </c>
      <c r="G16" s="41">
        <v>1.33443192894866</v>
      </c>
      <c r="H16" s="41">
        <v>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1">
        <v>16.0</v>
      </c>
      <c r="B17" s="41">
        <v>531.325745499556</v>
      </c>
      <c r="C17" s="41">
        <v>167.269216175786</v>
      </c>
      <c r="D17" s="41">
        <v>48.409679034404</v>
      </c>
      <c r="E17" s="41">
        <v>23.614477577758</v>
      </c>
      <c r="F17" s="41">
        <v>8.85542909165927</v>
      </c>
      <c r="G17" s="41">
        <v>1.1807238788879</v>
      </c>
      <c r="H17" s="41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1">
        <v>17.0</v>
      </c>
      <c r="B18" s="41">
        <v>531.858314902674</v>
      </c>
      <c r="C18" s="41">
        <v>167.436876913804</v>
      </c>
      <c r="D18" s="41">
        <v>48.4582020244658</v>
      </c>
      <c r="E18" s="41">
        <v>23.6381473290077</v>
      </c>
      <c r="F18" s="41">
        <v>8.8643052483779</v>
      </c>
      <c r="G18" s="41">
        <v>1.18190736645038</v>
      </c>
      <c r="H18" s="41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1">
        <v>18.0</v>
      </c>
      <c r="B19" s="41">
        <v>533.288981724571</v>
      </c>
      <c r="C19" s="41">
        <v>167.887272024402</v>
      </c>
      <c r="D19" s="41">
        <v>48.5885516682387</v>
      </c>
      <c r="E19" s="41">
        <v>23.701732521092</v>
      </c>
      <c r="F19" s="41">
        <v>8.88814969540952</v>
      </c>
      <c r="G19" s="41">
        <v>1.1850866260546</v>
      </c>
      <c r="H19" s="41"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1">
        <v>19.0</v>
      </c>
      <c r="B20" s="41">
        <v>535.568543978316</v>
      </c>
      <c r="C20" s="41">
        <v>168.604911993173</v>
      </c>
      <c r="D20" s="41">
        <v>48.7962451180244</v>
      </c>
      <c r="E20" s="41">
        <v>23.8030463990362</v>
      </c>
      <c r="F20" s="41">
        <v>8.92614239963861</v>
      </c>
      <c r="G20" s="41">
        <v>1.19015231995181</v>
      </c>
      <c r="H20" s="41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1">
        <v>20.0</v>
      </c>
      <c r="B21" s="41">
        <v>538.662524409188</v>
      </c>
      <c r="C21" s="41">
        <v>169.578942869559</v>
      </c>
      <c r="D21" s="41">
        <v>49.0781411128371</v>
      </c>
      <c r="E21" s="41">
        <v>23.9405566404083</v>
      </c>
      <c r="F21" s="41">
        <v>8.97770874015314</v>
      </c>
      <c r="G21" s="41">
        <v>1.19702783202041</v>
      </c>
      <c r="H21" s="41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1">
        <v>21.0</v>
      </c>
      <c r="B22" s="41">
        <v>542.548797687224</v>
      </c>
      <c r="C22" s="41">
        <v>170.802399271904</v>
      </c>
      <c r="D22" s="41">
        <v>49.4322237892804</v>
      </c>
      <c r="E22" s="41">
        <v>24.1132798972099</v>
      </c>
      <c r="F22" s="41">
        <v>9.04247996145374</v>
      </c>
      <c r="G22" s="41">
        <v>1.20566399486049</v>
      </c>
      <c r="H22" s="41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1">
        <v>22.0</v>
      </c>
      <c r="B23" s="41">
        <v>547.215913246726</v>
      </c>
      <c r="C23" s="41">
        <v>172.271676392487</v>
      </c>
      <c r="D23" s="41">
        <v>49.8574498735906</v>
      </c>
      <c r="E23" s="41">
        <v>24.32070725541</v>
      </c>
      <c r="F23" s="41">
        <v>9.12026522077877</v>
      </c>
      <c r="G23" s="41">
        <v>1.2160353627705</v>
      </c>
      <c r="H23" s="41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1">
        <v>23.0</v>
      </c>
      <c r="B24" s="41">
        <v>552.66193730862</v>
      </c>
      <c r="C24" s="41">
        <v>173.98616544901</v>
      </c>
      <c r="D24" s="41">
        <v>50.3536431770076</v>
      </c>
      <c r="E24" s="41">
        <v>24.562752769272</v>
      </c>
      <c r="F24" s="41">
        <v>9.211032288477</v>
      </c>
      <c r="G24" s="41">
        <v>1.2281376384636</v>
      </c>
      <c r="H24" s="41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1">
        <v>24.0</v>
      </c>
      <c r="B25" s="41">
        <v>558.893696295174</v>
      </c>
      <c r="C25" s="41">
        <v>175.948015500332</v>
      </c>
      <c r="D25" s="41">
        <v>50.9214256624492</v>
      </c>
      <c r="E25" s="41">
        <v>24.839719835341</v>
      </c>
      <c r="F25" s="41">
        <v>9.3148949382529</v>
      </c>
      <c r="G25" s="41">
        <v>1.24198599176705</v>
      </c>
      <c r="H25" s="41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1">
        <v>25.0</v>
      </c>
      <c r="B26" s="41">
        <v>565.926343541015</v>
      </c>
      <c r="C26" s="41">
        <v>178.16199704069</v>
      </c>
      <c r="D26" s="41">
        <v>51.5621779670702</v>
      </c>
      <c r="E26" s="41">
        <v>25.1522819351562</v>
      </c>
      <c r="F26" s="41">
        <v>9.43210572568359</v>
      </c>
      <c r="G26" s="41">
        <v>1.25761409675781</v>
      </c>
      <c r="H26" s="41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1">
        <v>26.0</v>
      </c>
      <c r="B27" s="41">
        <v>573.783199078296</v>
      </c>
      <c r="C27" s="41">
        <v>180.635451561686</v>
      </c>
      <c r="D27" s="41">
        <v>52.2780248049114</v>
      </c>
      <c r="E27" s="41">
        <v>25.5014755145909</v>
      </c>
      <c r="F27" s="41">
        <v>9.56305331797161</v>
      </c>
      <c r="G27" s="41">
        <v>1.27507377572954</v>
      </c>
      <c r="H27" s="41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1">
        <v>27.0</v>
      </c>
      <c r="B28" s="41">
        <v>582.495832777207</v>
      </c>
      <c r="C28" s="41">
        <v>183.378317726157</v>
      </c>
      <c r="D28" s="41">
        <v>53.0718425419233</v>
      </c>
      <c r="E28" s="41">
        <v>25.8887036789869</v>
      </c>
      <c r="F28" s="41">
        <v>9.70826387962012</v>
      </c>
      <c r="G28" s="41">
        <v>1.29443518394934</v>
      </c>
      <c r="H28" s="41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1">
        <v>28.0</v>
      </c>
      <c r="B29" s="41">
        <v>592.104377138255</v>
      </c>
      <c r="C29" s="41">
        <v>186.403229839821</v>
      </c>
      <c r="D29" s="41">
        <v>53.9472876948188</v>
      </c>
      <c r="E29" s="41">
        <v>26.3157500950335</v>
      </c>
      <c r="F29" s="41">
        <v>9.86840628563759</v>
      </c>
      <c r="G29" s="41">
        <v>1.31578750475167</v>
      </c>
      <c r="H29" s="41">
        <v>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1">
        <v>29.0</v>
      </c>
      <c r="B30" s="41">
        <v>602.658069524923</v>
      </c>
      <c r="C30" s="41">
        <v>189.725688554142</v>
      </c>
      <c r="D30" s="41">
        <v>54.908846334493</v>
      </c>
      <c r="E30" s="41">
        <v>26.7848030899966</v>
      </c>
      <c r="F30" s="41">
        <v>10.0443011587487</v>
      </c>
      <c r="G30" s="41">
        <v>1.33924015449983</v>
      </c>
      <c r="H30" s="41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1">
        <v>30.0</v>
      </c>
      <c r="B31" s="41">
        <v>614.216036042241</v>
      </c>
      <c r="C31" s="41">
        <v>193.364307642927</v>
      </c>
      <c r="D31" s="41">
        <v>55.9619055060708</v>
      </c>
      <c r="E31" s="41">
        <v>27.2984904907662</v>
      </c>
      <c r="F31" s="41">
        <v>10.2369339340373</v>
      </c>
      <c r="G31" s="41">
        <v>1.36492452453831</v>
      </c>
      <c r="H31" s="41"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1">
        <v>31.0</v>
      </c>
      <c r="B32" s="41">
        <v>608.848812250055</v>
      </c>
      <c r="C32" s="41">
        <v>191.674626078721</v>
      </c>
      <c r="D32" s="41">
        <v>55.4728917827827</v>
      </c>
      <c r="E32" s="41">
        <v>27.0599472111135</v>
      </c>
      <c r="F32" s="41">
        <v>10.1474802041675</v>
      </c>
      <c r="G32" s="41">
        <v>1.35299736055567</v>
      </c>
      <c r="H32" s="41"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1">
        <v>32.0</v>
      </c>
      <c r="B33" s="41">
        <v>609.012391750261</v>
      </c>
      <c r="C33" s="41">
        <v>191.726123328786</v>
      </c>
      <c r="D33" s="41">
        <v>55.4877956928016</v>
      </c>
      <c r="E33" s="41">
        <v>27.0672174111227</v>
      </c>
      <c r="F33" s="41">
        <v>10.150206529171</v>
      </c>
      <c r="G33" s="41">
        <v>1.35336087055613</v>
      </c>
      <c r="H33" s="41"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1">
        <v>33.0</v>
      </c>
      <c r="B34" s="41">
        <v>609.460537025163</v>
      </c>
      <c r="C34" s="41">
        <v>191.867206100514</v>
      </c>
      <c r="D34" s="41">
        <v>55.5286267067371</v>
      </c>
      <c r="E34" s="41">
        <v>27.0871349788961</v>
      </c>
      <c r="F34" s="41">
        <v>10.157675617086</v>
      </c>
      <c r="G34" s="41">
        <v>1.3543567489448</v>
      </c>
      <c r="H34" s="41"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1">
        <v>34.0</v>
      </c>
      <c r="B35" s="41">
        <v>610.183444137022</v>
      </c>
      <c r="C35" s="41">
        <v>192.094787969062</v>
      </c>
      <c r="D35" s="41">
        <v>55.5944915769286</v>
      </c>
      <c r="E35" s="41">
        <v>27.1192641838676</v>
      </c>
      <c r="F35" s="41">
        <v>10.1697240689503</v>
      </c>
      <c r="G35" s="41">
        <v>1.35596320919338</v>
      </c>
      <c r="H35" s="41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1">
        <v>35.0</v>
      </c>
      <c r="B36" s="41">
        <v>611.172768809133</v>
      </c>
      <c r="C36" s="41">
        <v>192.406242032505</v>
      </c>
      <c r="D36" s="41">
        <v>55.6846300470544</v>
      </c>
      <c r="E36" s="41">
        <v>27.1632341692948</v>
      </c>
      <c r="F36" s="41">
        <v>10.1862128134855</v>
      </c>
      <c r="G36" s="41">
        <v>1.35816170846474</v>
      </c>
      <c r="H36" s="41"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1">
        <v>36.0</v>
      </c>
      <c r="B37" s="41">
        <v>612.421477077717</v>
      </c>
      <c r="C37" s="41">
        <v>192.799353894836</v>
      </c>
      <c r="D37" s="41">
        <v>55.7984012448586</v>
      </c>
      <c r="E37" s="41">
        <v>27.2187323145652</v>
      </c>
      <c r="F37" s="41">
        <v>10.2070246179619</v>
      </c>
      <c r="G37" s="41">
        <v>1.36093661572825</v>
      </c>
      <c r="H37" s="41">
        <v>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1">
        <v>37.0</v>
      </c>
      <c r="B38" s="41">
        <v>613.923719922719</v>
      </c>
      <c r="C38" s="41">
        <v>193.272282197893</v>
      </c>
      <c r="D38" s="41">
        <v>55.9352722596255</v>
      </c>
      <c r="E38" s="41">
        <v>27.2854986632319</v>
      </c>
      <c r="F38" s="41">
        <v>10.232061998712</v>
      </c>
      <c r="G38" s="41">
        <v>1.36427493316159</v>
      </c>
      <c r="H38" s="41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1">
        <v>38.0</v>
      </c>
      <c r="B39" s="41">
        <v>615.674728006816</v>
      </c>
      <c r="C39" s="41">
        <v>193.823525483627</v>
      </c>
      <c r="D39" s="41">
        <v>56.0948085517321</v>
      </c>
      <c r="E39" s="41">
        <v>27.3633212447474</v>
      </c>
      <c r="F39" s="41">
        <v>10.2612454667802</v>
      </c>
      <c r="G39" s="41">
        <v>1.36816606223737</v>
      </c>
      <c r="H39" s="41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1">
        <v>39.0</v>
      </c>
      <c r="B40" s="41">
        <v>617.670723405447</v>
      </c>
      <c r="C40" s="41">
        <v>194.451894405418</v>
      </c>
      <c r="D40" s="41">
        <v>56.276665910274</v>
      </c>
      <c r="E40" s="41">
        <v>27.4520321513532</v>
      </c>
      <c r="F40" s="41">
        <v>10.2945120567574</v>
      </c>
      <c r="G40" s="41">
        <v>1.37260160756766</v>
      </c>
      <c r="H40" s="41">
        <v>0.0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1">
        <v>40.0</v>
      </c>
      <c r="B41" s="41">
        <v>619.908845807657</v>
      </c>
      <c r="C41" s="41">
        <v>195.156488495003</v>
      </c>
      <c r="D41" s="41">
        <v>56.4805837291421</v>
      </c>
      <c r="E41" s="41">
        <v>27.551504258118</v>
      </c>
      <c r="F41" s="41">
        <v>10.3318140967942</v>
      </c>
      <c r="G41" s="41">
        <v>1.3775752129059</v>
      </c>
      <c r="H41" s="41">
        <v>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1">
        <v>41.0</v>
      </c>
      <c r="B42" s="41">
        <v>622.387091144038</v>
      </c>
      <c r="C42" s="41">
        <v>195.936676841641</v>
      </c>
      <c r="D42" s="41">
        <v>56.7063794153457</v>
      </c>
      <c r="E42" s="41">
        <v>27.6616484952905</v>
      </c>
      <c r="F42" s="41">
        <v>10.3731181857339</v>
      </c>
      <c r="G42" s="41">
        <v>1.38308242476453</v>
      </c>
      <c r="H42" s="41">
        <v>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1">
        <v>42.0</v>
      </c>
      <c r="B43" s="41">
        <v>625.104260980954</v>
      </c>
      <c r="C43" s="41">
        <v>196.79208216067</v>
      </c>
      <c r="D43" s="41">
        <v>56.9539437782647</v>
      </c>
      <c r="E43" s="41">
        <v>27.7824115991535</v>
      </c>
      <c r="F43" s="41">
        <v>10.4184043496825</v>
      </c>
      <c r="G43" s="41">
        <v>1.38912057995767</v>
      </c>
      <c r="H43" s="41">
        <v>0.0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1">
        <v>43.0</v>
      </c>
      <c r="B44" s="41">
        <v>628.059921331319</v>
      </c>
      <c r="C44" s="41">
        <v>197.722567826526</v>
      </c>
      <c r="D44" s="41">
        <v>57.2232372768535</v>
      </c>
      <c r="E44" s="41">
        <v>27.9137742813919</v>
      </c>
      <c r="F44" s="41">
        <v>10.4676653555219</v>
      </c>
      <c r="G44" s="41">
        <v>1.39568871406959</v>
      </c>
      <c r="H44" s="41">
        <v>0.0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1">
        <v>44.0</v>
      </c>
      <c r="B45" s="41">
        <v>631.254369785982</v>
      </c>
      <c r="C45" s="41">
        <v>198.728227525216</v>
      </c>
      <c r="D45" s="41">
        <v>57.5142870249451</v>
      </c>
      <c r="E45" s="41">
        <v>28.0557497682659</v>
      </c>
      <c r="F45" s="41">
        <v>10.5209061630997</v>
      </c>
      <c r="G45" s="41">
        <v>1.40278748841329</v>
      </c>
      <c r="H45" s="41"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1">
        <v>45.0</v>
      </c>
      <c r="B46" s="41">
        <v>634.68861007961</v>
      </c>
      <c r="C46" s="41">
        <v>199.809377247284</v>
      </c>
      <c r="D46" s="41">
        <v>57.82718447392</v>
      </c>
      <c r="E46" s="41">
        <v>28.2083826702049</v>
      </c>
      <c r="F46" s="41">
        <v>10.5781435013268</v>
      </c>
      <c r="G46" s="41">
        <v>1.41041913351024</v>
      </c>
      <c r="H46" s="41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1">
        <v>46.0</v>
      </c>
      <c r="B47" s="41">
        <v>638.36433337968</v>
      </c>
      <c r="C47" s="41">
        <v>200.966549397306</v>
      </c>
      <c r="D47" s="41">
        <v>58.1620837079264</v>
      </c>
      <c r="E47" s="41">
        <v>28.371748150208</v>
      </c>
      <c r="F47" s="41">
        <v>10.639405556328</v>
      </c>
      <c r="G47" s="41">
        <v>1.4185874075104</v>
      </c>
      <c r="H47" s="41"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1">
        <v>47.0</v>
      </c>
      <c r="B48" s="41">
        <v>642.283905734659</v>
      </c>
      <c r="C48" s="41">
        <v>202.200488842392</v>
      </c>
      <c r="D48" s="41">
        <v>58.5192003002689</v>
      </c>
      <c r="E48" s="41">
        <v>28.5459513659848</v>
      </c>
      <c r="F48" s="41">
        <v>10.7047317622443</v>
      </c>
      <c r="G48" s="41">
        <v>1.42729756829924</v>
      </c>
      <c r="H48" s="41"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1">
        <v>48.0</v>
      </c>
      <c r="B49" s="41">
        <v>646.450361243093</v>
      </c>
      <c r="C49" s="41">
        <v>203.512150761714</v>
      </c>
      <c r="D49" s="41">
        <v>58.8988106910373</v>
      </c>
      <c r="E49" s="41">
        <v>28.7311271663596</v>
      </c>
      <c r="F49" s="41">
        <v>10.7741726873848</v>
      </c>
      <c r="G49" s="41">
        <v>1.43655635831798</v>
      </c>
      <c r="H49" s="41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1">
        <v>49.0</v>
      </c>
      <c r="B50" s="41">
        <v>650.867400614769</v>
      </c>
      <c r="C50" s="41">
        <v>204.902700193538</v>
      </c>
      <c r="D50" s="41">
        <v>59.3012520560123</v>
      </c>
      <c r="E50" s="41">
        <v>28.927440027323</v>
      </c>
      <c r="F50" s="41">
        <v>10.8477900102461</v>
      </c>
      <c r="G50" s="41">
        <v>1.44637200136615</v>
      </c>
      <c r="H50" s="41"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1">
        <v>50.0</v>
      </c>
      <c r="B51" s="41">
        <v>655.539394890817</v>
      </c>
      <c r="C51" s="41">
        <v>206.373513206368</v>
      </c>
      <c r="D51" s="41">
        <v>59.7269226456077</v>
      </c>
      <c r="E51" s="41">
        <v>29.1350842173696</v>
      </c>
      <c r="F51" s="41">
        <v>10.9256565815136</v>
      </c>
      <c r="G51" s="41">
        <v>1.45675421086848</v>
      </c>
      <c r="H51" s="41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1">
        <v>51.0</v>
      </c>
      <c r="B52" s="41">
        <v>660.471394176324</v>
      </c>
      <c r="C52" s="41">
        <v>207.926179648102</v>
      </c>
      <c r="D52" s="41">
        <v>60.1762825805095</v>
      </c>
      <c r="E52" s="41">
        <v>29.3542841856144</v>
      </c>
      <c r="F52" s="41">
        <v>11.0078565696054</v>
      </c>
      <c r="G52" s="41">
        <v>1.46771420928072</v>
      </c>
      <c r="H52" s="41">
        <v>0.0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1">
        <v>52.0</v>
      </c>
      <c r="B53" s="41">
        <v>665.669141318115</v>
      </c>
      <c r="C53" s="41">
        <v>209.562507451999</v>
      </c>
      <c r="D53" s="41">
        <v>60.6498550978727</v>
      </c>
      <c r="E53" s="41">
        <v>29.585295169694</v>
      </c>
      <c r="F53" s="41">
        <v>11.0944856886352</v>
      </c>
      <c r="G53" s="41">
        <v>1.4792647584847</v>
      </c>
      <c r="H53" s="41">
        <v>0.0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1">
        <v>53.0</v>
      </c>
      <c r="B54" s="41">
        <v>671.139090534796</v>
      </c>
      <c r="C54" s="41">
        <v>211.284528501695</v>
      </c>
      <c r="D54" s="41">
        <v>61.1482282487258</v>
      </c>
      <c r="E54" s="41">
        <v>29.8284040237687</v>
      </c>
      <c r="F54" s="41">
        <v>11.1856515089132</v>
      </c>
      <c r="G54" s="41">
        <v>1.49142020118843</v>
      </c>
      <c r="H54" s="41">
        <v>0.0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1">
        <v>54.0</v>
      </c>
      <c r="B55" s="41">
        <v>676.888431077634</v>
      </c>
      <c r="C55" s="41">
        <v>213.094506079996</v>
      </c>
      <c r="D55" s="41">
        <v>61.67205705374</v>
      </c>
      <c r="E55" s="41">
        <v>30.083930270117</v>
      </c>
      <c r="F55" s="41">
        <v>11.2814738512939</v>
      </c>
      <c r="G55" s="41">
        <v>1.50419651350585</v>
      </c>
      <c r="H55" s="41">
        <v>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1">
        <v>55.0</v>
      </c>
      <c r="B56" s="41">
        <v>682.925116071567</v>
      </c>
      <c r="C56" s="41">
        <v>214.994943948456</v>
      </c>
      <c r="D56" s="41">
        <v>62.222066130965</v>
      </c>
      <c r="E56" s="41">
        <v>30.3522273809585</v>
      </c>
      <c r="F56" s="41">
        <v>11.3820852678594</v>
      </c>
      <c r="G56" s="41">
        <v>1.51761136904792</v>
      </c>
      <c r="H56" s="41"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1">
        <v>56.0</v>
      </c>
      <c r="B57" s="41">
        <v>689.257896756425</v>
      </c>
      <c r="C57" s="41">
        <v>216.988597127022</v>
      </c>
      <c r="D57" s="41">
        <v>62.7990528155854</v>
      </c>
      <c r="E57" s="41">
        <v>30.6336843002855</v>
      </c>
      <c r="F57" s="41">
        <v>11.487631612607</v>
      </c>
      <c r="G57" s="41">
        <v>1.53168421501427</v>
      </c>
      <c r="H57" s="41"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1">
        <v>57.0</v>
      </c>
      <c r="B58" s="41">
        <v>695.896362422444</v>
      </c>
      <c r="C58" s="41">
        <v>219.078484466325</v>
      </c>
      <c r="D58" s="41">
        <v>63.4038907984893</v>
      </c>
      <c r="E58" s="41">
        <v>30.9287272187752</v>
      </c>
      <c r="F58" s="41">
        <v>11.5982727070407</v>
      </c>
      <c r="G58" s="41">
        <v>1.54643636093876</v>
      </c>
      <c r="H58" s="41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1">
        <v>58.0</v>
      </c>
      <c r="B59" s="41">
        <v>702.850986411134</v>
      </c>
      <c r="C59" s="41">
        <v>221.267903129431</v>
      </c>
      <c r="D59" s="41">
        <v>64.0375343174588</v>
      </c>
      <c r="E59" s="41">
        <v>31.2378216182726</v>
      </c>
      <c r="F59" s="41">
        <v>11.7141831068522</v>
      </c>
      <c r="G59" s="41">
        <v>1.56189108091363</v>
      </c>
      <c r="H59" s="41"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1">
        <v>59.0</v>
      </c>
      <c r="B60" s="41">
        <v>710.133178636238</v>
      </c>
      <c r="C60" s="41">
        <v>223.560445126223</v>
      </c>
      <c r="D60" s="41">
        <v>64.7010229424128</v>
      </c>
      <c r="E60" s="41">
        <v>31.561474606055</v>
      </c>
      <c r="F60" s="41">
        <v>11.8355529772706</v>
      </c>
      <c r="G60" s="41">
        <v>1.57807373030275</v>
      </c>
      <c r="H60" s="41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1">
        <v>60.0</v>
      </c>
      <c r="B61" s="41">
        <v>717.755345169873</v>
      </c>
      <c r="C61" s="41">
        <v>225.960016071997</v>
      </c>
      <c r="D61" s="41">
        <v>65.3954870043662</v>
      </c>
      <c r="E61" s="41">
        <v>31.9002375631055</v>
      </c>
      <c r="F61" s="41">
        <v>11.9625890861645</v>
      </c>
      <c r="G61" s="41">
        <v>1.59501187815527</v>
      </c>
      <c r="H61" s="41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1">
        <v>61.0</v>
      </c>
      <c r="B62" s="41">
        <v>716.621361955502</v>
      </c>
      <c r="C62" s="41">
        <v>225.603021356362</v>
      </c>
      <c r="D62" s="41">
        <v>65.2921685337235</v>
      </c>
      <c r="E62" s="41">
        <v>31.8498383091334</v>
      </c>
      <c r="F62" s="41">
        <v>11.943689365925</v>
      </c>
      <c r="G62" s="41">
        <v>1.59249191545667</v>
      </c>
      <c r="H62" s="41"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1">
        <v>62.0</v>
      </c>
      <c r="B63" s="41">
        <v>715.568535675811</v>
      </c>
      <c r="C63" s="41">
        <v>225.271576046088</v>
      </c>
      <c r="D63" s="41">
        <v>65.1962443615738</v>
      </c>
      <c r="E63" s="41">
        <v>31.803046030036</v>
      </c>
      <c r="F63" s="41">
        <v>11.9261422612635</v>
      </c>
      <c r="G63" s="41">
        <v>1.5901523015018</v>
      </c>
      <c r="H63" s="41">
        <v>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1">
        <v>63.0</v>
      </c>
      <c r="B64" s="41">
        <v>714.594489894468</v>
      </c>
      <c r="C64" s="41">
        <v>224.964932003814</v>
      </c>
      <c r="D64" s="41">
        <v>65.1074979681626</v>
      </c>
      <c r="E64" s="41">
        <v>31.7597551064208</v>
      </c>
      <c r="F64" s="41">
        <v>11.9099081649078</v>
      </c>
      <c r="G64" s="41">
        <v>1.58798775532104</v>
      </c>
      <c r="H64" s="41"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1">
        <v>64.0</v>
      </c>
      <c r="B65" s="41">
        <v>713.696987201664</v>
      </c>
      <c r="C65" s="41">
        <v>224.682384859783</v>
      </c>
      <c r="D65" s="41">
        <v>65.0257255005961</v>
      </c>
      <c r="E65" s="41">
        <v>31.7198660978517</v>
      </c>
      <c r="F65" s="41">
        <v>11.8949497866944</v>
      </c>
      <c r="G65" s="41">
        <v>1.58599330489258</v>
      </c>
      <c r="H65" s="41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1">
        <v>65.0</v>
      </c>
      <c r="B66" s="41">
        <v>712.873920092798</v>
      </c>
      <c r="C66" s="41">
        <v>224.423271140325</v>
      </c>
      <c r="D66" s="41">
        <v>64.9507349417883</v>
      </c>
      <c r="E66" s="41">
        <v>31.6832853374577</v>
      </c>
      <c r="F66" s="41">
        <v>11.8812320015466</v>
      </c>
      <c r="G66" s="41">
        <v>1.58416426687288</v>
      </c>
      <c r="H66" s="41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1">
        <v>66.0</v>
      </c>
      <c r="B67" s="41">
        <v>712.123302599149</v>
      </c>
      <c r="C67" s="41">
        <v>224.186965633065</v>
      </c>
      <c r="D67" s="41">
        <v>64.8823453479224</v>
      </c>
      <c r="E67" s="41">
        <v>31.6499245599621</v>
      </c>
      <c r="F67" s="41">
        <v>11.8687217099858</v>
      </c>
      <c r="G67" s="41">
        <v>1.5824962279981</v>
      </c>
      <c r="H67" s="41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1">
        <v>67.0</v>
      </c>
      <c r="B68" s="41">
        <v>711.443262598989</v>
      </c>
      <c r="C68" s="41">
        <v>223.972878966348</v>
      </c>
      <c r="D68" s="41">
        <v>64.8203861479079</v>
      </c>
      <c r="E68" s="41">
        <v>31.619700559955</v>
      </c>
      <c r="F68" s="41">
        <v>11.8573877099831</v>
      </c>
      <c r="G68" s="41">
        <v>1.58098502799775</v>
      </c>
      <c r="H68" s="41">
        <v>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1">
        <v>68.0</v>
      </c>
      <c r="B69" s="41">
        <v>710.832034745561</v>
      </c>
      <c r="C69" s="41">
        <v>223.780455382861</v>
      </c>
      <c r="D69" s="41">
        <v>64.76469649904</v>
      </c>
      <c r="E69" s="41">
        <v>31.5925348775805</v>
      </c>
      <c r="F69" s="41">
        <v>11.8472005790926</v>
      </c>
      <c r="G69" s="41">
        <v>1.57962674387902</v>
      </c>
      <c r="H69" s="41">
        <v>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1">
        <v>69.0</v>
      </c>
      <c r="B70" s="41">
        <v>710.287953954784</v>
      </c>
      <c r="C70" s="41">
        <v>223.609170689469</v>
      </c>
      <c r="D70" s="41">
        <v>64.7151246936581</v>
      </c>
      <c r="E70" s="41">
        <v>31.5683535091015</v>
      </c>
      <c r="F70" s="41">
        <v>11.838132565913</v>
      </c>
      <c r="G70" s="41">
        <v>1.57841767545507</v>
      </c>
      <c r="H70" s="41"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1">
        <v>70.0</v>
      </c>
      <c r="B71" s="41">
        <v>709.809449402054</v>
      </c>
      <c r="C71" s="41">
        <v>223.458530367313</v>
      </c>
      <c r="D71" s="41">
        <v>64.6715276121872</v>
      </c>
      <c r="E71" s="41">
        <v>31.5470866400913</v>
      </c>
      <c r="F71" s="41">
        <v>11.8301574900342</v>
      </c>
      <c r="G71" s="41">
        <v>1.57735433200456</v>
      </c>
      <c r="H71" s="41"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1">
        <v>71.0</v>
      </c>
      <c r="B72" s="41">
        <v>709.395038982418</v>
      </c>
      <c r="C72" s="41">
        <v>223.328067827798</v>
      </c>
      <c r="D72" s="41">
        <v>64.6337702183981</v>
      </c>
      <c r="E72" s="41">
        <v>31.5286683992186</v>
      </c>
      <c r="F72" s="41">
        <v>11.8232506497069</v>
      </c>
      <c r="G72" s="41">
        <v>1.57643341996093</v>
      </c>
      <c r="H72" s="41">
        <v>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1">
        <v>72.0</v>
      </c>
      <c r="B73" s="41">
        <v>709.043324193286</v>
      </c>
      <c r="C73" s="41">
        <v>223.21734280159</v>
      </c>
      <c r="D73" s="41">
        <v>64.6017250931661</v>
      </c>
      <c r="E73" s="41">
        <v>31.5130366308127</v>
      </c>
      <c r="F73" s="41">
        <v>11.8173887365547</v>
      </c>
      <c r="G73" s="41">
        <v>1.57565183154063</v>
      </c>
      <c r="H73" s="41">
        <v>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1">
        <v>73.0</v>
      </c>
      <c r="B74" s="41">
        <v>708.752985402924</v>
      </c>
      <c r="C74" s="41">
        <v>223.125939849068</v>
      </c>
      <c r="D74" s="41">
        <v>64.5752720033775</v>
      </c>
      <c r="E74" s="41">
        <v>31.5001326845744</v>
      </c>
      <c r="F74" s="41">
        <v>11.8125497567154</v>
      </c>
      <c r="G74" s="41">
        <v>1.57500663422872</v>
      </c>
      <c r="H74" s="41">
        <v>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1">
        <v>74.0</v>
      </c>
      <c r="B75" s="41">
        <v>708.522777471673</v>
      </c>
      <c r="C75" s="41">
        <v>223.053466981823</v>
      </c>
      <c r="D75" s="41">
        <v>64.5542975029746</v>
      </c>
      <c r="E75" s="41">
        <v>31.4899012209632</v>
      </c>
      <c r="F75" s="41">
        <v>11.8087129578612</v>
      </c>
      <c r="G75" s="41">
        <v>1.57449506104816</v>
      </c>
      <c r="H75" s="41">
        <v>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1">
        <v>75.0</v>
      </c>
      <c r="B76" s="41">
        <v>708.351525696081</v>
      </c>
      <c r="C76" s="41">
        <v>222.999554385803</v>
      </c>
      <c r="D76" s="41">
        <v>64.5386945634207</v>
      </c>
      <c r="E76" s="41">
        <v>31.4822900309369</v>
      </c>
      <c r="F76" s="41">
        <v>11.8058587616013</v>
      </c>
      <c r="G76" s="41">
        <v>1.57411450154684</v>
      </c>
      <c r="H76" s="41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1">
        <v>76.0</v>
      </c>
      <c r="B77" s="41">
        <v>708.238122049079</v>
      </c>
      <c r="C77" s="41">
        <v>222.963853237673</v>
      </c>
      <c r="D77" s="41">
        <v>64.5283622311383</v>
      </c>
      <c r="E77" s="41">
        <v>31.4772498688479</v>
      </c>
      <c r="F77" s="41">
        <v>11.8039687008179</v>
      </c>
      <c r="G77" s="41">
        <v>1.57386249344239</v>
      </c>
      <c r="H77" s="41"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1">
        <v>77.0</v>
      </c>
      <c r="B78" s="41">
        <v>708.181521691862</v>
      </c>
      <c r="C78" s="41">
        <v>222.946034606697</v>
      </c>
      <c r="D78" s="41">
        <v>64.523205309703</v>
      </c>
      <c r="E78" s="41">
        <v>31.4747342974161</v>
      </c>
      <c r="F78" s="41">
        <v>11.803025361531</v>
      </c>
      <c r="G78" s="41">
        <v>1.5737367148708</v>
      </c>
      <c r="H78" s="41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1">
        <v>78.0</v>
      </c>
      <c r="B79" s="41">
        <v>708.180739735529</v>
      </c>
      <c r="C79" s="41">
        <v>222.945788435259</v>
      </c>
      <c r="D79" s="41">
        <v>64.5231340647926</v>
      </c>
      <c r="E79" s="41">
        <v>31.4746995438013</v>
      </c>
      <c r="F79" s="41">
        <v>11.8030123289254</v>
      </c>
      <c r="G79" s="41">
        <v>1.57373497719006</v>
      </c>
      <c r="H79" s="41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1">
        <v>79.0</v>
      </c>
      <c r="B80" s="41">
        <v>708.234848232499</v>
      </c>
      <c r="C80" s="41">
        <v>222.962822591712</v>
      </c>
      <c r="D80" s="41">
        <v>64.5280639500721</v>
      </c>
      <c r="E80" s="41">
        <v>31.4771043658888</v>
      </c>
      <c r="F80" s="41">
        <v>11.8039141372083</v>
      </c>
      <c r="G80" s="41">
        <v>1.57385521829444</v>
      </c>
      <c r="H80" s="41">
        <v>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1">
        <v>80.0</v>
      </c>
      <c r="B81" s="41">
        <v>708.342973379749</v>
      </c>
      <c r="C81" s="41">
        <v>222.996861989921</v>
      </c>
      <c r="D81" s="41">
        <v>64.5379153523771</v>
      </c>
      <c r="E81" s="41">
        <v>31.4819099279888</v>
      </c>
      <c r="F81" s="41">
        <v>11.8057162229958</v>
      </c>
      <c r="G81" s="41">
        <v>1.57409549639944</v>
      </c>
      <c r="H81" s="41">
        <v>0.0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1">
        <v>81.0</v>
      </c>
      <c r="B82" s="41">
        <v>708.504292917185</v>
      </c>
      <c r="C82" s="41">
        <v>223.047647770224</v>
      </c>
      <c r="D82" s="41">
        <v>64.5526133546768</v>
      </c>
      <c r="E82" s="41">
        <v>31.4890796852082</v>
      </c>
      <c r="F82" s="41">
        <v>11.808404881953</v>
      </c>
      <c r="G82" s="41">
        <v>1.57445398426041</v>
      </c>
      <c r="H82" s="41">
        <v>0.0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1">
        <v>82.0</v>
      </c>
      <c r="B83" s="41">
        <v>708.718033706644</v>
      </c>
      <c r="C83" s="41">
        <v>223.114936537277</v>
      </c>
      <c r="D83" s="41">
        <v>64.5720875154943</v>
      </c>
      <c r="E83" s="41">
        <v>31.4985792758508</v>
      </c>
      <c r="F83" s="41">
        <v>11.811967228444</v>
      </c>
      <c r="G83" s="41">
        <v>1.57492896379254</v>
      </c>
      <c r="H83" s="41">
        <v>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1">
        <v>83.0</v>
      </c>
      <c r="B84" s="41">
        <v>708.983469477532</v>
      </c>
      <c r="C84" s="41">
        <v>223.198499650334</v>
      </c>
      <c r="D84" s="41">
        <v>64.5962716635085</v>
      </c>
      <c r="E84" s="41">
        <v>31.5103764212236</v>
      </c>
      <c r="F84" s="41">
        <v>11.8163911579588</v>
      </c>
      <c r="G84" s="41">
        <v>1.57551882106118</v>
      </c>
      <c r="H84" s="41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1">
        <v>84.0</v>
      </c>
      <c r="B85" s="41">
        <v>709.299918726943</v>
      </c>
      <c r="C85" s="41">
        <v>223.298122562185</v>
      </c>
      <c r="D85" s="41">
        <v>64.6251037062326</v>
      </c>
      <c r="E85" s="41">
        <v>31.5244408323086</v>
      </c>
      <c r="F85" s="41">
        <v>11.8216653121157</v>
      </c>
      <c r="G85" s="41">
        <v>1.57622204161542</v>
      </c>
      <c r="H85" s="41">
        <v>0.0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1">
        <v>85.0</v>
      </c>
      <c r="B86" s="41">
        <v>709.666742762918</v>
      </c>
      <c r="C86" s="41">
        <v>223.41360420314</v>
      </c>
      <c r="D86" s="41">
        <v>64.6585254517325</v>
      </c>
      <c r="E86" s="41">
        <v>31.5407441227963</v>
      </c>
      <c r="F86" s="41">
        <v>11.8277790460486</v>
      </c>
      <c r="G86" s="41">
        <v>1.57703720613981</v>
      </c>
      <c r="H86" s="41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1">
        <v>86.0</v>
      </c>
      <c r="B87" s="41">
        <v>710.083343880521</v>
      </c>
      <c r="C87" s="41">
        <v>223.54475640683</v>
      </c>
      <c r="D87" s="41">
        <v>64.6964824424474</v>
      </c>
      <c r="E87" s="41">
        <v>31.5592597280231</v>
      </c>
      <c r="F87" s="41">
        <v>11.8347223980086</v>
      </c>
      <c r="G87" s="41">
        <v>1.57796298640115</v>
      </c>
      <c r="H87" s="41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1">
        <v>87.0</v>
      </c>
      <c r="B88" s="41">
        <v>710.549163661255</v>
      </c>
      <c r="C88" s="41">
        <v>223.691403374839</v>
      </c>
      <c r="D88" s="41">
        <v>64.7389238002477</v>
      </c>
      <c r="E88" s="41">
        <v>31.5799628293891</v>
      </c>
      <c r="F88" s="41">
        <v>11.8424860610209</v>
      </c>
      <c r="G88" s="41">
        <v>1.57899814146945</v>
      </c>
      <c r="H88" s="41">
        <v>0.0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1">
        <v>88.0</v>
      </c>
      <c r="B89" s="41">
        <v>711.063681387426</v>
      </c>
      <c r="C89" s="41">
        <v>223.853381177523</v>
      </c>
      <c r="D89" s="41">
        <v>64.7858020819655</v>
      </c>
      <c r="E89" s="41">
        <v>31.6028302838856</v>
      </c>
      <c r="F89" s="41">
        <v>11.8510613564571</v>
      </c>
      <c r="G89" s="41">
        <v>1.58014151419428</v>
      </c>
      <c r="H89" s="41">
        <v>0.0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1">
        <v>89.0</v>
      </c>
      <c r="B90" s="41">
        <v>711.626412563166</v>
      </c>
      <c r="C90" s="41">
        <v>224.030537288404</v>
      </c>
      <c r="D90" s="41">
        <v>64.8370731446441</v>
      </c>
      <c r="E90" s="41">
        <v>31.6278405583629</v>
      </c>
      <c r="F90" s="41">
        <v>11.8604402093861</v>
      </c>
      <c r="G90" s="41">
        <v>1.58139202791814</v>
      </c>
      <c r="H90" s="41">
        <v>0.0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1">
        <v>90.0</v>
      </c>
      <c r="B91" s="41">
        <v>712.236907535287</v>
      </c>
      <c r="C91" s="41">
        <v>224.222730149997</v>
      </c>
      <c r="D91" s="41">
        <v>64.8926960198817</v>
      </c>
      <c r="E91" s="41">
        <v>31.6549736682349</v>
      </c>
      <c r="F91" s="41">
        <v>11.8706151255881</v>
      </c>
      <c r="G91" s="41">
        <v>1.58274868341174</v>
      </c>
      <c r="H91" s="41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1">
        <v>91.0</v>
      </c>
      <c r="B92" s="41">
        <v>644.124578506119</v>
      </c>
      <c r="C92" s="41">
        <v>202.779959900074</v>
      </c>
      <c r="D92" s="41">
        <v>58.6869060416686</v>
      </c>
      <c r="E92" s="41">
        <v>28.6277590447164</v>
      </c>
      <c r="F92" s="41">
        <v>10.7354096417686</v>
      </c>
      <c r="G92" s="41">
        <v>1.43138795223581</v>
      </c>
      <c r="H92" s="41">
        <v>0.0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1">
        <v>92.0</v>
      </c>
      <c r="B93" s="41">
        <v>644.761395195656</v>
      </c>
      <c r="C93" s="41">
        <v>202.980439228262</v>
      </c>
      <c r="D93" s="41">
        <v>58.7449271178264</v>
      </c>
      <c r="E93" s="41">
        <v>28.6560620086958</v>
      </c>
      <c r="F93" s="41">
        <v>10.7460232532609</v>
      </c>
      <c r="G93" s="41">
        <v>1.43280310043479</v>
      </c>
      <c r="H93" s="41">
        <v>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1">
        <v>93.0</v>
      </c>
      <c r="B94" s="41">
        <v>645.440326919918</v>
      </c>
      <c r="C94" s="41">
        <v>203.194176993307</v>
      </c>
      <c r="D94" s="41">
        <v>58.8067853415925</v>
      </c>
      <c r="E94" s="41">
        <v>28.6862367519963</v>
      </c>
      <c r="F94" s="41">
        <v>10.7573387819986</v>
      </c>
      <c r="G94" s="41">
        <v>1.43431183759981</v>
      </c>
      <c r="H94" s="41">
        <v>0.0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1">
        <v>94.0</v>
      </c>
      <c r="B95" s="41">
        <v>646.161082467924</v>
      </c>
      <c r="C95" s="41">
        <v>203.421081517679</v>
      </c>
      <c r="D95" s="41">
        <v>58.8724541804108</v>
      </c>
      <c r="E95" s="41">
        <v>28.7182703319077</v>
      </c>
      <c r="F95" s="41">
        <v>10.7693513744654</v>
      </c>
      <c r="G95" s="41">
        <v>1.43591351659538</v>
      </c>
      <c r="H95" s="41">
        <v>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1">
        <v>95.0</v>
      </c>
      <c r="B96" s="41">
        <v>646.923397036836</v>
      </c>
      <c r="C96" s="41">
        <v>203.661069437522</v>
      </c>
      <c r="D96" s="41">
        <v>58.9419095078006</v>
      </c>
      <c r="E96" s="41">
        <v>28.7521509794149</v>
      </c>
      <c r="F96" s="41">
        <v>10.7820566172806</v>
      </c>
      <c r="G96" s="41">
        <v>1.43760754897074</v>
      </c>
      <c r="H96" s="41">
        <v>0.0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1">
        <v>96.0</v>
      </c>
      <c r="B97" s="41">
        <v>647.727031416121</v>
      </c>
      <c r="C97" s="41">
        <v>203.914065445816</v>
      </c>
      <c r="D97" s="41">
        <v>59.0151295290244</v>
      </c>
      <c r="E97" s="41">
        <v>28.7878680629387</v>
      </c>
      <c r="F97" s="41">
        <v>10.795450523602</v>
      </c>
      <c r="G97" s="41">
        <v>1.43939340314693</v>
      </c>
      <c r="H97" s="41">
        <v>0.0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1">
        <v>97.0</v>
      </c>
      <c r="B98" s="41">
        <v>648.57177122892</v>
      </c>
      <c r="C98" s="41">
        <v>204.180002053549</v>
      </c>
      <c r="D98" s="41">
        <v>59.0920947119683</v>
      </c>
      <c r="E98" s="41">
        <v>28.8254120546187</v>
      </c>
      <c r="F98" s="41">
        <v>10.809529520482</v>
      </c>
      <c r="G98" s="41">
        <v>1.44127060273093</v>
      </c>
      <c r="H98" s="41">
        <v>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1">
        <v>98.0</v>
      </c>
      <c r="B99" s="41">
        <v>649.457426226977</v>
      </c>
      <c r="C99" s="41">
        <v>204.458819367752</v>
      </c>
      <c r="D99" s="41">
        <v>59.1727877229023</v>
      </c>
      <c r="E99" s="41">
        <v>28.8647744989767</v>
      </c>
      <c r="F99" s="41">
        <v>10.8242904371162</v>
      </c>
      <c r="G99" s="41">
        <v>1.44323872494883</v>
      </c>
      <c r="H99" s="41">
        <v>0.0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1">
        <v>99.0</v>
      </c>
      <c r="B100" s="41">
        <v>650.383829636394</v>
      </c>
      <c r="C100" s="41">
        <v>204.750464885531</v>
      </c>
      <c r="D100" s="41">
        <v>59.2571933668715</v>
      </c>
      <c r="E100" s="41">
        <v>28.9059479838397</v>
      </c>
      <c r="F100" s="41">
        <v>10.8397304939399</v>
      </c>
      <c r="G100" s="41">
        <v>1.44529739919198</v>
      </c>
      <c r="H100" s="41">
        <v>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1">
        <v>100.0</v>
      </c>
      <c r="B101" s="41">
        <v>651.350837551419</v>
      </c>
      <c r="C101" s="41">
        <v>205.054893303224</v>
      </c>
      <c r="D101" s="41">
        <v>59.3452985324626</v>
      </c>
      <c r="E101" s="41">
        <v>28.9489261133964</v>
      </c>
      <c r="F101" s="41">
        <v>10.8558472925236</v>
      </c>
      <c r="G101" s="41">
        <v>1.44744630566982</v>
      </c>
      <c r="H101" s="41">
        <v>0.0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1">
        <v>101.0</v>
      </c>
      <c r="B102" s="41">
        <v>652.35832837331</v>
      </c>
      <c r="C102" s="41">
        <v>205.372066339746</v>
      </c>
      <c r="D102" s="41">
        <v>59.4370921406794</v>
      </c>
      <c r="E102" s="41">
        <v>28.9937034832582</v>
      </c>
      <c r="F102" s="41">
        <v>10.8726388062218</v>
      </c>
      <c r="G102" s="41">
        <v>1.44968517416291</v>
      </c>
      <c r="H102" s="41">
        <v>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1">
        <v>102.0</v>
      </c>
      <c r="B103" s="41">
        <v>653.406202292337</v>
      </c>
      <c r="C103" s="41">
        <v>205.701952573513</v>
      </c>
      <c r="D103" s="41">
        <v>59.5325650977463</v>
      </c>
      <c r="E103" s="41">
        <v>29.0402756574372</v>
      </c>
      <c r="F103" s="41">
        <v>10.8901033715389</v>
      </c>
      <c r="G103" s="41">
        <v>1.45201378287186</v>
      </c>
      <c r="H103" s="41">
        <v>0.0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1">
        <v>103.0</v>
      </c>
      <c r="B104" s="41">
        <v>654.494380810458</v>
      </c>
      <c r="C104" s="41">
        <v>206.044527292181</v>
      </c>
      <c r="D104" s="41">
        <v>59.6317102516195</v>
      </c>
      <c r="E104" s="41">
        <v>29.0886391471315</v>
      </c>
      <c r="F104" s="41">
        <v>10.9082396801743</v>
      </c>
      <c r="G104" s="41">
        <v>1.45443195735657</v>
      </c>
      <c r="H104" s="41">
        <v>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1">
        <v>104.0</v>
      </c>
      <c r="B105" s="41">
        <v>655.622806302671</v>
      </c>
      <c r="C105" s="41">
        <v>206.399772354544</v>
      </c>
      <c r="D105" s="41">
        <v>59.7345223520211</v>
      </c>
      <c r="E105" s="41">
        <v>29.1387913912298</v>
      </c>
      <c r="F105" s="41">
        <v>10.9270467717111</v>
      </c>
      <c r="G105" s="41">
        <v>1.45693956956149</v>
      </c>
      <c r="H105" s="41">
        <v>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1">
        <v>105.0</v>
      </c>
      <c r="B106" s="41">
        <v>656.791441615414</v>
      </c>
      <c r="C106" s="41">
        <v>206.767676064111</v>
      </c>
      <c r="D106" s="41">
        <v>59.8409980138488</v>
      </c>
      <c r="E106" s="41">
        <v>29.1907307384628</v>
      </c>
      <c r="F106" s="41">
        <v>10.9465240269235</v>
      </c>
      <c r="G106" s="41">
        <v>1.45953653692314</v>
      </c>
      <c r="H106" s="41">
        <v>0.0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1">
        <v>106.0</v>
      </c>
      <c r="B107" s="41">
        <v>658.00026969989</v>
      </c>
      <c r="C107" s="41">
        <v>207.148233053669</v>
      </c>
      <c r="D107" s="41">
        <v>59.9511356837677</v>
      </c>
      <c r="E107" s="41">
        <v>29.2444564311062</v>
      </c>
      <c r="F107" s="41">
        <v>10.9666711616648</v>
      </c>
      <c r="G107" s="41">
        <v>1.46222282155531</v>
      </c>
      <c r="H107" s="41">
        <v>0.0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1">
        <v>107.0</v>
      </c>
      <c r="B108" s="41">
        <v>659.249293279187</v>
      </c>
      <c r="C108" s="41">
        <v>207.541444180484</v>
      </c>
      <c r="D108" s="41">
        <v>60.0649356098815</v>
      </c>
      <c r="E108" s="41">
        <v>29.2999685901861</v>
      </c>
      <c r="F108" s="41">
        <v>10.9874882213197</v>
      </c>
      <c r="G108" s="41">
        <v>1.4649984295093</v>
      </c>
      <c r="H108" s="41">
        <v>0.0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1">
        <v>108.0</v>
      </c>
      <c r="B109" s="41">
        <v>660.538534547408</v>
      </c>
      <c r="C109" s="41">
        <v>207.947316431591</v>
      </c>
      <c r="D109" s="41">
        <v>60.1823998143194</v>
      </c>
      <c r="E109" s="41">
        <v>29.357268202107</v>
      </c>
      <c r="F109" s="41">
        <v>11.0089755757901</v>
      </c>
      <c r="G109" s="41">
        <v>1.46786341010535</v>
      </c>
      <c r="H109" s="41">
        <v>0.0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1">
        <v>109.0</v>
      </c>
      <c r="B110" s="41">
        <v>661.868034899851</v>
      </c>
      <c r="C110" s="41">
        <v>208.365862838842</v>
      </c>
      <c r="D110" s="41">
        <v>60.3035320686531</v>
      </c>
      <c r="E110" s="41">
        <v>29.41635710666</v>
      </c>
      <c r="F110" s="41">
        <v>11.0311339149975</v>
      </c>
      <c r="G110" s="41">
        <v>1.470817855333</v>
      </c>
      <c r="H110" s="41">
        <v>0.0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1">
        <v>110.0</v>
      </c>
      <c r="B111" s="41">
        <v>663.237854692519</v>
      </c>
      <c r="C111" s="41">
        <v>208.7971024032</v>
      </c>
      <c r="D111" s="41">
        <v>60.428337871985</v>
      </c>
      <c r="E111" s="41">
        <v>29.4772379863341</v>
      </c>
      <c r="F111" s="41">
        <v>11.0539642448753</v>
      </c>
      <c r="G111" s="41">
        <v>1.4738618993167</v>
      </c>
      <c r="H111" s="41">
        <v>0.0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1">
        <v>111.0</v>
      </c>
      <c r="B112" s="41">
        <v>664.64807303052</v>
      </c>
      <c r="C112" s="41">
        <v>209.241060028126</v>
      </c>
      <c r="D112" s="41">
        <v>60.5568244316696</v>
      </c>
      <c r="E112" s="41">
        <v>29.539914356912</v>
      </c>
      <c r="F112" s="41">
        <v>11.077467883842</v>
      </c>
      <c r="G112" s="41">
        <v>1.4769957178456</v>
      </c>
      <c r="H112" s="41">
        <v>0.0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1">
        <v>112.0</v>
      </c>
      <c r="B113" s="41">
        <v>666.098787583702</v>
      </c>
      <c r="C113" s="41">
        <v>209.697766461536</v>
      </c>
      <c r="D113" s="41">
        <v>60.6890006465151</v>
      </c>
      <c r="E113" s="41">
        <v>29.6043905592756</v>
      </c>
      <c r="F113" s="41">
        <v>11.1016464597283</v>
      </c>
      <c r="G113" s="41">
        <v>1.48021952796378</v>
      </c>
      <c r="H113" s="41">
        <v>0.0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1">
        <v>113.0</v>
      </c>
      <c r="B114" s="41">
        <v>667.590114429114</v>
      </c>
      <c r="C114" s="41">
        <v>210.167258246202</v>
      </c>
      <c r="D114" s="41">
        <v>60.8248770924303</v>
      </c>
      <c r="E114" s="41">
        <v>29.670671752405</v>
      </c>
      <c r="F114" s="41">
        <v>11.1265019071519</v>
      </c>
      <c r="G114" s="41">
        <v>1.48353358762025</v>
      </c>
      <c r="H114" s="41">
        <v>0.0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1">
        <v>114.0</v>
      </c>
      <c r="B115" s="41">
        <v>669.122187919141</v>
      </c>
      <c r="C115" s="41">
        <v>210.649577678248</v>
      </c>
      <c r="D115" s="41">
        <v>60.9644660104106</v>
      </c>
      <c r="E115" s="41">
        <v>29.7387639075173</v>
      </c>
      <c r="F115" s="41">
        <v>11.152036465319</v>
      </c>
      <c r="G115" s="41">
        <v>1.48693819537586</v>
      </c>
      <c r="H115" s="41">
        <v>0.0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1">
        <v>115.0</v>
      </c>
      <c r="B116" s="41">
        <v>670.695160574828</v>
      </c>
      <c r="C116" s="41">
        <v>211.144772773557</v>
      </c>
      <c r="D116" s="41">
        <v>61.1077812968176</v>
      </c>
      <c r="E116" s="41">
        <v>29.8086738033257</v>
      </c>
      <c r="F116" s="41">
        <v>11.1782526762471</v>
      </c>
      <c r="G116" s="41">
        <v>1.49043369016628</v>
      </c>
      <c r="H116" s="41">
        <v>0.0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1">
        <v>116.0</v>
      </c>
      <c r="B117" s="41">
        <v>672.309203003545</v>
      </c>
      <c r="C117" s="41">
        <v>211.652897241857</v>
      </c>
      <c r="D117" s="41">
        <v>61.2548384958786</v>
      </c>
      <c r="E117" s="41">
        <v>29.8804090223798</v>
      </c>
      <c r="F117" s="41">
        <v>11.2051533833924</v>
      </c>
      <c r="G117" s="41">
        <v>1.49402045111899</v>
      </c>
      <c r="H117" s="41">
        <v>0.0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1">
        <v>117.0</v>
      </c>
      <c r="B118" s="41">
        <v>673.964503840404</v>
      </c>
      <c r="C118" s="41">
        <v>212.174010468275</v>
      </c>
      <c r="D118" s="41">
        <v>61.4056547943479</v>
      </c>
      <c r="E118" s="41">
        <v>29.9539779484624</v>
      </c>
      <c r="F118" s="41">
        <v>11.2327417306734</v>
      </c>
      <c r="G118" s="41">
        <v>1.49769889742312</v>
      </c>
      <c r="H118" s="41">
        <v>0.0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1">
        <v>118.0</v>
      </c>
      <c r="B119" s="41">
        <v>675.66126971307</v>
      </c>
      <c r="C119" s="41">
        <v>212.708177502262</v>
      </c>
      <c r="D119" s="41">
        <v>61.5602490183019</v>
      </c>
      <c r="E119" s="41">
        <v>30.0293897650253</v>
      </c>
      <c r="F119" s="41">
        <v>11.2610211618845</v>
      </c>
      <c r="G119" s="41">
        <v>1.50146948825126</v>
      </c>
      <c r="H119" s="41">
        <v>0.0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1">
        <v>119.0</v>
      </c>
      <c r="B120" s="41">
        <v>677.399725229378</v>
      </c>
      <c r="C120" s="41">
        <v>213.255469053693</v>
      </c>
      <c r="D120" s="41">
        <v>61.71864163201</v>
      </c>
      <c r="E120" s="41">
        <v>30.106654454639</v>
      </c>
      <c r="F120" s="41">
        <v>11.2899954204896</v>
      </c>
      <c r="G120" s="41">
        <v>1.50533272273195</v>
      </c>
      <c r="H120" s="41">
        <v>0.0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1">
        <v>120.0</v>
      </c>
      <c r="B121" s="41">
        <v>679.180112987331</v>
      </c>
      <c r="C121" s="41">
        <v>213.815961496011</v>
      </c>
      <c r="D121" s="41">
        <v>61.8808547388457</v>
      </c>
      <c r="E121" s="41">
        <v>30.1857827994369</v>
      </c>
      <c r="F121" s="41">
        <v>11.3196685497888</v>
      </c>
      <c r="G121" s="41">
        <v>1.50928913997184</v>
      </c>
      <c r="H121" s="41">
        <v>0.0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1">
        <v>121.0</v>
      </c>
      <c r="B122" s="41">
        <v>681.002693607338</v>
      </c>
      <c r="C122" s="41">
        <v>214.389736876384</v>
      </c>
      <c r="D122" s="41">
        <v>62.0469120842241</v>
      </c>
      <c r="E122" s="41">
        <v>30.2667863825483</v>
      </c>
      <c r="F122" s="41">
        <v>11.3500448934556</v>
      </c>
      <c r="G122" s="41">
        <v>1.51333931912741</v>
      </c>
      <c r="H122" s="41">
        <v>0.0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1">
        <v>122.0</v>
      </c>
      <c r="B123" s="41">
        <v>682.867745786231</v>
      </c>
      <c r="C123" s="41">
        <v>214.976882932702</v>
      </c>
      <c r="D123" s="41">
        <v>62.2168390605232</v>
      </c>
      <c r="E123" s="41">
        <v>30.3496775904991</v>
      </c>
      <c r="F123" s="41">
        <v>11.3811290964371</v>
      </c>
      <c r="G123" s="41">
        <v>1.51748387952495</v>
      </c>
      <c r="H123" s="41">
        <v>0.0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1">
        <v>123.0</v>
      </c>
      <c r="B124" s="41">
        <v>684.775566372854</v>
      </c>
      <c r="C124" s="41">
        <v>215.57749311738</v>
      </c>
      <c r="D124" s="41">
        <v>62.3906627139711</v>
      </c>
      <c r="E124" s="41">
        <v>30.4344696165713</v>
      </c>
      <c r="F124" s="41">
        <v>11.4129261062142</v>
      </c>
      <c r="G124" s="41">
        <v>1.52172348082856</v>
      </c>
      <c r="H124" s="41">
        <v>0.0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1">
        <v>124.0</v>
      </c>
      <c r="B125" s="41">
        <v>686.726470465247</v>
      </c>
      <c r="C125" s="41">
        <v>216.191666627948</v>
      </c>
      <c r="D125" s="41">
        <v>62.5684117535003</v>
      </c>
      <c r="E125" s="41">
        <v>30.5211764651221</v>
      </c>
      <c r="F125" s="41">
        <v>11.4454411744207</v>
      </c>
      <c r="G125" s="41">
        <v>1.5260588232561</v>
      </c>
      <c r="H125" s="41">
        <v>0.0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1">
        <v>125.0</v>
      </c>
      <c r="B126" s="41">
        <v>688.72079152905</v>
      </c>
      <c r="C126" s="41">
        <v>216.81950844433</v>
      </c>
      <c r="D126" s="41">
        <v>62.7501165615357</v>
      </c>
      <c r="E126" s="41">
        <v>30.6098129568466</v>
      </c>
      <c r="F126" s="41">
        <v>11.4786798588175</v>
      </c>
      <c r="G126" s="41">
        <v>1.53049064784233</v>
      </c>
      <c r="H126" s="41">
        <v>0.0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1">
        <v>126.0</v>
      </c>
      <c r="B127" s="41">
        <v>690.75888153744</v>
      </c>
      <c r="C127" s="41">
        <v>217.461129372898</v>
      </c>
      <c r="D127" s="41">
        <v>62.9358092067445</v>
      </c>
      <c r="E127" s="41">
        <v>30.7003947349973</v>
      </c>
      <c r="F127" s="41">
        <v>11.512648025624</v>
      </c>
      <c r="G127" s="41">
        <v>1.53501973674986</v>
      </c>
      <c r="H127" s="41">
        <v>0.0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1">
        <v>127.0</v>
      </c>
      <c r="B128" s="41">
        <v>692.841111132031</v>
      </c>
      <c r="C128" s="41">
        <v>218.116646097121</v>
      </c>
      <c r="D128" s="41">
        <v>63.1255234586962</v>
      </c>
      <c r="E128" s="41">
        <v>30.7929382725347</v>
      </c>
      <c r="F128" s="41">
        <v>11.5473518522005</v>
      </c>
      <c r="G128" s="41">
        <v>1.53964691362673</v>
      </c>
      <c r="H128" s="41">
        <v>0.0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1">
        <v>128.0</v>
      </c>
      <c r="B129" s="41">
        <v>694.967869805514</v>
      </c>
      <c r="C129" s="41">
        <v>218.786181235069</v>
      </c>
      <c r="D129" s="41">
        <v>63.3192948045024</v>
      </c>
      <c r="E129" s="41">
        <v>30.887460880245</v>
      </c>
      <c r="F129" s="41">
        <v>11.5827978300919</v>
      </c>
      <c r="G129" s="41">
        <v>1.54437304401225</v>
      </c>
      <c r="H129" s="41">
        <v>0.0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1">
        <v>129.0</v>
      </c>
      <c r="B130" s="41">
        <v>697.139566105394</v>
      </c>
      <c r="C130" s="41">
        <v>219.46986340355</v>
      </c>
      <c r="D130" s="41">
        <v>63.5171604673803</v>
      </c>
      <c r="E130" s="41">
        <v>30.9839807157953</v>
      </c>
      <c r="F130" s="41">
        <v>11.6189927684232</v>
      </c>
      <c r="G130" s="41">
        <v>1.54919903578976</v>
      </c>
      <c r="H130" s="41">
        <v>0.0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1">
        <v>130.0</v>
      </c>
      <c r="B131" s="41">
        <v>699.356627859548</v>
      </c>
      <c r="C131" s="41">
        <v>220.167827289116</v>
      </c>
      <c r="D131" s="41">
        <v>63.7191594272032</v>
      </c>
      <c r="E131" s="41">
        <v>31.0825167937576</v>
      </c>
      <c r="F131" s="41">
        <v>11.6559437976591</v>
      </c>
      <c r="G131" s="41">
        <v>1.55412583968788</v>
      </c>
      <c r="H131" s="41">
        <v>0.0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1">
        <v>131.0</v>
      </c>
      <c r="B132" s="41">
        <v>701.61950242339</v>
      </c>
      <c r="C132" s="41">
        <v>220.880213725882</v>
      </c>
      <c r="D132" s="41">
        <v>63.92533244302</v>
      </c>
      <c r="E132" s="41">
        <v>31.1830889965951</v>
      </c>
      <c r="F132" s="41">
        <v>11.6936583737231</v>
      </c>
      <c r="G132" s="41">
        <v>1.55915444982975</v>
      </c>
      <c r="H132" s="41">
        <v>0.0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1">
        <v>132.0</v>
      </c>
      <c r="B133" s="41">
        <v>703.928656949285</v>
      </c>
      <c r="C133" s="41">
        <v>221.60716978033</v>
      </c>
      <c r="D133" s="41">
        <v>64.1357220776015</v>
      </c>
      <c r="E133" s="41">
        <v>31.2857180866348</v>
      </c>
      <c r="F133" s="41">
        <v>11.732144282488</v>
      </c>
      <c r="G133" s="41">
        <v>1.56428590433174</v>
      </c>
      <c r="H133" s="41">
        <v>0.0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1">
        <v>133.0</v>
      </c>
      <c r="B134" s="41">
        <v>706.284578677926</v>
      </c>
      <c r="C134" s="41">
        <v>222.348848843051</v>
      </c>
      <c r="D134" s="41">
        <v>64.3503727239889</v>
      </c>
      <c r="E134" s="41">
        <v>31.3904257190189</v>
      </c>
      <c r="F134" s="41">
        <v>11.7714096446321</v>
      </c>
      <c r="G134" s="41">
        <v>1.56952128595094</v>
      </c>
      <c r="H134" s="41">
        <v>0.0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1">
        <v>134.0</v>
      </c>
      <c r="B135" s="41">
        <v>708.687775252751</v>
      </c>
      <c r="C135" s="41">
        <v>223.105410727718</v>
      </c>
      <c r="D135" s="41">
        <v>64.5693306341396</v>
      </c>
      <c r="E135" s="41">
        <v>31.4972344556778</v>
      </c>
      <c r="F135" s="41">
        <v>11.8114629208791</v>
      </c>
      <c r="G135" s="41">
        <v>1.57486172278389</v>
      </c>
      <c r="H135" s="41">
        <v>0.0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1">
        <v>135.0</v>
      </c>
      <c r="B136" s="41">
        <v>711.138775057046</v>
      </c>
      <c r="C136" s="41">
        <v>223.877021777218</v>
      </c>
      <c r="D136" s="41">
        <v>64.792643949642</v>
      </c>
      <c r="E136" s="41">
        <v>31.6061677803131</v>
      </c>
      <c r="F136" s="41">
        <v>11.8523129176174</v>
      </c>
      <c r="G136" s="41">
        <v>1.58030838901565</v>
      </c>
      <c r="H136" s="41">
        <v>0.0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1">
        <v>136.0</v>
      </c>
      <c r="B137" s="41">
        <v>713.638127574759</v>
      </c>
      <c r="C137" s="41">
        <v>224.663854977239</v>
      </c>
      <c r="D137" s="41">
        <v>65.0203627345892</v>
      </c>
      <c r="E137" s="41">
        <v>31.7172501144337</v>
      </c>
      <c r="F137" s="41">
        <v>11.8939687929126</v>
      </c>
      <c r="G137" s="41">
        <v>1.58586250572168</v>
      </c>
      <c r="H137" s="41">
        <v>0.0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1">
        <v>137.0</v>
      </c>
      <c r="B138" s="41">
        <v>716.186403775009</v>
      </c>
      <c r="C138" s="41">
        <v>225.466090077317</v>
      </c>
      <c r="D138" s="41">
        <v>65.252539010612</v>
      </c>
      <c r="E138" s="41">
        <v>31.8305068344448</v>
      </c>
      <c r="F138" s="41">
        <v>11.9364400629168</v>
      </c>
      <c r="G138" s="41">
        <v>1.59152534172224</v>
      </c>
      <c r="H138" s="41">
        <v>0.0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1">
        <v>138.0</v>
      </c>
      <c r="B139" s="41">
        <v>718.78419652168</v>
      </c>
      <c r="C139" s="41">
        <v>226.283913719788</v>
      </c>
      <c r="D139" s="41">
        <v>65.4892267941975</v>
      </c>
      <c r="E139" s="41">
        <v>31.9459642898524</v>
      </c>
      <c r="F139" s="41">
        <v>11.9797366086946</v>
      </c>
      <c r="G139" s="41">
        <v>1.59729821449262</v>
      </c>
      <c r="H139" s="41">
        <v>0.0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1">
        <v>139.0</v>
      </c>
      <c r="B140" s="41">
        <v>721.43212100703</v>
      </c>
      <c r="C140" s="41">
        <v>227.117519576287</v>
      </c>
      <c r="D140" s="41">
        <v>65.730482136196</v>
      </c>
      <c r="E140" s="41">
        <v>32.0636498225346</v>
      </c>
      <c r="F140" s="41">
        <v>12.0238686834505</v>
      </c>
      <c r="G140" s="41">
        <v>1.60318249112673</v>
      </c>
      <c r="H140" s="41">
        <v>0.0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1">
        <v>140.0</v>
      </c>
      <c r="B141" s="41">
        <v>724.13081521236</v>
      </c>
      <c r="C141" s="41">
        <v>227.96710849278</v>
      </c>
      <c r="D141" s="41">
        <v>65.9763631637928</v>
      </c>
      <c r="E141" s="41">
        <v>32.183591787216</v>
      </c>
      <c r="F141" s="41">
        <v>12.068846920206</v>
      </c>
      <c r="G141" s="41">
        <v>1.6091795893608</v>
      </c>
      <c r="H141" s="41">
        <v>0.0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1">
        <v>141.0</v>
      </c>
      <c r="B142" s="41">
        <v>726.88094039404</v>
      </c>
      <c r="C142" s="41">
        <v>228.832888642568</v>
      </c>
      <c r="D142" s="41">
        <v>66.2269301247903</v>
      </c>
      <c r="E142" s="41">
        <v>32.3058195730684</v>
      </c>
      <c r="F142" s="41">
        <v>12.1146823399006</v>
      </c>
      <c r="G142" s="41">
        <v>1.61529097865342</v>
      </c>
      <c r="H142" s="41">
        <v>0.0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1">
        <v>142.0</v>
      </c>
      <c r="B143" s="41">
        <v>729.683181597327</v>
      </c>
      <c r="C143" s="41">
        <v>229.715075688047</v>
      </c>
      <c r="D143" s="41">
        <v>66.4822454344231</v>
      </c>
      <c r="E143" s="41">
        <v>32.4303636265478</v>
      </c>
      <c r="F143" s="41">
        <v>12.1613863599554</v>
      </c>
      <c r="G143" s="41">
        <v>1.62151818132739</v>
      </c>
      <c r="H143" s="41">
        <v>0.0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1">
        <v>143.0</v>
      </c>
      <c r="B144" s="41">
        <v>732.538248198053</v>
      </c>
      <c r="C144" s="41">
        <v>230.613892951238</v>
      </c>
      <c r="D144" s="41">
        <v>66.7423737247115</v>
      </c>
      <c r="E144" s="41">
        <v>32.557255475469</v>
      </c>
      <c r="F144" s="41">
        <v>12.2089708033008</v>
      </c>
      <c r="G144" s="41">
        <v>1.62786277377345</v>
      </c>
      <c r="H144" s="41">
        <v>0.0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1">
        <v>144.0</v>
      </c>
      <c r="B145" s="41">
        <v>735.446874473086</v>
      </c>
      <c r="C145" s="41">
        <v>231.529571593379</v>
      </c>
      <c r="D145" s="41">
        <v>67.0073818964367</v>
      </c>
      <c r="E145" s="41">
        <v>32.6865277543593</v>
      </c>
      <c r="F145" s="41">
        <v>12.2574479078847</v>
      </c>
      <c r="G145" s="41">
        <v>1.63432638771796</v>
      </c>
      <c r="H145" s="41">
        <v>0.0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1">
        <v>145.0</v>
      </c>
      <c r="B146" s="41">
        <v>738.40982020107</v>
      </c>
      <c r="C146" s="41">
        <v>232.46235080404</v>
      </c>
      <c r="D146" s="41">
        <v>67.2773391738752</v>
      </c>
      <c r="E146" s="41">
        <v>32.8182142311586</v>
      </c>
      <c r="F146" s="41">
        <v>12.3068303366845</v>
      </c>
      <c r="G146" s="41">
        <v>1.64091071155793</v>
      </c>
      <c r="H146" s="41">
        <v>0.0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1">
        <v>146.0</v>
      </c>
      <c r="B147" s="41">
        <v>741.427871293489</v>
      </c>
      <c r="C147" s="41">
        <v>233.412477999802</v>
      </c>
      <c r="D147" s="41">
        <v>67.5523171622957</v>
      </c>
      <c r="E147" s="41">
        <v>32.9523498352662</v>
      </c>
      <c r="F147" s="41">
        <v>12.3571311882248</v>
      </c>
      <c r="G147" s="41">
        <v>1.64761749176331</v>
      </c>
      <c r="H147" s="41">
        <v>0.0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1">
        <v>147.0</v>
      </c>
      <c r="B148" s="41">
        <v>744.501840458122</v>
      </c>
      <c r="C148" s="41">
        <v>234.380209033112</v>
      </c>
      <c r="D148" s="41">
        <v>67.8323899084067</v>
      </c>
      <c r="E148" s="41">
        <v>33.0889706870276</v>
      </c>
      <c r="F148" s="41">
        <v>12.4083640076353</v>
      </c>
      <c r="G148" s="41">
        <v>1.65444853435138</v>
      </c>
      <c r="H148" s="41">
        <v>0.0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1">
        <v>148.0</v>
      </c>
      <c r="B149" s="41">
        <v>747.63256789547</v>
      </c>
      <c r="C149" s="41">
        <v>235.365808411537</v>
      </c>
      <c r="D149" s="41">
        <v>68.1176339638095</v>
      </c>
      <c r="E149" s="41">
        <v>33.2281141286875</v>
      </c>
      <c r="F149" s="41">
        <v>12.4605427982578</v>
      </c>
      <c r="G149" s="41">
        <v>1.66140570643437</v>
      </c>
      <c r="H149" s="41">
        <v>0.0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1">
        <v>149.0</v>
      </c>
      <c r="B150" s="41">
        <v>750.820922029414</v>
      </c>
      <c r="C150" s="41">
        <v>236.369549527778</v>
      </c>
      <c r="D150" s="41">
        <v>68.4081284515688</v>
      </c>
      <c r="E150" s="41">
        <v>33.3698187568628</v>
      </c>
      <c r="F150" s="41">
        <v>12.5136820338235</v>
      </c>
      <c r="G150" s="41">
        <v>1.66849093784314</v>
      </c>
      <c r="H150" s="41">
        <v>0.0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1">
        <v>150.0</v>
      </c>
      <c r="B151" s="41">
        <v>754.067800274055</v>
      </c>
      <c r="C151" s="41">
        <v>237.391714901091</v>
      </c>
      <c r="D151" s="41">
        <v>68.7039551360806</v>
      </c>
      <c r="E151" s="41">
        <v>33.5141244566247</v>
      </c>
      <c r="F151" s="41">
        <v>12.5677966712342</v>
      </c>
      <c r="G151" s="41">
        <v>1.67570622283123</v>
      </c>
      <c r="H151" s="41">
        <v>0.0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1">
        <v>151.0</v>
      </c>
      <c r="B152" s="41">
        <v>757.374129836792</v>
      </c>
      <c r="C152" s="41">
        <v>238.432596430101</v>
      </c>
      <c r="D152" s="41">
        <v>69.005198496241</v>
      </c>
      <c r="E152" s="41">
        <v>33.6610724371907</v>
      </c>
      <c r="F152" s="41">
        <v>12.6229021639465</v>
      </c>
      <c r="G152" s="41">
        <v>1.68305362185953</v>
      </c>
      <c r="H152" s="41">
        <v>0.0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1">
        <v>152.0</v>
      </c>
      <c r="B153" s="41">
        <v>760.740868560967</v>
      </c>
      <c r="C153" s="41">
        <v>239.492495658082</v>
      </c>
      <c r="D153" s="41">
        <v>69.3119458022214</v>
      </c>
      <c r="E153" s="41">
        <v>33.8107052693763</v>
      </c>
      <c r="F153" s="41">
        <v>12.6790144760161</v>
      </c>
      <c r="G153" s="41">
        <v>1.69053526346881</v>
      </c>
      <c r="H153" s="41">
        <v>0.0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1">
        <v>153.0</v>
      </c>
      <c r="B154" s="41">
        <v>764.169005807722</v>
      </c>
      <c r="C154" s="41">
        <v>240.571724050579</v>
      </c>
      <c r="D154" s="41">
        <v>69.6242871958147</v>
      </c>
      <c r="E154" s="41">
        <v>33.9630669247876</v>
      </c>
      <c r="F154" s="41">
        <v>12.7361500967953</v>
      </c>
      <c r="G154" s="41">
        <v>1.69815334623938</v>
      </c>
      <c r="H154" s="41">
        <v>0.0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1">
        <v>154.0</v>
      </c>
      <c r="B155" s="41">
        <v>767.659563380615</v>
      </c>
      <c r="C155" s="41">
        <v>241.670603286489</v>
      </c>
      <c r="D155" s="41">
        <v>69.9423157746782</v>
      </c>
      <c r="E155" s="41">
        <v>34.1182028169162</v>
      </c>
      <c r="F155" s="41">
        <v>12.7943260563435</v>
      </c>
      <c r="G155" s="41">
        <v>1.70591014084581</v>
      </c>
      <c r="H155" s="41">
        <v>0.0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1">
        <v>155.0</v>
      </c>
      <c r="B156" s="41">
        <v>771.213596492995</v>
      </c>
      <c r="C156" s="41">
        <v>242.789465562609</v>
      </c>
      <c r="D156" s="41">
        <v>70.2661276804728</v>
      </c>
      <c r="E156" s="41">
        <v>34.2761598441331</v>
      </c>
      <c r="F156" s="41">
        <v>12.8535599415499</v>
      </c>
      <c r="G156" s="41">
        <v>1.71380799220665</v>
      </c>
      <c r="H156" s="41">
        <v>0.0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1">
        <v>156.0</v>
      </c>
      <c r="B157" s="41">
        <v>774.832194781665</v>
      </c>
      <c r="C157" s="41">
        <v>243.928653912746</v>
      </c>
      <c r="D157" s="41">
        <v>70.5958221912184</v>
      </c>
      <c r="E157" s="41">
        <v>34.4369864347406</v>
      </c>
      <c r="F157" s="41">
        <v>12.9138699130277</v>
      </c>
      <c r="G157" s="41">
        <v>1.72184932173703</v>
      </c>
      <c r="H157" s="41">
        <v>0.0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1">
        <v>157.0</v>
      </c>
      <c r="B158" s="41">
        <v>778.516483367604</v>
      </c>
      <c r="C158" s="41">
        <v>245.088522541653</v>
      </c>
      <c r="D158" s="41">
        <v>70.9315018179373</v>
      </c>
      <c r="E158" s="41">
        <v>34.6007325941157</v>
      </c>
      <c r="F158" s="41">
        <v>12.9752747227934</v>
      </c>
      <c r="G158" s="41">
        <v>1.73003662970578</v>
      </c>
      <c r="H158" s="41">
        <v>0.0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1">
        <v>158.0</v>
      </c>
      <c r="B159" s="41">
        <v>782.267623966741</v>
      </c>
      <c r="C159" s="41">
        <v>246.269437174714</v>
      </c>
      <c r="D159" s="41">
        <v>71.2732724058586</v>
      </c>
      <c r="E159" s="41">
        <v>34.7674499540773</v>
      </c>
      <c r="F159" s="41">
        <v>13.037793732779</v>
      </c>
      <c r="G159" s="41">
        <v>1.73837249770386</v>
      </c>
      <c r="H159" s="41">
        <v>0.0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1">
        <v>159.0</v>
      </c>
      <c r="B160" s="41">
        <v>786.086816052196</v>
      </c>
      <c r="C160" s="41">
        <v>247.471775423839</v>
      </c>
      <c r="D160" s="41">
        <v>71.6212432403112</v>
      </c>
      <c r="E160" s="41">
        <v>34.937191824542</v>
      </c>
      <c r="F160" s="41">
        <v>13.1014469342032</v>
      </c>
      <c r="G160" s="41">
        <v>1.7468595912271</v>
      </c>
      <c r="H160" s="41">
        <v>0.0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1">
        <v>160.0</v>
      </c>
      <c r="B161" s="41">
        <v>789.975298071688</v>
      </c>
      <c r="C161" s="41">
        <v>248.695927170716</v>
      </c>
      <c r="D161" s="41">
        <v>71.9755271576427</v>
      </c>
      <c r="E161" s="41">
        <v>35.1100132476306</v>
      </c>
      <c r="F161" s="41">
        <v>13.1662549678614</v>
      </c>
      <c r="G161" s="41">
        <v>1.75550066238153</v>
      </c>
      <c r="H161" s="41">
        <v>0.0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1">
        <v>161.0</v>
      </c>
      <c r="B162" s="41">
        <v>793.934348720799</v>
      </c>
      <c r="C162" s="41">
        <v>249.942294967658</v>
      </c>
      <c r="D162" s="41">
        <v>72.3362406612283</v>
      </c>
      <c r="E162" s="41">
        <v>35.2859710542577</v>
      </c>
      <c r="F162" s="41">
        <v>13.2322391453466</v>
      </c>
      <c r="G162" s="41">
        <v>1.76429855271288</v>
      </c>
      <c r="H162" s="41">
        <v>0.0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1">
        <v>162.0</v>
      </c>
      <c r="B163" s="41">
        <v>797.965288277255</v>
      </c>
      <c r="C163" s="41">
        <v>251.211294457654</v>
      </c>
      <c r="D163" s="41">
        <v>72.7035040430388</v>
      </c>
      <c r="E163" s="41">
        <v>35.4651239234335</v>
      </c>
      <c r="F163" s="41">
        <v>13.2994214712875</v>
      </c>
      <c r="G163" s="41">
        <v>1.77325619617167</v>
      </c>
      <c r="H163" s="41">
        <v>0.0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1">
        <v>163.0</v>
      </c>
      <c r="B164" s="41">
        <v>802.069479996226</v>
      </c>
      <c r="C164" s="41">
        <v>252.503354813626</v>
      </c>
      <c r="D164" s="41">
        <v>73.0774415107672</v>
      </c>
      <c r="E164" s="41">
        <v>35.6475324442767</v>
      </c>
      <c r="F164" s="41">
        <v>13.3678246666037</v>
      </c>
      <c r="G164" s="41">
        <v>1.78237662221383</v>
      </c>
      <c r="H164" s="41">
        <v>0.0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1">
        <v>164.0</v>
      </c>
      <c r="B165" s="41">
        <v>806.248331572575</v>
      </c>
      <c r="C165" s="41">
        <v>253.818919198773</v>
      </c>
      <c r="D165" s="41">
        <v>73.4581813210569</v>
      </c>
      <c r="E165" s="41">
        <v>35.8332591810033</v>
      </c>
      <c r="F165" s="41">
        <v>13.4374721928762</v>
      </c>
      <c r="G165" s="41">
        <v>1.79166295905016</v>
      </c>
      <c r="H165" s="41">
        <v>0.0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1">
        <v>165.0</v>
      </c>
      <c r="B166" s="41">
        <v>810.503296670839</v>
      </c>
      <c r="C166" s="41">
        <v>255.158445248227</v>
      </c>
      <c r="D166" s="41">
        <v>73.8458559188987</v>
      </c>
      <c r="E166" s="41">
        <v>36.0223687409262</v>
      </c>
      <c r="F166" s="41">
        <v>13.5083882778473</v>
      </c>
      <c r="G166" s="41">
        <v>1.80111843704631</v>
      </c>
      <c r="H166" s="41">
        <v>0.0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1">
        <v>166.0</v>
      </c>
      <c r="B167" s="41">
        <v>814.835876528478</v>
      </c>
      <c r="C167" s="41">
        <v>256.52240557378</v>
      </c>
      <c r="D167" s="41">
        <v>74.2406020837058</v>
      </c>
      <c r="E167" s="41">
        <v>36.2149278457101</v>
      </c>
      <c r="F167" s="41">
        <v>13.5805979421413</v>
      </c>
      <c r="G167" s="41">
        <v>1.8107463922855</v>
      </c>
      <c r="H167" s="41">
        <v>0.0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1">
        <v>167.0</v>
      </c>
      <c r="B168" s="41">
        <v>819.247621633943</v>
      </c>
      <c r="C168" s="41">
        <v>257.911288292167</v>
      </c>
      <c r="D168" s="41">
        <v>74.6425610822037</v>
      </c>
      <c r="E168" s="41">
        <v>36.411005405953</v>
      </c>
      <c r="F168" s="41">
        <v>13.6541270272323</v>
      </c>
      <c r="G168" s="41">
        <v>1.82055027029765</v>
      </c>
      <c r="H168" s="41">
        <v>0.0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1">
        <v>168.0</v>
      </c>
      <c r="B169" s="41">
        <v>823.740133485976</v>
      </c>
      <c r="C169" s="41">
        <v>259.325597578918</v>
      </c>
      <c r="D169" s="41">
        <v>75.0518788287222</v>
      </c>
      <c r="E169" s="41">
        <v>36.6106725993767</v>
      </c>
      <c r="F169" s="41">
        <v>13.7290022247662</v>
      </c>
      <c r="G169" s="41">
        <v>1.83053362996883</v>
      </c>
      <c r="H169" s="41">
        <v>0.0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1">
        <v>169.0</v>
      </c>
      <c r="B170" s="41">
        <v>828.315066435303</v>
      </c>
      <c r="C170" s="41">
        <v>260.765854248151</v>
      </c>
      <c r="D170" s="41">
        <v>75.4687060529943</v>
      </c>
      <c r="E170" s="41">
        <v>36.8140029526801</v>
      </c>
      <c r="F170" s="41">
        <v>13.805251107255</v>
      </c>
      <c r="G170" s="41">
        <v>1.840700147634</v>
      </c>
      <c r="H170" s="41">
        <v>0.0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1">
        <v>170.0</v>
      </c>
      <c r="B171" s="41">
        <v>832.974129616106</v>
      </c>
      <c r="C171" s="41">
        <v>262.232596360626</v>
      </c>
      <c r="D171" s="41">
        <v>75.8931984761341</v>
      </c>
      <c r="E171" s="41">
        <v>37.0210724273825</v>
      </c>
      <c r="F171" s="41">
        <v>13.8829021602684</v>
      </c>
      <c r="G171" s="41">
        <v>1.85105362136912</v>
      </c>
      <c r="H171" s="41">
        <v>0.0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1">
        <v>171.0</v>
      </c>
      <c r="B172" s="41">
        <v>837.719088969356</v>
      </c>
      <c r="C172" s="41">
        <v>263.726379860723</v>
      </c>
      <c r="D172" s="41">
        <v>76.3255169949857</v>
      </c>
      <c r="E172" s="41">
        <v>37.2319595097491</v>
      </c>
      <c r="F172" s="41">
        <v>13.9619848161559</v>
      </c>
      <c r="G172" s="41">
        <v>1.86159797548745</v>
      </c>
      <c r="H172" s="41">
        <v>0.0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1">
        <v>172.0</v>
      </c>
      <c r="B173" s="41">
        <v>842.551769365177</v>
      </c>
      <c r="C173" s="41">
        <v>265.247779244592</v>
      </c>
      <c r="D173" s="41">
        <v>76.7658278754939</v>
      </c>
      <c r="E173" s="41">
        <v>37.4467453051189</v>
      </c>
      <c r="F173" s="41">
        <v>14.0425294894196</v>
      </c>
      <c r="G173" s="41">
        <v>1.87233726525594</v>
      </c>
      <c r="H173" s="41">
        <v>0.0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1">
        <v>173.0</v>
      </c>
      <c r="B174" s="41">
        <v>847.47405682732</v>
      </c>
      <c r="C174" s="41">
        <v>266.797388260452</v>
      </c>
      <c r="D174" s="41">
        <v>77.214302955378</v>
      </c>
      <c r="E174" s="41">
        <v>37.6655136367697</v>
      </c>
      <c r="F174" s="41">
        <v>14.1245676137886</v>
      </c>
      <c r="G174" s="41">
        <v>1.88327568183849</v>
      </c>
      <c r="H174" s="41">
        <v>0.0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1">
        <v>174.0</v>
      </c>
      <c r="B175" s="41">
        <v>852.487900867989</v>
      </c>
      <c r="C175" s="41">
        <v>268.375820643626</v>
      </c>
      <c r="D175" s="41">
        <v>77.6711198568612</v>
      </c>
      <c r="E175" s="41">
        <v>37.8883511496884</v>
      </c>
      <c r="F175" s="41">
        <v>14.2081316811331</v>
      </c>
      <c r="G175" s="41">
        <v>1.89441755748442</v>
      </c>
      <c r="H175" s="41">
        <v>0.0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1">
        <v>175.0</v>
      </c>
      <c r="B176" s="41">
        <v>857.59531693594</v>
      </c>
      <c r="C176" s="41">
        <v>269.98371088724</v>
      </c>
      <c r="D176" s="41">
        <v>78.136462209719</v>
      </c>
      <c r="E176" s="41">
        <v>38.1153474193751</v>
      </c>
      <c r="F176" s="41">
        <v>14.2932552822656</v>
      </c>
      <c r="G176" s="41">
        <v>1.90576737096875</v>
      </c>
      <c r="H176" s="41">
        <v>0.0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1">
        <v>176.0</v>
      </c>
      <c r="B177" s="41">
        <v>862.79838898733</v>
      </c>
      <c r="C177" s="41">
        <v>271.621715051567</v>
      </c>
      <c r="D177" s="41">
        <v>78.6105198855123</v>
      </c>
      <c r="E177" s="41">
        <v>38.3465950661035</v>
      </c>
      <c r="F177" s="41">
        <v>14.3799731497888</v>
      </c>
      <c r="G177" s="41">
        <v>1.91732975330517</v>
      </c>
      <c r="H177" s="41">
        <v>0.0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1">
        <v>177.0</v>
      </c>
      <c r="B178" s="41">
        <v>868.099272183439</v>
      </c>
      <c r="C178" s="41">
        <v>273.290511613304</v>
      </c>
      <c r="D178" s="41">
        <v>79.0934892433799</v>
      </c>
      <c r="E178" s="41">
        <v>38.5821898748195</v>
      </c>
      <c r="F178" s="41">
        <v>14.4683212030573</v>
      </c>
      <c r="G178" s="41">
        <v>1.92910949374097</v>
      </c>
      <c r="H178" s="41">
        <v>0.0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1">
        <v>178.0</v>
      </c>
      <c r="B179" s="41">
        <v>873.500195724795</v>
      </c>
      <c r="C179" s="41">
        <v>274.990802357805</v>
      </c>
      <c r="D179" s="41">
        <v>79.5855733882591</v>
      </c>
      <c r="E179" s="41">
        <v>38.822230921102</v>
      </c>
      <c r="F179" s="41">
        <v>14.5583365954132</v>
      </c>
      <c r="G179" s="41">
        <v>1.9411115460551</v>
      </c>
      <c r="H179" s="41">
        <v>0.0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1">
        <v>179.0</v>
      </c>
      <c r="B180" s="41">
        <v>879.003465827157</v>
      </c>
      <c r="C180" s="41">
        <v>276.723313315956</v>
      </c>
      <c r="D180" s="41">
        <v>80.0869824420298</v>
      </c>
      <c r="E180" s="41">
        <v>39.0668207034292</v>
      </c>
      <c r="F180" s="41">
        <v>14.6500577637859</v>
      </c>
      <c r="G180" s="41">
        <v>1.95334103517146</v>
      </c>
      <c r="H180" s="41">
        <v>0.0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1">
        <v>180.0</v>
      </c>
      <c r="B181" s="41">
        <v>884.611468850311</v>
      </c>
      <c r="C181" s="41">
        <v>278.488795749171</v>
      </c>
      <c r="D181" s="41">
        <v>80.5979338285838</v>
      </c>
      <c r="E181" s="41">
        <v>39.316065282236</v>
      </c>
      <c r="F181" s="41">
        <v>14.7435244808385</v>
      </c>
      <c r="G181" s="41">
        <v>1.9658032641118</v>
      </c>
      <c r="H181" s="41">
        <v>0.0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1">
        <v>181.0</v>
      </c>
      <c r="B182" s="41">
        <v>656.091909495278</v>
      </c>
      <c r="C182" s="41">
        <v>206.547452989254</v>
      </c>
      <c r="D182" s="41">
        <v>59.7772628651253</v>
      </c>
      <c r="E182" s="41">
        <v>29.1596404220123</v>
      </c>
      <c r="F182" s="41">
        <v>10.9348651582546</v>
      </c>
      <c r="G182" s="41">
        <v>1.45798202110061</v>
      </c>
      <c r="H182" s="41">
        <v>0.0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1">
        <v>182.0</v>
      </c>
      <c r="B183" s="41">
        <v>655.746970624804</v>
      </c>
      <c r="C183" s="41">
        <v>206.438861122623</v>
      </c>
      <c r="D183" s="41">
        <v>59.745835101371</v>
      </c>
      <c r="E183" s="41">
        <v>29.1443098055468</v>
      </c>
      <c r="F183" s="41">
        <v>10.92911617708</v>
      </c>
      <c r="G183" s="41">
        <v>1.45721549027734</v>
      </c>
      <c r="H183" s="41">
        <v>0.0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1">
        <v>183.0</v>
      </c>
      <c r="B184" s="41">
        <v>655.410394487257</v>
      </c>
      <c r="C184" s="41">
        <v>206.33290196821</v>
      </c>
      <c r="D184" s="41">
        <v>59.7151692755056</v>
      </c>
      <c r="E184" s="41">
        <v>29.1293508661003</v>
      </c>
      <c r="F184" s="41">
        <v>10.9235065747876</v>
      </c>
      <c r="G184" s="41">
        <v>1.45646754330501</v>
      </c>
      <c r="H184" s="41">
        <v>0.0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1">
        <v>184.0</v>
      </c>
      <c r="B185" s="41">
        <v>655.082096735585</v>
      </c>
      <c r="C185" s="41">
        <v>206.229548972313</v>
      </c>
      <c r="D185" s="41">
        <v>59.6852577025755</v>
      </c>
      <c r="E185" s="41">
        <v>29.1147598549149</v>
      </c>
      <c r="F185" s="41">
        <v>10.918034945593</v>
      </c>
      <c r="G185" s="41">
        <v>1.45573799274574</v>
      </c>
      <c r="H185" s="41">
        <v>0.0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1">
        <v>185.0</v>
      </c>
      <c r="B186" s="41">
        <v>654.761994716633</v>
      </c>
      <c r="C186" s="41">
        <v>206.128776114495</v>
      </c>
      <c r="D186" s="41">
        <v>59.6560928519599</v>
      </c>
      <c r="E186" s="41">
        <v>29.100533098517</v>
      </c>
      <c r="F186" s="41">
        <v>10.9126999119438</v>
      </c>
      <c r="G186" s="41">
        <v>1.45502665492585</v>
      </c>
      <c r="H186" s="41">
        <v>0.0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1">
        <v>186.0</v>
      </c>
      <c r="B187" s="41">
        <v>654.450007433096</v>
      </c>
      <c r="C187" s="41">
        <v>206.030557895604</v>
      </c>
      <c r="D187" s="41">
        <v>59.6276673439043</v>
      </c>
      <c r="E187" s="41">
        <v>29.0866669970265</v>
      </c>
      <c r="F187" s="41">
        <v>10.9075001238849</v>
      </c>
      <c r="G187" s="41">
        <v>1.45433334985132</v>
      </c>
      <c r="H187" s="41">
        <v>0.0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1">
        <v>187.0</v>
      </c>
      <c r="B188" s="41">
        <v>654.146055505229</v>
      </c>
      <c r="C188" s="41">
        <v>205.93486932572</v>
      </c>
      <c r="D188" s="41">
        <v>59.599973946032</v>
      </c>
      <c r="E188" s="41">
        <v>29.0731580224546</v>
      </c>
      <c r="F188" s="41">
        <v>10.9024342584204</v>
      </c>
      <c r="G188" s="41">
        <v>1.45365790112273</v>
      </c>
      <c r="H188" s="41">
        <v>0.0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1">
        <v>188.0</v>
      </c>
      <c r="B189" s="41">
        <v>653.850061134335</v>
      </c>
      <c r="C189" s="41">
        <v>205.841685912661</v>
      </c>
      <c r="D189" s="41">
        <v>59.5730055700172</v>
      </c>
      <c r="E189" s="41">
        <v>29.0600027170815</v>
      </c>
      <c r="F189" s="41">
        <v>10.8975010189055</v>
      </c>
      <c r="G189" s="41">
        <v>1.45300013585407</v>
      </c>
      <c r="H189" s="41">
        <v>0.0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1">
        <v>189.0</v>
      </c>
      <c r="B190" s="41">
        <v>653.561948067301</v>
      </c>
      <c r="C190" s="41">
        <v>205.750983650817</v>
      </c>
      <c r="D190" s="41">
        <v>59.5467552683541</v>
      </c>
      <c r="E190" s="41">
        <v>29.04719769188</v>
      </c>
      <c r="F190" s="41">
        <v>10.892699134455</v>
      </c>
      <c r="G190" s="41">
        <v>1.452359884594</v>
      </c>
      <c r="H190" s="41">
        <v>0.0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1">
        <v>190.0</v>
      </c>
      <c r="B191" s="41">
        <v>653.281641561507</v>
      </c>
      <c r="C191" s="41">
        <v>205.662739010104</v>
      </c>
      <c r="D191" s="41">
        <v>59.5212162311595</v>
      </c>
      <c r="E191" s="41">
        <v>29.0347396249559</v>
      </c>
      <c r="F191" s="41">
        <v>10.8880273593584</v>
      </c>
      <c r="G191" s="41">
        <v>1.45173698124779</v>
      </c>
      <c r="H191" s="41">
        <v>0.0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1">
        <v>191.0</v>
      </c>
      <c r="B192" s="41">
        <v>653.00906835185</v>
      </c>
      <c r="C192" s="41">
        <v>205.576928925582</v>
      </c>
      <c r="D192" s="41">
        <v>59.4963817831685</v>
      </c>
      <c r="E192" s="41">
        <v>29.0226252600822</v>
      </c>
      <c r="F192" s="41">
        <v>10.8834844725308</v>
      </c>
      <c r="G192" s="41">
        <v>1.45113126300411</v>
      </c>
      <c r="H192" s="41">
        <v>0.0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1">
        <v>192.0</v>
      </c>
      <c r="B193" s="41">
        <v>652.744156617584</v>
      </c>
      <c r="C193" s="41">
        <v>205.493530787017</v>
      </c>
      <c r="D193" s="41">
        <v>59.4722453807132</v>
      </c>
      <c r="E193" s="41">
        <v>29.0108514052259</v>
      </c>
      <c r="F193" s="41">
        <v>10.8790692769597</v>
      </c>
      <c r="G193" s="41">
        <v>1.45054257026129</v>
      </c>
      <c r="H193" s="41">
        <v>0.0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1">
        <v>193.0</v>
      </c>
      <c r="B194" s="41">
        <v>652.486835950735</v>
      </c>
      <c r="C194" s="41">
        <v>205.412522428935</v>
      </c>
      <c r="D194" s="41">
        <v>59.4488006088447</v>
      </c>
      <c r="E194" s="41">
        <v>28.9994149311437</v>
      </c>
      <c r="F194" s="41">
        <v>10.8747805991789</v>
      </c>
      <c r="G194" s="41">
        <v>1.44997074655718</v>
      </c>
      <c r="H194" s="41">
        <v>0.0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1">
        <v>194.0</v>
      </c>
      <c r="B195" s="41">
        <v>652.237037325396</v>
      </c>
      <c r="C195" s="41">
        <v>205.333882120958</v>
      </c>
      <c r="D195" s="41">
        <v>59.4260411785361</v>
      </c>
      <c r="E195" s="41">
        <v>28.9883127700176</v>
      </c>
      <c r="F195" s="41">
        <v>10.8706172887566</v>
      </c>
      <c r="G195" s="41">
        <v>1.44941563850088</v>
      </c>
      <c r="H195" s="41">
        <v>0.0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1">
        <v>195.0</v>
      </c>
      <c r="B196" s="41">
        <v>651.994693067211</v>
      </c>
      <c r="C196" s="41">
        <v>205.257588558196</v>
      </c>
      <c r="D196" s="41">
        <v>59.4039609239014</v>
      </c>
      <c r="E196" s="41">
        <v>28.9775419140982</v>
      </c>
      <c r="F196" s="41">
        <v>10.8665782177868</v>
      </c>
      <c r="G196" s="41">
        <v>1.44887709570491</v>
      </c>
      <c r="H196" s="41">
        <v>0.0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1">
        <v>196.0</v>
      </c>
      <c r="B197" s="41">
        <v>651.759736825047</v>
      </c>
      <c r="C197" s="41">
        <v>205.183620852329</v>
      </c>
      <c r="D197" s="41">
        <v>59.3825537996154</v>
      </c>
      <c r="E197" s="41">
        <v>28.9670994144465</v>
      </c>
      <c r="F197" s="41">
        <v>10.8626622804174</v>
      </c>
      <c r="G197" s="41">
        <v>1.44835497072232</v>
      </c>
      <c r="H197" s="41">
        <v>0.0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1">
        <v>197.0</v>
      </c>
      <c r="B198" s="41">
        <v>651.532103541656</v>
      </c>
      <c r="C198" s="41">
        <v>205.111958522373</v>
      </c>
      <c r="D198" s="41">
        <v>59.3618138782398</v>
      </c>
      <c r="E198" s="41">
        <v>28.9569823796291</v>
      </c>
      <c r="F198" s="41">
        <v>10.8588683923609</v>
      </c>
      <c r="G198" s="41">
        <v>1.44784911898145</v>
      </c>
      <c r="H198" s="41">
        <v>0.0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1">
        <v>198.0</v>
      </c>
      <c r="B199" s="41">
        <v>651.311729426942</v>
      </c>
      <c r="C199" s="41">
        <v>205.042581486259</v>
      </c>
      <c r="D199" s="41">
        <v>59.3417353477881</v>
      </c>
      <c r="E199" s="41">
        <v>28.9471879745307</v>
      </c>
      <c r="F199" s="41">
        <v>10.855195490449</v>
      </c>
      <c r="G199" s="41">
        <v>1.44735939872653</v>
      </c>
      <c r="H199" s="41">
        <v>0.0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1">
        <v>199.0</v>
      </c>
      <c r="B200" s="41">
        <v>651.09855193061</v>
      </c>
      <c r="C200" s="41">
        <v>204.975470052229</v>
      </c>
      <c r="D200" s="41">
        <v>59.3223125092333</v>
      </c>
      <c r="E200" s="41">
        <v>28.9377134191382</v>
      </c>
      <c r="F200" s="41">
        <v>10.8516425321768</v>
      </c>
      <c r="G200" s="41">
        <v>1.44688567095691</v>
      </c>
      <c r="H200" s="41">
        <v>0.0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1">
        <v>200.0</v>
      </c>
      <c r="B201" s="41">
        <v>650.89250971623</v>
      </c>
      <c r="C201" s="41">
        <v>204.910604910665</v>
      </c>
      <c r="D201" s="41">
        <v>59.3035397741454</v>
      </c>
      <c r="E201" s="41">
        <v>28.928555987388</v>
      </c>
      <c r="F201" s="41">
        <v>10.8482084952705</v>
      </c>
      <c r="G201" s="41">
        <v>1.4464277993694</v>
      </c>
      <c r="H201" s="41">
        <v>0.0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1">
        <v>201.0</v>
      </c>
      <c r="B202" s="41">
        <v>650.693542636018</v>
      </c>
      <c r="C202" s="41">
        <v>204.847967126153</v>
      </c>
      <c r="D202" s="41">
        <v>59.2854116623927</v>
      </c>
      <c r="E202" s="41">
        <v>28.9197130060452</v>
      </c>
      <c r="F202" s="41">
        <v>10.8448923772669</v>
      </c>
      <c r="G202" s="41">
        <v>1.44598565030226</v>
      </c>
      <c r="H202" s="41">
        <v>0.0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1">
        <v>202.0</v>
      </c>
      <c r="B203" s="41">
        <v>650.50159170564</v>
      </c>
      <c r="C203" s="41">
        <v>204.787538129553</v>
      </c>
      <c r="D203" s="41">
        <v>59.2679227998472</v>
      </c>
      <c r="E203" s="41">
        <v>28.911181853584</v>
      </c>
      <c r="F203" s="41">
        <v>10.841693195094</v>
      </c>
      <c r="G203" s="41">
        <v>1.4455590926792</v>
      </c>
      <c r="H203" s="41">
        <v>0.0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1">
        <v>203.0</v>
      </c>
      <c r="B204" s="41">
        <v>650.316599080827</v>
      </c>
      <c r="C204" s="41">
        <v>204.729299710631</v>
      </c>
      <c r="D204" s="41">
        <v>59.2510679162532</v>
      </c>
      <c r="E204" s="41">
        <v>28.9029599591479</v>
      </c>
      <c r="F204" s="41">
        <v>10.8386099846804</v>
      </c>
      <c r="G204" s="41">
        <v>1.44514799795739</v>
      </c>
      <c r="H204" s="41">
        <v>0.0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1">
        <v>204.0</v>
      </c>
      <c r="B205" s="41">
        <v>650.138508033494</v>
      </c>
      <c r="C205" s="41">
        <v>204.673234010544</v>
      </c>
      <c r="D205" s="41">
        <v>59.2348418430517</v>
      </c>
      <c r="E205" s="41">
        <v>28.8950448014886</v>
      </c>
      <c r="F205" s="41">
        <v>10.8356418005582</v>
      </c>
      <c r="G205" s="41">
        <v>1.44475224007443</v>
      </c>
      <c r="H205" s="41">
        <v>0.0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1">
        <v>205.0</v>
      </c>
      <c r="B206" s="41">
        <v>649.96726292913</v>
      </c>
      <c r="C206" s="41">
        <v>204.619323514726</v>
      </c>
      <c r="D206" s="41">
        <v>59.2192395113207</v>
      </c>
      <c r="E206" s="41">
        <v>28.8874339079613</v>
      </c>
      <c r="F206" s="41">
        <v>10.8327877154855</v>
      </c>
      <c r="G206" s="41">
        <v>1.44437169539806</v>
      </c>
      <c r="H206" s="41">
        <v>0.0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1">
        <v>206.0</v>
      </c>
      <c r="B207" s="41">
        <v>649.802809204794</v>
      </c>
      <c r="C207" s="41">
        <v>204.567551045953</v>
      </c>
      <c r="D207" s="41">
        <v>59.2042559497701</v>
      </c>
      <c r="E207" s="41">
        <v>28.8801248535464</v>
      </c>
      <c r="F207" s="41">
        <v>10.8300468200799</v>
      </c>
      <c r="G207" s="41">
        <v>1.44400624267732</v>
      </c>
      <c r="H207" s="41">
        <v>0.0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1">
        <v>207.0</v>
      </c>
      <c r="B208" s="41">
        <v>649.64509334702</v>
      </c>
      <c r="C208" s="41">
        <v>204.517899757395</v>
      </c>
      <c r="D208" s="41">
        <v>59.1898862827285</v>
      </c>
      <c r="E208" s="41">
        <v>28.8731152598675</v>
      </c>
      <c r="F208" s="41">
        <v>10.8274182224503</v>
      </c>
      <c r="G208" s="41">
        <v>1.44365576299337</v>
      </c>
      <c r="H208" s="41">
        <v>0.0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1">
        <v>208.0</v>
      </c>
      <c r="B209" s="41">
        <v>649.494062871646</v>
      </c>
      <c r="C209" s="41">
        <v>204.470353126258</v>
      </c>
      <c r="D209" s="41">
        <v>59.1761257283055</v>
      </c>
      <c r="E209" s="41">
        <v>28.8664027942953</v>
      </c>
      <c r="F209" s="41">
        <v>10.8249010478607</v>
      </c>
      <c r="G209" s="41">
        <v>1.44332013971476</v>
      </c>
      <c r="H209" s="41">
        <v>0.0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1">
        <v>209.0</v>
      </c>
      <c r="B210" s="41">
        <v>649.34966630238</v>
      </c>
      <c r="C210" s="41">
        <v>204.424894947045</v>
      </c>
      <c r="D210" s="41">
        <v>59.1629695964391</v>
      </c>
      <c r="E210" s="41">
        <v>28.8599851689946</v>
      </c>
      <c r="F210" s="41">
        <v>10.822494438373</v>
      </c>
      <c r="G210" s="41">
        <v>1.44299925844973</v>
      </c>
      <c r="H210" s="41">
        <v>0.0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1">
        <v>210.0</v>
      </c>
      <c r="B211" s="41">
        <v>649.21185315172</v>
      </c>
      <c r="C211" s="41">
        <v>204.381509325541</v>
      </c>
      <c r="D211" s="41">
        <v>59.1504132871567</v>
      </c>
      <c r="E211" s="41">
        <v>28.8538601400764</v>
      </c>
      <c r="F211" s="41">
        <v>10.8201975525286</v>
      </c>
      <c r="G211" s="41">
        <v>1.44269300700382</v>
      </c>
      <c r="H211" s="41">
        <v>0.0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1">
        <v>211.0</v>
      </c>
      <c r="B212" s="41">
        <v>649.080573901023</v>
      </c>
      <c r="C212" s="41">
        <v>204.340180672544</v>
      </c>
      <c r="D212" s="41">
        <v>59.1384522887598</v>
      </c>
      <c r="E212" s="41">
        <v>28.8480255067121</v>
      </c>
      <c r="F212" s="41">
        <v>10.818009565017</v>
      </c>
      <c r="G212" s="41">
        <v>1.4424012753356</v>
      </c>
      <c r="H212" s="41">
        <v>0.0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1">
        <v>212.0</v>
      </c>
      <c r="B213" s="41">
        <v>648.955779981765</v>
      </c>
      <c r="C213" s="41">
        <v>204.300893697963</v>
      </c>
      <c r="D213" s="41">
        <v>59.1270821761164</v>
      </c>
      <c r="E213" s="41">
        <v>28.8424791103006</v>
      </c>
      <c r="F213" s="41">
        <v>10.8159296663627</v>
      </c>
      <c r="G213" s="41">
        <v>1.44212395551503</v>
      </c>
      <c r="H213" s="41">
        <v>0.0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1">
        <v>213.0</v>
      </c>
      <c r="B214" s="41">
        <v>648.837423757286</v>
      </c>
      <c r="C214" s="41">
        <v>204.263633405071</v>
      </c>
      <c r="D214" s="41">
        <v>59.1162986089972</v>
      </c>
      <c r="E214" s="41">
        <v>28.8372188336571</v>
      </c>
      <c r="F214" s="41">
        <v>10.8139570626214</v>
      </c>
      <c r="G214" s="41">
        <v>1.44186094168285</v>
      </c>
      <c r="H214" s="41">
        <v>0.0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1">
        <v>214.0</v>
      </c>
      <c r="B215" s="41">
        <v>648.72545850436</v>
      </c>
      <c r="C215" s="41">
        <v>204.228385084706</v>
      </c>
      <c r="D215" s="41">
        <v>59.1060973303973</v>
      </c>
      <c r="E215" s="41">
        <v>28.8322426001938</v>
      </c>
      <c r="F215" s="41">
        <v>10.8120909750726</v>
      </c>
      <c r="G215" s="41">
        <v>1.44161213000969</v>
      </c>
      <c r="H215" s="41">
        <v>0.0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1">
        <v>215.0</v>
      </c>
      <c r="B216" s="41">
        <v>648.619838396355</v>
      </c>
      <c r="C216" s="41">
        <v>204.195134309963</v>
      </c>
      <c r="D216" s="41">
        <v>59.0964741650013</v>
      </c>
      <c r="E216" s="41">
        <v>28.8275483731713</v>
      </c>
      <c r="F216" s="41">
        <v>10.8103306399392</v>
      </c>
      <c r="G216" s="41">
        <v>1.44137741865856</v>
      </c>
      <c r="H216" s="41">
        <v>0.0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1">
        <v>216.0</v>
      </c>
      <c r="B217" s="41">
        <v>648.520518485716</v>
      </c>
      <c r="C217" s="41">
        <v>204.163866930688</v>
      </c>
      <c r="D217" s="41">
        <v>59.0874250175874</v>
      </c>
      <c r="E217" s="41">
        <v>28.8231341549207</v>
      </c>
      <c r="F217" s="41">
        <v>10.8086753080952</v>
      </c>
      <c r="G217" s="41">
        <v>1.44115670774603</v>
      </c>
      <c r="H217" s="41">
        <v>0.0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1">
        <v>217.0</v>
      </c>
      <c r="B218" s="41">
        <v>648.427454687511</v>
      </c>
      <c r="C218" s="41">
        <v>204.13456906829</v>
      </c>
      <c r="D218" s="41">
        <v>59.0789458715288</v>
      </c>
      <c r="E218" s="41">
        <v>28.8189979861116</v>
      </c>
      <c r="F218" s="41">
        <v>10.8071242447918</v>
      </c>
      <c r="G218" s="41">
        <v>1.44094989930558</v>
      </c>
      <c r="H218" s="41">
        <v>0.0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1">
        <v>218.0</v>
      </c>
      <c r="B219" s="41">
        <v>648.340603763421</v>
      </c>
      <c r="C219" s="41">
        <v>204.107227110706</v>
      </c>
      <c r="D219" s="41">
        <v>59.0710327873339</v>
      </c>
      <c r="E219" s="41">
        <v>28.8151379450409</v>
      </c>
      <c r="F219" s="41">
        <v>10.8056767293903</v>
      </c>
      <c r="G219" s="41">
        <v>1.44075689725204</v>
      </c>
      <c r="H219" s="41">
        <v>0.0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1">
        <v>219.0</v>
      </c>
      <c r="B220" s="41">
        <v>648.259923305468</v>
      </c>
      <c r="C220" s="41">
        <v>204.081827707276</v>
      </c>
      <c r="D220" s="41">
        <v>59.0636819011648</v>
      </c>
      <c r="E220" s="41">
        <v>28.8115521469096</v>
      </c>
      <c r="F220" s="41">
        <v>10.8043320550911</v>
      </c>
      <c r="G220" s="41">
        <v>1.44057760734548</v>
      </c>
      <c r="H220" s="41">
        <v>0.0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1">
        <v>220.0</v>
      </c>
      <c r="B221" s="41">
        <v>648.185371721285</v>
      </c>
      <c r="C221" s="41">
        <v>204.058357764108</v>
      </c>
      <c r="D221" s="41">
        <v>59.0568894234948</v>
      </c>
      <c r="E221" s="41">
        <v>28.8082387431682</v>
      </c>
      <c r="F221" s="41">
        <v>10.803089528688</v>
      </c>
      <c r="G221" s="41">
        <v>1.44041193715841</v>
      </c>
      <c r="H221" s="41">
        <v>0.0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1">
        <v>221.0</v>
      </c>
      <c r="B222" s="41">
        <v>648.116908218639</v>
      </c>
      <c r="C222" s="41">
        <v>204.036804439201</v>
      </c>
      <c r="D222" s="41">
        <v>59.0506516376982</v>
      </c>
      <c r="E222" s="41">
        <v>28.8051959208284</v>
      </c>
      <c r="F222" s="41">
        <v>10.8019484703106</v>
      </c>
      <c r="G222" s="41">
        <v>1.44025979604142</v>
      </c>
      <c r="H222" s="41">
        <v>0.0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1">
        <v>222.0</v>
      </c>
      <c r="B223" s="41">
        <v>648.054492791001</v>
      </c>
      <c r="C223" s="41">
        <v>204.017155137907</v>
      </c>
      <c r="D223" s="41">
        <v>59.0449648987356</v>
      </c>
      <c r="E223" s="41">
        <v>28.8024219018222</v>
      </c>
      <c r="F223" s="41">
        <v>10.8009082131833</v>
      </c>
      <c r="G223" s="41">
        <v>1.44012109509111</v>
      </c>
      <c r="H223" s="41">
        <v>0.0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1">
        <v>223.0</v>
      </c>
      <c r="B224" s="41">
        <v>647.998086203258</v>
      </c>
      <c r="C224" s="41">
        <v>203.999397508433</v>
      </c>
      <c r="D224" s="41">
        <v>59.0398256318523</v>
      </c>
      <c r="E224" s="41">
        <v>28.799914942367</v>
      </c>
      <c r="F224" s="41">
        <v>10.7999681033876</v>
      </c>
      <c r="G224" s="41">
        <v>1.43999574711835</v>
      </c>
      <c r="H224" s="41">
        <v>0.0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1">
        <v>224.0</v>
      </c>
      <c r="B225" s="41">
        <v>647.947649977778</v>
      </c>
      <c r="C225" s="41">
        <v>203.983519437448</v>
      </c>
      <c r="D225" s="41">
        <v>59.0352303313087</v>
      </c>
      <c r="E225" s="41">
        <v>28.7976733323457</v>
      </c>
      <c r="F225" s="41">
        <v>10.7991274996296</v>
      </c>
      <c r="G225" s="41">
        <v>1.43988366661728</v>
      </c>
      <c r="H225" s="41">
        <v>0.0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1">
        <v>225.0</v>
      </c>
      <c r="B226" s="41">
        <v>647.903146381046</v>
      </c>
      <c r="C226" s="41">
        <v>203.969509045885</v>
      </c>
      <c r="D226" s="41">
        <v>59.031175559162</v>
      </c>
      <c r="E226" s="41">
        <v>28.7956953947131</v>
      </c>
      <c r="F226" s="41">
        <v>10.7983857730174</v>
      </c>
      <c r="G226" s="41">
        <v>1.43978476973565</v>
      </c>
      <c r="H226" s="41">
        <v>0.0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1">
        <v>226.0</v>
      </c>
      <c r="B227" s="41">
        <v>647.864538409949</v>
      </c>
      <c r="C227" s="41">
        <v>203.957354684613</v>
      </c>
      <c r="D227" s="41">
        <v>59.0276579440176</v>
      </c>
      <c r="E227" s="41">
        <v>28.7939794848866</v>
      </c>
      <c r="F227" s="41">
        <v>10.7977423068324</v>
      </c>
      <c r="G227" s="41">
        <v>1.43969897424433</v>
      </c>
      <c r="H227" s="41">
        <v>0.0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1">
        <v>227.0</v>
      </c>
      <c r="B228" s="41">
        <v>647.831789779526</v>
      </c>
      <c r="C228" s="41">
        <v>203.947044930591</v>
      </c>
      <c r="D228" s="41">
        <v>59.0246741799124</v>
      </c>
      <c r="E228" s="41">
        <v>28.7925239902011</v>
      </c>
      <c r="F228" s="41">
        <v>10.7971964963254</v>
      </c>
      <c r="G228" s="41">
        <v>1.43962619951005</v>
      </c>
      <c r="H228" s="41">
        <v>0.0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1">
        <v>228.0</v>
      </c>
      <c r="B229" s="41">
        <v>647.804864909895</v>
      </c>
      <c r="C229" s="41">
        <v>203.938568582744</v>
      </c>
      <c r="D229" s="41">
        <v>59.0222210251238</v>
      </c>
      <c r="E229" s="41">
        <v>28.7913273293286</v>
      </c>
      <c r="F229" s="41">
        <v>10.7967477484982</v>
      </c>
      <c r="G229" s="41">
        <v>1.43956636646643</v>
      </c>
      <c r="H229" s="41">
        <v>0.0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1">
        <v>229.0</v>
      </c>
      <c r="B230" s="41">
        <v>647.783728914138</v>
      </c>
      <c r="C230" s="41">
        <v>203.931914658154</v>
      </c>
      <c r="D230" s="41">
        <v>59.0202953010659</v>
      </c>
      <c r="E230" s="41">
        <v>28.7903879517394</v>
      </c>
      <c r="F230" s="41">
        <v>10.7963954819023</v>
      </c>
      <c r="G230" s="41">
        <v>1.43951939758697</v>
      </c>
      <c r="H230" s="41">
        <v>0.0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1">
        <v>230.0</v>
      </c>
      <c r="B231" s="41">
        <v>647.768347586482</v>
      </c>
      <c r="C231" s="41">
        <v>203.927072388336</v>
      </c>
      <c r="D231" s="41">
        <v>59.0188938912128</v>
      </c>
      <c r="E231" s="41">
        <v>28.7897043371769</v>
      </c>
      <c r="F231" s="41">
        <v>10.7961391264413</v>
      </c>
      <c r="G231" s="41">
        <v>1.43948521685884</v>
      </c>
      <c r="H231" s="41">
        <v>0.0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1">
        <v>231.0</v>
      </c>
      <c r="B232" s="41">
        <v>647.758687390126</v>
      </c>
      <c r="C232" s="41">
        <v>203.92403121541</v>
      </c>
      <c r="D232" s="41">
        <v>59.0180137399893</v>
      </c>
      <c r="E232" s="41">
        <v>28.7892749951167</v>
      </c>
      <c r="F232" s="41">
        <v>10.7959781231687</v>
      </c>
      <c r="G232" s="41">
        <v>1.43946374975583</v>
      </c>
      <c r="H232" s="41">
        <v>0.0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1">
        <v>232.0</v>
      </c>
      <c r="B233" s="41">
        <v>647.754715446483</v>
      </c>
      <c r="C233" s="41">
        <v>203.922780788707</v>
      </c>
      <c r="D233" s="41">
        <v>59.0176518517906</v>
      </c>
      <c r="E233" s="41">
        <v>28.7890984642881</v>
      </c>
      <c r="F233" s="41">
        <v>10.795911924108</v>
      </c>
      <c r="G233" s="41">
        <v>1.4394549232144</v>
      </c>
      <c r="H233" s="41">
        <v>0.0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1">
        <v>233.0</v>
      </c>
      <c r="B234" s="41">
        <v>647.756399523557</v>
      </c>
      <c r="C234" s="41">
        <v>203.92331096112</v>
      </c>
      <c r="D234" s="41">
        <v>59.0178052899241</v>
      </c>
      <c r="E234" s="41">
        <v>28.7891733121581</v>
      </c>
      <c r="F234" s="41">
        <v>10.7959399920592</v>
      </c>
      <c r="G234" s="41">
        <v>1.4394586656079</v>
      </c>
      <c r="H234" s="41">
        <v>0.0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1">
        <v>234.0</v>
      </c>
      <c r="B235" s="41">
        <v>647.763708025284</v>
      </c>
      <c r="C235" s="41">
        <v>203.925611785737</v>
      </c>
      <c r="D235" s="41">
        <v>59.018471175637</v>
      </c>
      <c r="E235" s="41">
        <v>28.789498134457</v>
      </c>
      <c r="F235" s="41">
        <v>10.7960618004214</v>
      </c>
      <c r="G235" s="41">
        <v>1.43947490672285</v>
      </c>
      <c r="H235" s="41">
        <v>0.0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1">
        <v>235.0</v>
      </c>
      <c r="B236" s="41">
        <v>647.776609980886</v>
      </c>
      <c r="C236" s="41">
        <v>203.929673512501</v>
      </c>
      <c r="D236" s="41">
        <v>59.0196466871474</v>
      </c>
      <c r="E236" s="41">
        <v>28.790071554706</v>
      </c>
      <c r="F236" s="41">
        <v>10.7962768330147</v>
      </c>
      <c r="G236" s="41">
        <v>1.4395035777353</v>
      </c>
      <c r="H236" s="41">
        <v>0.0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1">
        <v>236.0</v>
      </c>
      <c r="B237" s="41">
        <v>647.795075034497</v>
      </c>
      <c r="C237" s="41">
        <v>203.935486584934</v>
      </c>
      <c r="D237" s="41">
        <v>59.0213290586986</v>
      </c>
      <c r="E237" s="41">
        <v>28.7908922237554</v>
      </c>
      <c r="F237" s="41">
        <v>10.7965845839082</v>
      </c>
      <c r="G237" s="41">
        <v>1.43954461118777</v>
      </c>
      <c r="H237" s="41">
        <v>0.0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1">
        <v>237.0</v>
      </c>
      <c r="B238" s="41">
        <v>647.819073435248</v>
      </c>
      <c r="C238" s="41">
        <v>203.943041637022</v>
      </c>
      <c r="D238" s="41">
        <v>59.0235155796559</v>
      </c>
      <c r="E238" s="41">
        <v>28.7919588193443</v>
      </c>
      <c r="F238" s="41">
        <v>10.7969845572541</v>
      </c>
      <c r="G238" s="41">
        <v>1.43959794096721</v>
      </c>
      <c r="H238" s="41">
        <v>0.0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1">
        <v>238.0</v>
      </c>
      <c r="B239" s="41">
        <v>647.848576026927</v>
      </c>
      <c r="C239" s="41">
        <v>203.952329489958</v>
      </c>
      <c r="D239" s="41">
        <v>59.0262035935644</v>
      </c>
      <c r="E239" s="41">
        <v>28.7932700456412</v>
      </c>
      <c r="F239" s="41">
        <v>10.7974762671154</v>
      </c>
      <c r="G239" s="41">
        <v>1.43966350228206</v>
      </c>
      <c r="H239" s="41">
        <v>0.0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1">
        <v>239.0</v>
      </c>
      <c r="B240" s="41">
        <v>647.883554238991</v>
      </c>
      <c r="C240" s="41">
        <v>203.963341149312</v>
      </c>
      <c r="D240" s="41">
        <v>59.0293904973303</v>
      </c>
      <c r="E240" s="41">
        <v>28.794824632844</v>
      </c>
      <c r="F240" s="41">
        <v>10.7980592373165</v>
      </c>
      <c r="G240" s="41">
        <v>1.4397412316422</v>
      </c>
      <c r="H240" s="41">
        <v>0.0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1">
        <v>240.0</v>
      </c>
      <c r="B241" s="41">
        <v>647.923980076686</v>
      </c>
      <c r="C241" s="41">
        <v>203.976067801919</v>
      </c>
      <c r="D241" s="41">
        <v>59.0330737403203</v>
      </c>
      <c r="E241" s="41">
        <v>28.7966213367416</v>
      </c>
      <c r="F241" s="41">
        <v>10.7987330012781</v>
      </c>
      <c r="G241" s="41">
        <v>1.43983106683708</v>
      </c>
      <c r="H241" s="41">
        <v>0.0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1">
        <v>241.0</v>
      </c>
      <c r="B242" s="41">
        <v>647.969826112026</v>
      </c>
      <c r="C242" s="41">
        <v>203.990500813045</v>
      </c>
      <c r="D242" s="41">
        <v>59.0372508235402</v>
      </c>
      <c r="E242" s="41">
        <v>28.7986589383123</v>
      </c>
      <c r="F242" s="41">
        <v>10.7994971018671</v>
      </c>
      <c r="G242" s="41">
        <v>1.43993294691561</v>
      </c>
      <c r="H242" s="41">
        <v>0.0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1">
        <v>242.0</v>
      </c>
      <c r="B243" s="41">
        <v>648.021065474997</v>
      </c>
      <c r="C243" s="41">
        <v>204.00663172361</v>
      </c>
      <c r="D243" s="41">
        <v>59.0419192988331</v>
      </c>
      <c r="E243" s="41">
        <v>28.8009362433332</v>
      </c>
      <c r="F243" s="41">
        <v>10.8003510912499</v>
      </c>
      <c r="G243" s="41">
        <v>1.44004681216666</v>
      </c>
      <c r="H243" s="41">
        <v>0.0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1">
        <v>243.0</v>
      </c>
      <c r="B244" s="41">
        <v>648.077671844321</v>
      </c>
      <c r="C244" s="41">
        <v>204.024452247286</v>
      </c>
      <c r="D244" s="41">
        <v>59.0470767680381</v>
      </c>
      <c r="E244" s="41">
        <v>28.8034520819698</v>
      </c>
      <c r="F244" s="41">
        <v>10.8012945307386</v>
      </c>
      <c r="G244" s="41">
        <v>1.44017260409849</v>
      </c>
      <c r="H244" s="41">
        <v>0.0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1">
        <v>244.0</v>
      </c>
      <c r="B245" s="41">
        <v>648.139619439554</v>
      </c>
      <c r="C245" s="41">
        <v>204.043954268007</v>
      </c>
      <c r="D245" s="41">
        <v>59.0527208822704</v>
      </c>
      <c r="E245" s="41">
        <v>28.8062053084246</v>
      </c>
      <c r="F245" s="41">
        <v>10.8023269906592</v>
      </c>
      <c r="G245" s="41">
        <v>1.44031026542123</v>
      </c>
      <c r="H245" s="41">
        <v>0.0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1">
        <v>245.0</v>
      </c>
      <c r="B246" s="41">
        <v>648.20688301226</v>
      </c>
      <c r="C246" s="41">
        <v>204.065129837193</v>
      </c>
      <c r="D246" s="41">
        <v>59.058849341117</v>
      </c>
      <c r="E246" s="41">
        <v>28.8091948005449</v>
      </c>
      <c r="F246" s="41">
        <v>10.8034480502043</v>
      </c>
      <c r="G246" s="41">
        <v>1.44045974002724</v>
      </c>
      <c r="H246" s="41">
        <v>0.0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1">
        <v>246.0</v>
      </c>
      <c r="B247" s="41">
        <v>648.279437838052</v>
      </c>
      <c r="C247" s="41">
        <v>204.087971171238</v>
      </c>
      <c r="D247" s="41">
        <v>59.0654598919114</v>
      </c>
      <c r="E247" s="41">
        <v>28.812419459469</v>
      </c>
      <c r="F247" s="41">
        <v>10.8046572973008</v>
      </c>
      <c r="G247" s="41">
        <v>1.44062097297345</v>
      </c>
      <c r="H247" s="41">
        <v>0.0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1">
        <v>247.0</v>
      </c>
      <c r="B248" s="41">
        <v>648.357259708605</v>
      </c>
      <c r="C248" s="41">
        <v>204.112470649005</v>
      </c>
      <c r="D248" s="41">
        <v>59.0725503290063</v>
      </c>
      <c r="E248" s="41">
        <v>28.8158782092713</v>
      </c>
      <c r="F248" s="41">
        <v>10.8059543284767</v>
      </c>
      <c r="G248" s="41">
        <v>1.44079391046356</v>
      </c>
      <c r="H248" s="41">
        <v>0.0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1">
        <v>248.0</v>
      </c>
      <c r="B249" s="41">
        <v>648.440324923876</v>
      </c>
      <c r="C249" s="41">
        <v>204.138620809368</v>
      </c>
      <c r="D249" s="41">
        <v>59.0801184930643</v>
      </c>
      <c r="E249" s="41">
        <v>28.8195699966167</v>
      </c>
      <c r="F249" s="41">
        <v>10.8073387487312</v>
      </c>
      <c r="G249" s="41">
        <v>1.44097849983083</v>
      </c>
      <c r="H249" s="41">
        <v>0.0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1">
        <v>249.0</v>
      </c>
      <c r="B250" s="41">
        <v>648.528610284514</v>
      </c>
      <c r="C250" s="41">
        <v>204.166414348828</v>
      </c>
      <c r="D250" s="41">
        <v>59.0881622703669</v>
      </c>
      <c r="E250" s="41">
        <v>28.8234937904228</v>
      </c>
      <c r="F250" s="41">
        <v>10.8088101714085</v>
      </c>
      <c r="G250" s="41">
        <v>1.44117468952114</v>
      </c>
      <c r="H250" s="41">
        <v>0.0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1">
        <v>250.0</v>
      </c>
      <c r="B251" s="41">
        <v>648.622093084443</v>
      </c>
      <c r="C251" s="41">
        <v>204.195844119176</v>
      </c>
      <c r="D251" s="41">
        <v>59.0966795921381</v>
      </c>
      <c r="E251" s="41">
        <v>28.8276485815308</v>
      </c>
      <c r="F251" s="41">
        <v>10.810368218074</v>
      </c>
      <c r="G251" s="41">
        <v>1.44138242907654</v>
      </c>
      <c r="H251" s="41">
        <v>0.0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1">
        <v>251.0</v>
      </c>
      <c r="B252" s="41">
        <v>648.720751103617</v>
      </c>
      <c r="C252" s="41">
        <v>204.226903125212</v>
      </c>
      <c r="D252" s="41">
        <v>59.1056684338851</v>
      </c>
      <c r="E252" s="41">
        <v>28.8320333823829</v>
      </c>
      <c r="F252" s="41">
        <v>10.8120125183936</v>
      </c>
      <c r="G252" s="41">
        <v>1.44160166911914</v>
      </c>
      <c r="H252" s="41">
        <v>0.0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1">
        <v>252.0</v>
      </c>
      <c r="B253" s="41">
        <v>648.824562600943</v>
      </c>
      <c r="C253" s="41">
        <v>204.259584522519</v>
      </c>
      <c r="D253" s="41">
        <v>59.1151268147526</v>
      </c>
      <c r="E253" s="41">
        <v>28.8366472267086</v>
      </c>
      <c r="F253" s="41">
        <v>10.8137427100157</v>
      </c>
      <c r="G253" s="41">
        <v>1.44183236133542</v>
      </c>
      <c r="H253" s="41">
        <v>0.0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1">
        <v>253.0</v>
      </c>
      <c r="B254" s="41">
        <v>648.933506307338</v>
      </c>
      <c r="C254" s="41">
        <v>204.293881615273</v>
      </c>
      <c r="D254" s="41">
        <v>59.1250527968907</v>
      </c>
      <c r="E254" s="41">
        <v>28.841489169215</v>
      </c>
      <c r="F254" s="41">
        <v>10.8155584384556</v>
      </c>
      <c r="G254" s="41">
        <v>1.44207445846075</v>
      </c>
      <c r="H254" s="41">
        <v>0.0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1">
        <v>254.0</v>
      </c>
      <c r="B255" s="41">
        <v>649.047561419165</v>
      </c>
      <c r="C255" s="41">
        <v>204.329787854181</v>
      </c>
      <c r="D255" s="41">
        <v>59.1354444848572</v>
      </c>
      <c r="E255" s="41">
        <v>28.8465582852962</v>
      </c>
      <c r="F255" s="41">
        <v>10.817459356986</v>
      </c>
      <c r="G255" s="41">
        <v>1.44232791426481</v>
      </c>
      <c r="H255" s="41">
        <v>0.0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1">
        <v>255.0</v>
      </c>
      <c r="B256" s="41">
        <v>649.166707591155</v>
      </c>
      <c r="C256" s="41">
        <v>204.367296834252</v>
      </c>
      <c r="D256" s="41">
        <v>59.1463000249719</v>
      </c>
      <c r="E256" s="41">
        <v>28.851853670718</v>
      </c>
      <c r="F256" s="41">
        <v>10.8194451265192</v>
      </c>
      <c r="G256" s="41">
        <v>1.4425926835359</v>
      </c>
      <c r="H256" s="41">
        <v>0.0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1">
        <v>256.0</v>
      </c>
      <c r="B257" s="41">
        <v>649.290924930607</v>
      </c>
      <c r="C257" s="41">
        <v>204.406402292969</v>
      </c>
      <c r="D257" s="41">
        <v>59.1576176047887</v>
      </c>
      <c r="E257" s="41">
        <v>28.8573744413603</v>
      </c>
      <c r="F257" s="41">
        <v>10.8215154155101</v>
      </c>
      <c r="G257" s="41">
        <v>1.44286872206801</v>
      </c>
      <c r="H257" s="41">
        <v>0.0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1">
        <v>257.0</v>
      </c>
      <c r="B258" s="41">
        <v>649.42019399064</v>
      </c>
      <c r="C258" s="41">
        <v>204.447098108164</v>
      </c>
      <c r="D258" s="41">
        <v>59.1693954524805</v>
      </c>
      <c r="E258" s="41">
        <v>28.8631197329173</v>
      </c>
      <c r="F258" s="41">
        <v>10.823669899844</v>
      </c>
      <c r="G258" s="41">
        <v>1.44315598664586</v>
      </c>
      <c r="H258" s="41">
        <v>0.0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1">
        <v>258.0</v>
      </c>
      <c r="B259" s="41">
        <v>649.554495764037</v>
      </c>
      <c r="C259" s="41">
        <v>204.489378296086</v>
      </c>
      <c r="D259" s="41">
        <v>59.181631836279</v>
      </c>
      <c r="E259" s="41">
        <v>28.8690887006239</v>
      </c>
      <c r="F259" s="41">
        <v>10.8259082627339</v>
      </c>
      <c r="G259" s="41">
        <v>1.44345443503119</v>
      </c>
      <c r="H259" s="41">
        <v>0.0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1">
        <v>259.0</v>
      </c>
      <c r="B260" s="41">
        <v>649.693811677695</v>
      </c>
      <c r="C260" s="41">
        <v>204.533237009645</v>
      </c>
      <c r="D260" s="41">
        <v>59.1943250639678</v>
      </c>
      <c r="E260" s="41">
        <v>28.8752805190087</v>
      </c>
      <c r="F260" s="41">
        <v>10.8282301946282</v>
      </c>
      <c r="G260" s="41">
        <v>1.44376402595043</v>
      </c>
      <c r="H260" s="41">
        <v>0.0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1">
        <v>260.0</v>
      </c>
      <c r="B261" s="41">
        <v>649.8381235861</v>
      </c>
      <c r="C261" s="41">
        <v>204.578668536364</v>
      </c>
      <c r="D261" s="41">
        <v>59.2074734822891</v>
      </c>
      <c r="E261" s="41">
        <v>28.8816943816044</v>
      </c>
      <c r="F261" s="41">
        <v>10.8306353931016</v>
      </c>
      <c r="G261" s="41">
        <v>1.44408471908022</v>
      </c>
      <c r="H261" s="41">
        <v>0.0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1">
        <v>261.0</v>
      </c>
      <c r="B262" s="41">
        <v>649.98741376608</v>
      </c>
      <c r="C262" s="41">
        <v>204.625667296728</v>
      </c>
      <c r="D262" s="41">
        <v>59.221075476465</v>
      </c>
      <c r="E262" s="41">
        <v>28.8883295007146</v>
      </c>
      <c r="F262" s="41">
        <v>10.833123562768</v>
      </c>
      <c r="G262" s="41">
        <v>1.44441647503573</v>
      </c>
      <c r="H262" s="41">
        <v>0.0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1">
        <v>262.0</v>
      </c>
      <c r="B263" s="41">
        <v>650.141664911003</v>
      </c>
      <c r="C263" s="41">
        <v>204.674227842352</v>
      </c>
      <c r="D263" s="41">
        <v>59.2351294696691</v>
      </c>
      <c r="E263" s="41">
        <v>28.8951851071556</v>
      </c>
      <c r="F263" s="41">
        <v>10.8356944151833</v>
      </c>
      <c r="G263" s="41">
        <v>1.44475925535778</v>
      </c>
      <c r="H263" s="41">
        <v>0.0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1">
        <v>263.0</v>
      </c>
      <c r="B264" s="41">
        <v>650.300860125336</v>
      </c>
      <c r="C264" s="41">
        <v>204.724344854272</v>
      </c>
      <c r="D264" s="41">
        <v>59.2496339225306</v>
      </c>
      <c r="E264" s="41">
        <v>28.9022604500149</v>
      </c>
      <c r="F264" s="41">
        <v>10.8383476687556</v>
      </c>
      <c r="G264" s="41">
        <v>1.44511302250074</v>
      </c>
      <c r="H264" s="41">
        <v>0.0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1">
        <v>264.0</v>
      </c>
      <c r="B265" s="41">
        <v>650.464982919296</v>
      </c>
      <c r="C265" s="41">
        <v>204.77601314126</v>
      </c>
      <c r="D265" s="41">
        <v>59.264587332647</v>
      </c>
      <c r="E265" s="41">
        <v>28.9095547964131</v>
      </c>
      <c r="F265" s="41">
        <v>10.8410830486549</v>
      </c>
      <c r="G265" s="41">
        <v>1.44547773982065</v>
      </c>
      <c r="H265" s="41">
        <v>0.0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1">
        <v>265.0</v>
      </c>
      <c r="B266" s="41">
        <v>650.634017203621</v>
      </c>
      <c r="C266" s="41">
        <v>204.829227638177</v>
      </c>
      <c r="D266" s="41">
        <v>59.2799882341077</v>
      </c>
      <c r="E266" s="41">
        <v>28.917067431272</v>
      </c>
      <c r="F266" s="41">
        <v>10.843900286727</v>
      </c>
      <c r="G266" s="41">
        <v>1.4458533715636</v>
      </c>
      <c r="H266" s="41">
        <v>0.0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1">
        <v>266.0</v>
      </c>
      <c r="B267" s="41">
        <v>650.807947284461</v>
      </c>
      <c r="C267" s="41">
        <v>204.883983404367</v>
      </c>
      <c r="D267" s="41">
        <v>59.2958351970286</v>
      </c>
      <c r="E267" s="41">
        <v>28.9247976570871</v>
      </c>
      <c r="F267" s="41">
        <v>10.8467991214076</v>
      </c>
      <c r="G267" s="41">
        <v>1.44623988285435</v>
      </c>
      <c r="H267" s="41">
        <v>0.0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1">
        <v>267.0</v>
      </c>
      <c r="B268" s="41">
        <v>650.986757858396</v>
      </c>
      <c r="C268" s="41">
        <v>204.940275622087</v>
      </c>
      <c r="D268" s="41">
        <v>59.3121268270983</v>
      </c>
      <c r="E268" s="41">
        <v>28.9327447937064</v>
      </c>
      <c r="F268" s="41">
        <v>10.8497792976399</v>
      </c>
      <c r="G268" s="41">
        <v>1.44663723968532</v>
      </c>
      <c r="H268" s="41">
        <v>0.0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1">
        <v>268.0</v>
      </c>
      <c r="B269" s="41">
        <v>651.170434007555</v>
      </c>
      <c r="C269" s="41">
        <v>204.998099594971</v>
      </c>
      <c r="D269" s="41">
        <v>59.3288617651328</v>
      </c>
      <c r="E269" s="41">
        <v>28.9409081781135</v>
      </c>
      <c r="F269" s="41">
        <v>10.8528405667925</v>
      </c>
      <c r="G269" s="41">
        <v>1.44704540890567</v>
      </c>
      <c r="H269" s="41">
        <v>0.0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1">
        <v>269.0</v>
      </c>
      <c r="B270" s="41">
        <v>651.358961194861</v>
      </c>
      <c r="C270" s="41">
        <v>205.05745074653</v>
      </c>
      <c r="D270" s="41">
        <v>59.3460386866429</v>
      </c>
      <c r="E270" s="41">
        <v>28.949287164216</v>
      </c>
      <c r="F270" s="41">
        <v>10.855982686581</v>
      </c>
      <c r="G270" s="41">
        <v>1.4474643582108</v>
      </c>
      <c r="H270" s="41">
        <v>0.0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1">
        <v>270.0</v>
      </c>
      <c r="B271" s="41">
        <v>651.552325259338</v>
      </c>
      <c r="C271" s="41">
        <v>205.11832461868</v>
      </c>
      <c r="D271" s="41">
        <v>59.3636563014064</v>
      </c>
      <c r="E271" s="41">
        <v>28.9578811226372</v>
      </c>
      <c r="F271" s="41">
        <v>10.8592054209889</v>
      </c>
      <c r="G271" s="41">
        <v>1.44789405613186</v>
      </c>
      <c r="H271" s="41">
        <v>0.0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1">
        <v>271.0</v>
      </c>
      <c r="B272" s="41">
        <v>651.75051241177</v>
      </c>
      <c r="C272" s="41">
        <v>205.180716870372</v>
      </c>
      <c r="D272" s="41">
        <v>59.3817133530724</v>
      </c>
      <c r="E272" s="41">
        <v>28.9666894405231</v>
      </c>
      <c r="F272" s="41">
        <v>10.8625085401961</v>
      </c>
      <c r="G272" s="41">
        <v>1.44833447202615</v>
      </c>
      <c r="H272" s="41">
        <v>0.0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1">
        <v>272.0</v>
      </c>
      <c r="B273" s="41">
        <v>651.953509229769</v>
      </c>
      <c r="C273" s="41">
        <v>205.244623276038</v>
      </c>
      <c r="D273" s="41">
        <v>59.4002086187122</v>
      </c>
      <c r="E273" s="41">
        <v>28.975711521323</v>
      </c>
      <c r="F273" s="41">
        <v>10.8658918204961</v>
      </c>
      <c r="G273" s="41">
        <v>1.44878557606615</v>
      </c>
      <c r="H273" s="41">
        <v>0.0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1">
        <v>273.0</v>
      </c>
      <c r="B274" s="41">
        <v>652.161302654087</v>
      </c>
      <c r="C274" s="41">
        <v>205.310039724434</v>
      </c>
      <c r="D274" s="41">
        <v>59.4191409084835</v>
      </c>
      <c r="E274" s="41">
        <v>28.9849467846261</v>
      </c>
      <c r="F274" s="41">
        <v>10.8693550442347</v>
      </c>
      <c r="G274" s="41">
        <v>1.4492473392313</v>
      </c>
      <c r="H274" s="41">
        <v>0.0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1">
        <v>274.0</v>
      </c>
      <c r="B275" s="41">
        <v>652.373879983899</v>
      </c>
      <c r="C275" s="41">
        <v>205.376962217153</v>
      </c>
      <c r="D275" s="41">
        <v>59.4385090651997</v>
      </c>
      <c r="E275" s="41">
        <v>28.9943946659511</v>
      </c>
      <c r="F275" s="41">
        <v>10.8728979997316</v>
      </c>
      <c r="G275" s="41">
        <v>1.44971973329755</v>
      </c>
      <c r="H275" s="41">
        <v>0.0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1">
        <v>275.0</v>
      </c>
      <c r="B276" s="41">
        <v>652.591228872855</v>
      </c>
      <c r="C276" s="41">
        <v>205.44538686738</v>
      </c>
      <c r="D276" s="41">
        <v>59.4583119639712</v>
      </c>
      <c r="E276" s="41">
        <v>29.0040546165713</v>
      </c>
      <c r="F276" s="41">
        <v>10.8765204812142</v>
      </c>
      <c r="G276" s="41">
        <v>1.45020273082856</v>
      </c>
      <c r="H276" s="41">
        <v>0.0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1">
        <v>276.0</v>
      </c>
      <c r="B277" s="41">
        <v>652.813337325005</v>
      </c>
      <c r="C277" s="41">
        <v>205.515309898612</v>
      </c>
      <c r="D277" s="41">
        <v>59.4785485118338</v>
      </c>
      <c r="E277" s="41">
        <v>29.0139261033335</v>
      </c>
      <c r="F277" s="41">
        <v>10.88022228875</v>
      </c>
      <c r="G277" s="41">
        <v>1.45069630516667</v>
      </c>
      <c r="H277" s="41">
        <v>0.0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1">
        <v>277.0</v>
      </c>
      <c r="B278" s="41">
        <v>653.040193690857</v>
      </c>
      <c r="C278" s="41">
        <v>205.586727643418</v>
      </c>
      <c r="D278" s="41">
        <v>59.4992176473892</v>
      </c>
      <c r="E278" s="41">
        <v>29.0240086084825</v>
      </c>
      <c r="F278" s="41">
        <v>10.8840032281809</v>
      </c>
      <c r="G278" s="41">
        <v>1.45120043042412</v>
      </c>
      <c r="H278" s="41">
        <v>0.0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1">
        <v>278.0</v>
      </c>
      <c r="B279" s="41">
        <v>653.271786663518</v>
      </c>
      <c r="C279" s="41">
        <v>205.659636542218</v>
      </c>
      <c r="D279" s="41">
        <v>59.5203183404538</v>
      </c>
      <c r="E279" s="41">
        <v>29.0343016294896</v>
      </c>
      <c r="F279" s="41">
        <v>10.8878631110586</v>
      </c>
      <c r="G279" s="41">
        <v>1.45171508147448</v>
      </c>
      <c r="H279" s="41">
        <v>0.0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1">
        <v>279.0</v>
      </c>
      <c r="B280" s="41">
        <v>653.508105274929</v>
      </c>
      <c r="C280" s="41">
        <v>205.734033142107</v>
      </c>
      <c r="D280" s="41">
        <v>59.5418495917158</v>
      </c>
      <c r="E280" s="41">
        <v>29.0448046788857</v>
      </c>
      <c r="F280" s="41">
        <v>10.8918017545821</v>
      </c>
      <c r="G280" s="41">
        <v>1.45224023394428</v>
      </c>
      <c r="H280" s="41">
        <v>0.0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1">
        <v>280.0</v>
      </c>
      <c r="B281" s="41">
        <v>653.749138892194</v>
      </c>
      <c r="C281" s="41">
        <v>205.80991409569</v>
      </c>
      <c r="D281" s="41">
        <v>59.5638104323999</v>
      </c>
      <c r="E281" s="41">
        <v>29.0555172840975</v>
      </c>
      <c r="F281" s="41">
        <v>10.8958189815365</v>
      </c>
      <c r="G281" s="41">
        <v>1.45277586420487</v>
      </c>
      <c r="H281" s="41">
        <v>0.0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1">
        <v>281.0</v>
      </c>
      <c r="B282" s="41">
        <v>653.994877214016</v>
      </c>
      <c r="C282" s="41">
        <v>205.887276159968</v>
      </c>
      <c r="D282" s="41">
        <v>59.5861999239437</v>
      </c>
      <c r="E282" s="41">
        <v>29.0664389872896</v>
      </c>
      <c r="F282" s="41">
        <v>10.8999146202336</v>
      </c>
      <c r="G282" s="41">
        <v>1.45332194936448</v>
      </c>
      <c r="H282" s="41">
        <v>0.0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1">
        <v>282.0</v>
      </c>
      <c r="B283" s="41">
        <v>654.245310266969</v>
      </c>
      <c r="C283" s="41">
        <v>205.966116195157</v>
      </c>
      <c r="D283" s="41">
        <v>59.6090171576572</v>
      </c>
      <c r="E283" s="41">
        <v>29.0775693451986</v>
      </c>
      <c r="F283" s="41">
        <v>10.9040885044494</v>
      </c>
      <c r="G283" s="41">
        <v>1.45387846725993</v>
      </c>
      <c r="H283" s="41">
        <v>0.0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1">
        <v>283.0</v>
      </c>
      <c r="B284" s="41">
        <v>654.50042840276</v>
      </c>
      <c r="C284" s="41">
        <v>206.046431163832</v>
      </c>
      <c r="D284" s="41">
        <v>59.6322612544737</v>
      </c>
      <c r="E284" s="41">
        <v>29.0889079290115</v>
      </c>
      <c r="F284" s="41">
        <v>10.9083404733793</v>
      </c>
      <c r="G284" s="41">
        <v>1.45444539645057</v>
      </c>
      <c r="H284" s="41">
        <v>0.0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1">
        <v>284.0</v>
      </c>
      <c r="B285" s="41">
        <v>654.760222293747</v>
      </c>
      <c r="C285" s="41">
        <v>206.128218129513</v>
      </c>
      <c r="D285" s="41">
        <v>59.6559313645414</v>
      </c>
      <c r="E285" s="41">
        <v>29.1004543241665</v>
      </c>
      <c r="F285" s="41">
        <v>10.9126703715624</v>
      </c>
      <c r="G285" s="41">
        <v>1.45502271620832</v>
      </c>
      <c r="H285" s="41">
        <v>0.0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1">
        <v>285.0</v>
      </c>
      <c r="B286" s="41">
        <v>655.02468293082</v>
      </c>
      <c r="C286" s="41">
        <v>206.211474255999</v>
      </c>
      <c r="D286" s="41">
        <v>59.6800266670303</v>
      </c>
      <c r="E286" s="41">
        <v>29.1122081302587</v>
      </c>
      <c r="F286" s="41">
        <v>10.917078048847</v>
      </c>
      <c r="G286" s="41">
        <v>1.45561040651293</v>
      </c>
      <c r="H286" s="41">
        <v>0.0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1">
        <v>286.0</v>
      </c>
      <c r="B287" s="41">
        <v>655.293801619536</v>
      </c>
      <c r="C287" s="41">
        <v>206.29619680615</v>
      </c>
      <c r="D287" s="41">
        <v>59.7045463697799</v>
      </c>
      <c r="E287" s="41">
        <v>29.1241689608682</v>
      </c>
      <c r="F287" s="41">
        <v>10.9215633603256</v>
      </c>
      <c r="G287" s="41">
        <v>1.45620844804341</v>
      </c>
      <c r="H287" s="41">
        <v>0.0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1">
        <v>287.0</v>
      </c>
      <c r="B288" s="41">
        <v>655.567569977238</v>
      </c>
      <c r="C288" s="41">
        <v>206.382383140982</v>
      </c>
      <c r="D288" s="41">
        <v>59.7294897090372</v>
      </c>
      <c r="E288" s="41">
        <v>29.1363364434328</v>
      </c>
      <c r="F288" s="41">
        <v>10.9261261662873</v>
      </c>
      <c r="G288" s="41">
        <v>1.45681682217164</v>
      </c>
      <c r="H288" s="41">
        <v>0.0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1">
        <v>288.0</v>
      </c>
      <c r="B289" s="41">
        <v>655.845979929995</v>
      </c>
      <c r="C289" s="41">
        <v>206.470030718702</v>
      </c>
      <c r="D289" s="41">
        <v>59.7548559491773</v>
      </c>
      <c r="E289" s="41">
        <v>29.1487102191109</v>
      </c>
      <c r="F289" s="41">
        <v>10.9307663321665</v>
      </c>
      <c r="G289" s="41">
        <v>1.45743551095554</v>
      </c>
      <c r="H289" s="41">
        <v>0.0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1">
        <v>289.0</v>
      </c>
      <c r="B290" s="41">
        <v>656.129023709648</v>
      </c>
      <c r="C290" s="41">
        <v>206.559137093778</v>
      </c>
      <c r="D290" s="41">
        <v>59.7806443824345</v>
      </c>
      <c r="E290" s="41">
        <v>29.161289942651</v>
      </c>
      <c r="F290" s="41">
        <v>10.9354837284941</v>
      </c>
      <c r="G290" s="41">
        <v>1.45806449713255</v>
      </c>
      <c r="H290" s="41">
        <v>0.0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1">
        <v>290.0</v>
      </c>
      <c r="B291" s="41">
        <v>656.416693850916</v>
      </c>
      <c r="C291" s="41">
        <v>206.649699916029</v>
      </c>
      <c r="D291" s="41">
        <v>59.806854328639</v>
      </c>
      <c r="E291" s="41">
        <v>29.1740752822629</v>
      </c>
      <c r="F291" s="41">
        <v>10.9402782308485</v>
      </c>
      <c r="G291" s="41">
        <v>1.45870376411314</v>
      </c>
      <c r="H291" s="41">
        <v>0.0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1">
        <v>291.0</v>
      </c>
      <c r="B292" s="41">
        <v>656.708983188594</v>
      </c>
      <c r="C292" s="41">
        <v>206.741716929742</v>
      </c>
      <c r="D292" s="41">
        <v>59.8334851349607</v>
      </c>
      <c r="E292" s="41">
        <v>29.187065919493</v>
      </c>
      <c r="F292" s="41">
        <v>10.9451497198099</v>
      </c>
      <c r="G292" s="41">
        <v>1.45935329597465</v>
      </c>
      <c r="H292" s="41">
        <v>0.0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1">
        <v>292.0</v>
      </c>
      <c r="B293" s="41">
        <v>657.005884854803</v>
      </c>
      <c r="C293" s="41">
        <v>206.835185972808</v>
      </c>
      <c r="D293" s="41">
        <v>59.8605361756598</v>
      </c>
      <c r="E293" s="41">
        <v>29.2002615491023</v>
      </c>
      <c r="F293" s="41">
        <v>10.9500980809133</v>
      </c>
      <c r="G293" s="41">
        <v>1.46001307745511</v>
      </c>
      <c r="H293" s="41">
        <v>0.0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1">
        <v>293.0</v>
      </c>
      <c r="B294" s="41">
        <v>657.307392276348</v>
      </c>
      <c r="C294" s="41">
        <v>206.930104975887</v>
      </c>
      <c r="D294" s="41">
        <v>59.8880068518451</v>
      </c>
      <c r="E294" s="41">
        <v>29.2136618789488</v>
      </c>
      <c r="F294" s="41">
        <v>10.9551232046058</v>
      </c>
      <c r="G294" s="41">
        <v>1.46068309394744</v>
      </c>
      <c r="H294" s="41">
        <v>0.0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1">
        <v>294.0</v>
      </c>
      <c r="B295" s="41">
        <v>657.613499171914</v>
      </c>
      <c r="C295" s="41">
        <v>207.026471961528</v>
      </c>
      <c r="D295" s="41">
        <v>59.9158965912188</v>
      </c>
      <c r="E295" s="41">
        <v>29.2272666298628</v>
      </c>
      <c r="F295" s="41">
        <v>10.9602249861985</v>
      </c>
      <c r="G295" s="41">
        <v>1.46136333149314</v>
      </c>
      <c r="H295" s="41">
        <v>0.0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1">
        <v>295.0</v>
      </c>
      <c r="B296" s="41">
        <v>657.92419955001</v>
      </c>
      <c r="C296" s="41">
        <v>207.124285043521</v>
      </c>
      <c r="D296" s="41">
        <v>59.9442048478898</v>
      </c>
      <c r="E296" s="41">
        <v>29.241075535556</v>
      </c>
      <c r="F296" s="41">
        <v>10.9654033258335</v>
      </c>
      <c r="G296" s="41">
        <v>1.4620537767778</v>
      </c>
      <c r="H296" s="41">
        <v>0.0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1">
        <v>296.0</v>
      </c>
      <c r="B297" s="41">
        <v>658.239487705843</v>
      </c>
      <c r="C297" s="41">
        <v>207.223542425913</v>
      </c>
      <c r="D297" s="41">
        <v>59.9729311020879</v>
      </c>
      <c r="E297" s="41">
        <v>29.2550883424819</v>
      </c>
      <c r="F297" s="41">
        <v>10.9706581284307</v>
      </c>
      <c r="G297" s="41">
        <v>1.46275441712409</v>
      </c>
      <c r="H297" s="41">
        <v>0.0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1">
        <v>297.0</v>
      </c>
      <c r="B298" s="41">
        <v>658.559358219386</v>
      </c>
      <c r="C298" s="41">
        <v>207.324242402399</v>
      </c>
      <c r="D298" s="41">
        <v>60.0020748599885</v>
      </c>
      <c r="E298" s="41">
        <v>29.2693048097505</v>
      </c>
      <c r="F298" s="41">
        <v>10.9759893036564</v>
      </c>
      <c r="G298" s="41">
        <v>1.46346524048752</v>
      </c>
      <c r="H298" s="41">
        <v>0.0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1">
        <v>298.0</v>
      </c>
      <c r="B299" s="41">
        <v>658.883805952835</v>
      </c>
      <c r="C299" s="41">
        <v>207.426383355522</v>
      </c>
      <c r="D299" s="41">
        <v>60.0316356534805</v>
      </c>
      <c r="E299" s="41">
        <v>29.2837247090149</v>
      </c>
      <c r="F299" s="41">
        <v>10.9813967658805</v>
      </c>
      <c r="G299" s="41">
        <v>1.46418623545074</v>
      </c>
      <c r="H299" s="41">
        <v>0.0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1">
        <v>299.0</v>
      </c>
      <c r="B300" s="41">
        <v>659.212826048347</v>
      </c>
      <c r="C300" s="41">
        <v>207.529963755961</v>
      </c>
      <c r="D300" s="41">
        <v>60.0616130399605</v>
      </c>
      <c r="E300" s="41">
        <v>29.2983478243709</v>
      </c>
      <c r="F300" s="41">
        <v>10.9868804341391</v>
      </c>
      <c r="G300" s="41">
        <v>1.46491739121854</v>
      </c>
      <c r="H300" s="41">
        <v>0.0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1">
        <v>300.0</v>
      </c>
      <c r="B301" s="41">
        <v>659.546413925806</v>
      </c>
      <c r="C301" s="41">
        <v>207.634982161828</v>
      </c>
      <c r="D301" s="41">
        <v>60.092006602129</v>
      </c>
      <c r="E301" s="41">
        <v>29.313173952258</v>
      </c>
      <c r="F301" s="41">
        <v>10.9924402320967</v>
      </c>
      <c r="G301" s="41">
        <v>1.4656586976129</v>
      </c>
      <c r="H301" s="41">
        <v>0.0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1">
        <v>301.0</v>
      </c>
      <c r="B302" s="41">
        <v>659.884565280655</v>
      </c>
      <c r="C302" s="41">
        <v>207.741437217984</v>
      </c>
      <c r="D302" s="41">
        <v>60.122815947793</v>
      </c>
      <c r="E302" s="41">
        <v>29.3282029013624</v>
      </c>
      <c r="F302" s="41">
        <v>10.9980760880109</v>
      </c>
      <c r="G302" s="41">
        <v>1.46641014506812</v>
      </c>
      <c r="H302" s="41">
        <v>0.0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1">
        <v>302.0</v>
      </c>
      <c r="B303" s="41">
        <v>660.227276081777</v>
      </c>
      <c r="C303" s="41">
        <v>207.849327655374</v>
      </c>
      <c r="D303" s="41">
        <v>60.154040709673</v>
      </c>
      <c r="E303" s="41">
        <v>29.3434344925234</v>
      </c>
      <c r="F303" s="41">
        <v>11.0037879346962</v>
      </c>
      <c r="G303" s="41">
        <v>1.46717172462617</v>
      </c>
      <c r="H303" s="41">
        <v>0.0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1">
        <v>303.0</v>
      </c>
      <c r="B304" s="41">
        <v>660.574542569438</v>
      </c>
      <c r="C304" s="41">
        <v>207.958652290378</v>
      </c>
      <c r="D304" s="41">
        <v>60.1856805452155</v>
      </c>
      <c r="E304" s="41">
        <v>29.3588685586417</v>
      </c>
      <c r="F304" s="41">
        <v>11.0095757094906</v>
      </c>
      <c r="G304" s="41">
        <v>1.46794342793208</v>
      </c>
      <c r="H304" s="41">
        <v>0.0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1">
        <v>304.0</v>
      </c>
      <c r="B305" s="41">
        <v>660.926361253286</v>
      </c>
      <c r="C305" s="41">
        <v>208.069410024182</v>
      </c>
      <c r="D305" s="41">
        <v>60.2177351364105</v>
      </c>
      <c r="E305" s="41">
        <v>29.3745049445904</v>
      </c>
      <c r="F305" s="41">
        <v>11.0154393542214</v>
      </c>
      <c r="G305" s="41">
        <v>1.46872524722952</v>
      </c>
      <c r="H305" s="41">
        <v>0.0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1">
        <v>305.0</v>
      </c>
      <c r="B306" s="41">
        <v>661.282728910434</v>
      </c>
      <c r="C306" s="41">
        <v>208.181599842173</v>
      </c>
      <c r="D306" s="41">
        <v>60.2502041896173</v>
      </c>
      <c r="E306" s="41">
        <v>29.3903435071304</v>
      </c>
      <c r="F306" s="41">
        <v>11.0213788151739</v>
      </c>
      <c r="G306" s="41">
        <v>1.46951717535652</v>
      </c>
      <c r="H306" s="41">
        <v>0.0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1">
        <v>306.0</v>
      </c>
      <c r="B307" s="41">
        <v>661.643642583373</v>
      </c>
      <c r="C307" s="41">
        <v>208.295220813284</v>
      </c>
      <c r="D307" s="41">
        <v>60.283087435374</v>
      </c>
      <c r="E307" s="41">
        <v>29.4063841148165</v>
      </c>
      <c r="F307" s="41">
        <v>11.0273940430562</v>
      </c>
      <c r="G307" s="41">
        <v>1.47031920574083</v>
      </c>
      <c r="H307" s="41">
        <v>0.0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1">
        <v>307.0</v>
      </c>
      <c r="B308" s="41">
        <v>662.009099578624</v>
      </c>
      <c r="C308" s="41">
        <v>208.410272089567</v>
      </c>
      <c r="D308" s="41">
        <v>60.3163846282746</v>
      </c>
      <c r="E308" s="41">
        <v>29.4226266479388</v>
      </c>
      <c r="F308" s="41">
        <v>11.033484992977</v>
      </c>
      <c r="G308" s="41">
        <v>1.47113133239694</v>
      </c>
      <c r="H308" s="41">
        <v>0.0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1">
        <v>308.0</v>
      </c>
      <c r="B309" s="41">
        <v>662.379097464291</v>
      </c>
      <c r="C309" s="41">
        <v>208.526752905425</v>
      </c>
      <c r="D309" s="41">
        <v>60.3500955467465</v>
      </c>
      <c r="E309" s="41">
        <v>29.4390709984129</v>
      </c>
      <c r="F309" s="41">
        <v>11.0396516244048</v>
      </c>
      <c r="G309" s="41">
        <v>1.47195354992064</v>
      </c>
      <c r="H309" s="41">
        <v>0.0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1">
        <v>309.0</v>
      </c>
      <c r="B310" s="41">
        <v>662.753634068823</v>
      </c>
      <c r="C310" s="41">
        <v>208.644662577222</v>
      </c>
      <c r="D310" s="41">
        <v>60.3842199929372</v>
      </c>
      <c r="E310" s="41">
        <v>29.4557170697254</v>
      </c>
      <c r="F310" s="41">
        <v>11.045893901147</v>
      </c>
      <c r="G310" s="41">
        <v>1.47278585348627</v>
      </c>
      <c r="H310" s="41">
        <v>0.0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1">
        <v>310.0</v>
      </c>
      <c r="B311" s="41">
        <v>663.132707479125</v>
      </c>
      <c r="C311" s="41">
        <v>208.764000502687</v>
      </c>
      <c r="D311" s="41">
        <v>60.4187577925425</v>
      </c>
      <c r="E311" s="41">
        <v>29.47256477685</v>
      </c>
      <c r="F311" s="41">
        <v>11.0522117913187</v>
      </c>
      <c r="G311" s="41">
        <v>1.4736282388425</v>
      </c>
      <c r="H311" s="41">
        <v>0.0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1">
        <v>311.0</v>
      </c>
      <c r="B312" s="41">
        <v>663.516316038993</v>
      </c>
      <c r="C312" s="41">
        <v>208.884766160423</v>
      </c>
      <c r="D312" s="41">
        <v>60.4537087946637</v>
      </c>
      <c r="E312" s="41">
        <v>29.4896140461774</v>
      </c>
      <c r="F312" s="41">
        <v>11.0586052673165</v>
      </c>
      <c r="G312" s="41">
        <v>1.47448070230887</v>
      </c>
      <c r="H312" s="41">
        <v>0.0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1">
        <v>312.0</v>
      </c>
      <c r="B313" s="42">
        <v>663.904458347329</v>
      </c>
      <c r="C313" s="42">
        <v>209.006959109344</v>
      </c>
      <c r="D313" s="42">
        <v>60.4890728716455</v>
      </c>
      <c r="E313" s="42">
        <v>29.5068648154368</v>
      </c>
      <c r="F313" s="42">
        <v>11.0650743057888</v>
      </c>
      <c r="G313" s="42">
        <v>1.47534324077184</v>
      </c>
      <c r="H313" s="42">
        <v>0.0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1">
        <v>313.0</v>
      </c>
      <c r="B314" s="42">
        <v>664.297133257098</v>
      </c>
      <c r="C314" s="42">
        <v>209.130578988345</v>
      </c>
      <c r="D314" s="42">
        <v>60.5248499189801</v>
      </c>
      <c r="E314" s="42">
        <v>29.5243170336488</v>
      </c>
      <c r="F314" s="42">
        <v>11.0716188876183</v>
      </c>
      <c r="G314" s="42">
        <v>1.47621585168244</v>
      </c>
      <c r="H314" s="42">
        <v>0.0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1">
        <v>314.0</v>
      </c>
      <c r="B315" s="42">
        <v>664.694339873178</v>
      </c>
      <c r="C315" s="42">
        <v>209.25562551563</v>
      </c>
      <c r="D315" s="42">
        <v>60.5610398551118</v>
      </c>
      <c r="E315" s="42">
        <v>29.5419706610301</v>
      </c>
      <c r="F315" s="42">
        <v>11.0782389978863</v>
      </c>
      <c r="G315" s="42">
        <v>1.4770985330515</v>
      </c>
      <c r="H315" s="42">
        <v>0.0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1">
        <v>315.0</v>
      </c>
      <c r="B316" s="42">
        <v>665.096077551409</v>
      </c>
      <c r="C316" s="42">
        <v>209.382098488406</v>
      </c>
      <c r="D316" s="42">
        <v>60.5976426213506</v>
      </c>
      <c r="E316" s="42">
        <v>29.5598256689515</v>
      </c>
      <c r="F316" s="42">
        <v>11.0849346258568</v>
      </c>
      <c r="G316" s="42">
        <v>1.47799128344757</v>
      </c>
      <c r="H316" s="42">
        <v>0.0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1">
        <v>316.0</v>
      </c>
      <c r="B317" s="42">
        <v>665.502345897002</v>
      </c>
      <c r="C317" s="42">
        <v>209.509997782389</v>
      </c>
      <c r="D317" s="42">
        <v>60.6346581817268</v>
      </c>
      <c r="E317" s="42">
        <v>29.5778820398667</v>
      </c>
      <c r="F317" s="42">
        <v>11.09170576495</v>
      </c>
      <c r="G317" s="42">
        <v>1.47889410199333</v>
      </c>
      <c r="H317" s="42">
        <v>0.0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1">
        <v>317.0</v>
      </c>
      <c r="B318" s="42">
        <v>665.913144763216</v>
      </c>
      <c r="C318" s="42">
        <v>209.639323351382</v>
      </c>
      <c r="D318" s="42">
        <v>60.6720865228708</v>
      </c>
      <c r="E318" s="42">
        <v>29.596139767254</v>
      </c>
      <c r="F318" s="42">
        <v>11.0985524127202</v>
      </c>
      <c r="G318" s="42">
        <v>1.4798069883627</v>
      </c>
      <c r="H318" s="42">
        <v>0.0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1">
        <v>318.0</v>
      </c>
      <c r="B319" s="42">
        <v>666.328474250057</v>
      </c>
      <c r="C319" s="42">
        <v>209.770075226869</v>
      </c>
      <c r="D319" s="42">
        <v>60.709927653894</v>
      </c>
      <c r="E319" s="42">
        <v>29.614598855558</v>
      </c>
      <c r="F319" s="42">
        <v>11.1054745708342</v>
      </c>
      <c r="G319" s="42">
        <v>1.4807299427779</v>
      </c>
      <c r="H319" s="42">
        <v>0.0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1">
        <v>319.0</v>
      </c>
      <c r="B320" s="42">
        <v>666.748334703008</v>
      </c>
      <c r="C320" s="42">
        <v>209.902253517613</v>
      </c>
      <c r="D320" s="42">
        <v>60.7481816062741</v>
      </c>
      <c r="E320" s="42">
        <v>29.6332593201337</v>
      </c>
      <c r="F320" s="42">
        <v>11.1124722450501</v>
      </c>
      <c r="G320" s="42">
        <v>1.48166296600668</v>
      </c>
      <c r="H320" s="42">
        <v>0.0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1">
        <v>320.0</v>
      </c>
      <c r="B321" s="42">
        <v>667.17272671182</v>
      </c>
      <c r="C321" s="42">
        <v>210.035858409276</v>
      </c>
      <c r="D321" s="42">
        <v>60.7868484337436</v>
      </c>
      <c r="E321" s="42">
        <v>29.652121187192</v>
      </c>
      <c r="F321" s="42">
        <v>11.119545445197</v>
      </c>
      <c r="G321" s="42">
        <v>1.4826060593596</v>
      </c>
      <c r="H321" s="42">
        <v>0.0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1">
        <v>321.0</v>
      </c>
      <c r="B322" s="42">
        <v>667.601651109326</v>
      </c>
      <c r="C322" s="42">
        <v>210.170890164047</v>
      </c>
      <c r="D322" s="42">
        <v>60.825928212183</v>
      </c>
      <c r="E322" s="42">
        <v>29.6711844937478</v>
      </c>
      <c r="F322" s="42">
        <v>11.1266941851554</v>
      </c>
      <c r="G322" s="42">
        <v>1.48355922468739</v>
      </c>
      <c r="H322" s="42">
        <v>0.0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1">
        <v>322.0</v>
      </c>
      <c r="B323" s="42">
        <v>668.035108970349</v>
      </c>
      <c r="C323" s="42">
        <v>210.307349120295</v>
      </c>
      <c r="D323" s="42">
        <v>60.8654210395207</v>
      </c>
      <c r="E323" s="42">
        <v>29.690449287571</v>
      </c>
      <c r="F323" s="42">
        <v>11.1339184828391</v>
      </c>
      <c r="G323" s="42">
        <v>1.48452246437855</v>
      </c>
      <c r="H323" s="42">
        <v>0.0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1">
        <v>323.0</v>
      </c>
      <c r="B324" s="42">
        <v>668.473101610408</v>
      </c>
      <c r="C324" s="42">
        <v>210.445235692165</v>
      </c>
      <c r="D324" s="42">
        <v>60.9053270356149</v>
      </c>
      <c r="E324" s="42">
        <v>29.7099156271292</v>
      </c>
      <c r="F324" s="42">
        <v>11.1412183601734</v>
      </c>
      <c r="G324" s="42">
        <v>1.48549578135646</v>
      </c>
      <c r="H324" s="42">
        <v>0.0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1">
        <v>324.0</v>
      </c>
      <c r="B325" s="42">
        <v>668.915630585166</v>
      </c>
      <c r="C325" s="42">
        <v>210.584550369404</v>
      </c>
      <c r="D325" s="42">
        <v>60.945646342204</v>
      </c>
      <c r="E325" s="42">
        <v>29.7295835815629</v>
      </c>
      <c r="F325" s="42">
        <v>11.1485938430861</v>
      </c>
      <c r="G325" s="42">
        <v>1.48647917907814</v>
      </c>
      <c r="H325" s="42">
        <v>0.0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1">
        <v>325.0</v>
      </c>
      <c r="B326" s="42">
        <v>669.362697688726</v>
      </c>
      <c r="C326" s="42">
        <v>210.725293716821</v>
      </c>
      <c r="D326" s="42">
        <v>60.9863791227506</v>
      </c>
      <c r="E326" s="42">
        <v>29.74945323061</v>
      </c>
      <c r="F326" s="42">
        <v>11.1560449614787</v>
      </c>
      <c r="G326" s="42">
        <v>1.4874726615305</v>
      </c>
      <c r="H326" s="42">
        <v>0.0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1">
        <v>326.0</v>
      </c>
      <c r="B327" s="42">
        <v>669.814304953357</v>
      </c>
      <c r="C327" s="42">
        <v>210.867466374205</v>
      </c>
      <c r="D327" s="42">
        <v>61.027525562417</v>
      </c>
      <c r="E327" s="42">
        <v>29.7695246645936</v>
      </c>
      <c r="F327" s="42">
        <v>11.1635717492226</v>
      </c>
      <c r="G327" s="42">
        <v>1.48847623322968</v>
      </c>
      <c r="H327" s="42">
        <v>0.0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1">
        <v>327.0</v>
      </c>
      <c r="B328" s="42">
        <v>670.270454647904</v>
      </c>
      <c r="C328" s="42">
        <v>211.011069055821</v>
      </c>
      <c r="D328" s="42">
        <v>61.0690858679201</v>
      </c>
      <c r="E328" s="42">
        <v>29.7897979843513</v>
      </c>
      <c r="F328" s="42">
        <v>11.1711742441317</v>
      </c>
      <c r="G328" s="42">
        <v>1.48948989921756</v>
      </c>
      <c r="H328" s="42">
        <v>0.0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1">
        <v>328.0</v>
      </c>
      <c r="B329" s="42">
        <v>670.731149277391</v>
      </c>
      <c r="C329" s="42">
        <v>211.15610255029</v>
      </c>
      <c r="D329" s="42">
        <v>61.1110602674956</v>
      </c>
      <c r="E329" s="42">
        <v>29.8102733012174</v>
      </c>
      <c r="F329" s="42">
        <v>11.1788524879565</v>
      </c>
      <c r="G329" s="42">
        <v>1.49051366506087</v>
      </c>
      <c r="H329" s="42">
        <v>0.0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1">
        <v>329.0</v>
      </c>
      <c r="B330" s="42">
        <v>671.19639158218</v>
      </c>
      <c r="C330" s="42">
        <v>211.302567720316</v>
      </c>
      <c r="D330" s="42">
        <v>61.1534490108209</v>
      </c>
      <c r="E330" s="42">
        <v>29.8309507369858</v>
      </c>
      <c r="F330" s="42">
        <v>11.1866065263696</v>
      </c>
      <c r="G330" s="42">
        <v>1.49154753684929</v>
      </c>
      <c r="H330" s="42">
        <v>0.0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1">
        <v>330.0</v>
      </c>
      <c r="B331" s="42">
        <v>671.666184536651</v>
      </c>
      <c r="C331" s="42">
        <v>211.450465502279</v>
      </c>
      <c r="D331" s="42">
        <v>61.1962523688948</v>
      </c>
      <c r="E331" s="42">
        <v>29.8518304238511</v>
      </c>
      <c r="F331" s="42">
        <v>11.1944364089441</v>
      </c>
      <c r="G331" s="42">
        <v>1.49259152119255</v>
      </c>
      <c r="H331" s="42">
        <v>0.0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1">
        <v>331.0</v>
      </c>
      <c r="B332" s="42">
        <v>672.140531349097</v>
      </c>
      <c r="C332" s="42">
        <v>211.599796906197</v>
      </c>
      <c r="D332" s="42">
        <v>61.2394706340288</v>
      </c>
      <c r="E332" s="42">
        <v>29.8729125044043</v>
      </c>
      <c r="F332" s="42">
        <v>11.2023421891516</v>
      </c>
      <c r="G332" s="42">
        <v>1.49364562522021</v>
      </c>
      <c r="H332" s="42">
        <v>0.0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1">
        <v>332.0</v>
      </c>
      <c r="B333" s="42">
        <v>672.619435460324</v>
      </c>
      <c r="C333" s="42">
        <v>211.750563015287</v>
      </c>
      <c r="D333" s="42">
        <v>61.2831041197184</v>
      </c>
      <c r="E333" s="42">
        <v>29.8941971315699</v>
      </c>
      <c r="F333" s="42">
        <v>11.2103239243387</v>
      </c>
      <c r="G333" s="42">
        <v>1.49470985657849</v>
      </c>
      <c r="H333" s="42">
        <v>0.0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1">
        <v>333.0</v>
      </c>
      <c r="B334" s="42">
        <v>673.102900543446</v>
      </c>
      <c r="C334" s="42">
        <v>211.902764985899</v>
      </c>
      <c r="D334" s="42">
        <v>61.327153160625</v>
      </c>
      <c r="E334" s="42">
        <v>29.9156844685976</v>
      </c>
      <c r="F334" s="42">
        <v>11.2183816757241</v>
      </c>
      <c r="G334" s="42">
        <v>1.49578422342988</v>
      </c>
      <c r="H334" s="42">
        <v>0.0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1">
        <v>334.0</v>
      </c>
      <c r="B335" s="42">
        <v>673.590930503261</v>
      </c>
      <c r="C335" s="42">
        <v>212.056404047323</v>
      </c>
      <c r="D335" s="42">
        <v>61.3716181125193</v>
      </c>
      <c r="E335" s="42">
        <v>29.9373746890338</v>
      </c>
      <c r="F335" s="42">
        <v>11.2265155083876</v>
      </c>
      <c r="G335" s="42">
        <v>1.49686873445169</v>
      </c>
      <c r="H335" s="42">
        <v>0.0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1">
        <v>335.0</v>
      </c>
      <c r="B336" s="42">
        <v>674.083529474954</v>
      </c>
      <c r="C336" s="42">
        <v>212.211481501374</v>
      </c>
      <c r="D336" s="42">
        <v>61.4164993521625</v>
      </c>
      <c r="E336" s="42">
        <v>29.9592679766646</v>
      </c>
      <c r="F336" s="42">
        <v>11.2347254912492</v>
      </c>
      <c r="G336" s="42">
        <v>1.49796339883323</v>
      </c>
      <c r="H336" s="42">
        <v>0.0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1">
        <v>336.0</v>
      </c>
      <c r="B337" s="42">
        <v>674.580701824477</v>
      </c>
      <c r="C337" s="42">
        <v>212.36799872252</v>
      </c>
      <c r="D337" s="42">
        <v>61.4617972773413</v>
      </c>
      <c r="E337" s="42">
        <v>29.9813645255323</v>
      </c>
      <c r="F337" s="42">
        <v>11.2430116970746</v>
      </c>
      <c r="G337" s="42">
        <v>1.49906822627661</v>
      </c>
      <c r="H337" s="42">
        <v>0.0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1">
        <v>337.0</v>
      </c>
      <c r="B338" s="42">
        <v>675.082452147159</v>
      </c>
      <c r="C338" s="42">
        <v>212.525957157439</v>
      </c>
      <c r="D338" s="42">
        <v>61.5075123067412</v>
      </c>
      <c r="E338" s="42">
        <v>30.0036645398737</v>
      </c>
      <c r="F338" s="42">
        <v>11.2513742024526</v>
      </c>
      <c r="G338" s="42">
        <v>1.50018322699368</v>
      </c>
      <c r="H338" s="42">
        <v>0.0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1">
        <v>338.0</v>
      </c>
      <c r="B339" s="42">
        <v>675.588785267518</v>
      </c>
      <c r="C339" s="42">
        <v>212.685358324959</v>
      </c>
      <c r="D339" s="42">
        <v>61.5536448799294</v>
      </c>
      <c r="E339" s="42">
        <v>30.0261682341119</v>
      </c>
      <c r="F339" s="42">
        <v>11.2598130877919</v>
      </c>
      <c r="G339" s="42">
        <v>1.50130841170559</v>
      </c>
      <c r="H339" s="42">
        <v>0.0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1">
        <v>339.0</v>
      </c>
      <c r="B340" s="42">
        <v>676.099706239117</v>
      </c>
      <c r="C340" s="42">
        <v>212.846203816018</v>
      </c>
      <c r="D340" s="42">
        <v>61.6001954573418</v>
      </c>
      <c r="E340" s="42">
        <v>30.0488758328496</v>
      </c>
      <c r="F340" s="42">
        <v>11.2683284373186</v>
      </c>
      <c r="G340" s="42">
        <v>1.50244379164248</v>
      </c>
      <c r="H340" s="42">
        <v>0.0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1">
        <v>340.0</v>
      </c>
      <c r="B341" s="42">
        <v>676.615220343273</v>
      </c>
      <c r="C341" s="42">
        <v>213.008495293252</v>
      </c>
      <c r="D341" s="42">
        <v>61.6471645201649</v>
      </c>
      <c r="E341" s="42">
        <v>30.0717875708121</v>
      </c>
      <c r="F341" s="42">
        <v>11.2769203390545</v>
      </c>
      <c r="G341" s="42">
        <v>1.5035893785406</v>
      </c>
      <c r="H341" s="42">
        <v>0.0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1">
        <v>341.0</v>
      </c>
      <c r="B342" s="42">
        <v>677.135333089649</v>
      </c>
      <c r="C342" s="42">
        <v>213.172234491185</v>
      </c>
      <c r="D342" s="42">
        <v>61.6945525703902</v>
      </c>
      <c r="E342" s="42">
        <v>30.0949036928732</v>
      </c>
      <c r="F342" s="42">
        <v>11.2855888848274</v>
      </c>
      <c r="G342" s="42">
        <v>1.50474518464366</v>
      </c>
      <c r="H342" s="42">
        <v>0.0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1">
        <v>342.0</v>
      </c>
      <c r="B343" s="42">
        <v>677.660050214964</v>
      </c>
      <c r="C343" s="42">
        <v>213.337423215822</v>
      </c>
      <c r="D343" s="42">
        <v>61.7423601306967</v>
      </c>
      <c r="E343" s="42">
        <v>30.1182244539984</v>
      </c>
      <c r="F343" s="42">
        <v>11.2943341702494</v>
      </c>
      <c r="G343" s="42">
        <v>1.50591122269992</v>
      </c>
      <c r="H343" s="42">
        <v>0.0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1">
        <v>343.0</v>
      </c>
      <c r="B344" s="42">
        <v>678.189377683392</v>
      </c>
      <c r="C344" s="42">
        <v>213.504063344771</v>
      </c>
      <c r="D344" s="42">
        <v>61.7905877444868</v>
      </c>
      <c r="E344" s="42">
        <v>30.1417501192618</v>
      </c>
      <c r="F344" s="42">
        <v>11.3031562947231</v>
      </c>
      <c r="G344" s="42">
        <v>1.50708750596309</v>
      </c>
      <c r="H344" s="42">
        <v>0.0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1">
        <v>344.0</v>
      </c>
      <c r="B345" s="42">
        <v>678.723321685565</v>
      </c>
      <c r="C345" s="42">
        <v>213.672156826937</v>
      </c>
      <c r="D345" s="42">
        <v>61.8392359757959</v>
      </c>
      <c r="E345" s="42">
        <v>30.1654809638029</v>
      </c>
      <c r="F345" s="42">
        <v>11.312055361426</v>
      </c>
      <c r="G345" s="42">
        <v>1.50827404819014</v>
      </c>
      <c r="H345" s="42">
        <v>0.0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1">
        <v>345.0</v>
      </c>
      <c r="B346" s="42">
        <v>679.261888638807</v>
      </c>
      <c r="C346" s="42">
        <v>213.841705682587</v>
      </c>
      <c r="D346" s="42">
        <v>61.8883054093135</v>
      </c>
      <c r="E346" s="42">
        <v>30.1894172728358</v>
      </c>
      <c r="F346" s="42">
        <v>11.3210314773134</v>
      </c>
      <c r="G346" s="42">
        <v>1.50947086364179</v>
      </c>
      <c r="H346" s="42">
        <v>0.0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1">
        <v>346.0</v>
      </c>
      <c r="B347" s="42">
        <v>679.805085186913</v>
      </c>
      <c r="C347" s="42">
        <v>214.012712003287</v>
      </c>
      <c r="D347" s="42">
        <v>61.9377966503632</v>
      </c>
      <c r="E347" s="42">
        <v>30.2135593416406</v>
      </c>
      <c r="F347" s="42">
        <v>11.3300847531152</v>
      </c>
      <c r="G347" s="42">
        <v>1.51067796708203</v>
      </c>
      <c r="H347" s="42">
        <v>0.0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1">
        <v>347.0</v>
      </c>
      <c r="B348" s="42">
        <v>680.352918199265</v>
      </c>
      <c r="C348" s="42">
        <v>214.18517795162</v>
      </c>
      <c r="D348" s="42">
        <v>61.9877103248219</v>
      </c>
      <c r="E348" s="42">
        <v>30.2379074755229</v>
      </c>
      <c r="F348" s="42">
        <v>11.339215303321</v>
      </c>
      <c r="G348" s="42">
        <v>1.51189537377614</v>
      </c>
      <c r="H348" s="42">
        <v>0.0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1">
        <v>348.0</v>
      </c>
      <c r="B349" s="42">
        <v>680.905394771624</v>
      </c>
      <c r="C349" s="42">
        <v>214.359105761437</v>
      </c>
      <c r="D349" s="42">
        <v>62.0380470791924</v>
      </c>
      <c r="E349" s="42">
        <v>30.2624619898499</v>
      </c>
      <c r="F349" s="42">
        <v>11.3484232461937</v>
      </c>
      <c r="G349" s="42">
        <v>1.51312309949249</v>
      </c>
      <c r="H349" s="42">
        <v>0.0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1">
        <v>349.0</v>
      </c>
      <c r="B350" s="42">
        <v>681.462522225136</v>
      </c>
      <c r="C350" s="42">
        <v>214.534497737542</v>
      </c>
      <c r="D350" s="42">
        <v>62.0888075805124</v>
      </c>
      <c r="E350" s="42">
        <v>30.287223210006</v>
      </c>
      <c r="F350" s="42">
        <v>11.3577087037522</v>
      </c>
      <c r="G350" s="42">
        <v>1.5143611605003</v>
      </c>
      <c r="H350" s="42">
        <v>0.0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1">
        <v>350.0</v>
      </c>
      <c r="B351" s="42">
        <v>682.024308106554</v>
      </c>
      <c r="C351" s="42">
        <v>214.711356255767</v>
      </c>
      <c r="D351" s="42">
        <v>62.1399925163749</v>
      </c>
      <c r="E351" s="42">
        <v>30.3121914714024</v>
      </c>
      <c r="F351" s="42">
        <v>11.3670718017759</v>
      </c>
      <c r="G351" s="42">
        <v>1.51560957357012</v>
      </c>
      <c r="H351" s="42">
        <v>0.0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1">
        <v>351.0</v>
      </c>
      <c r="B352" s="42">
        <v>682.590760188489</v>
      </c>
      <c r="C352" s="42">
        <v>214.889683763042</v>
      </c>
      <c r="D352" s="42">
        <v>62.1916025949512</v>
      </c>
      <c r="E352" s="42">
        <v>30.3373671194883</v>
      </c>
      <c r="F352" s="42">
        <v>11.3765126698081</v>
      </c>
      <c r="G352" s="42">
        <v>1.51686835597441</v>
      </c>
      <c r="H352" s="42">
        <v>0.0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1">
        <v>352.0</v>
      </c>
      <c r="B353" s="42">
        <v>683.161886468507</v>
      </c>
      <c r="C353" s="42">
        <v>215.069482777122</v>
      </c>
      <c r="D353" s="42">
        <v>62.2436385449084</v>
      </c>
      <c r="E353" s="42">
        <v>30.3627505097114</v>
      </c>
      <c r="F353" s="42">
        <v>11.3860314411417</v>
      </c>
      <c r="G353" s="42">
        <v>1.51813752548557</v>
      </c>
      <c r="H353" s="42">
        <v>0.0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1">
        <v>353.0</v>
      </c>
      <c r="B354" s="42">
        <v>683.737695170128</v>
      </c>
      <c r="C354" s="42">
        <v>215.250755886892</v>
      </c>
      <c r="D354" s="42">
        <v>62.2961011155005</v>
      </c>
      <c r="E354" s="42">
        <v>30.3883420075612</v>
      </c>
      <c r="F354" s="42">
        <v>11.3956282528354</v>
      </c>
      <c r="G354" s="42">
        <v>1.51941710037806</v>
      </c>
      <c r="H354" s="42">
        <v>0.0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1">
        <v>354.0</v>
      </c>
      <c r="B355" s="42">
        <v>684.318194741909</v>
      </c>
      <c r="C355" s="42">
        <v>215.433505752082</v>
      </c>
      <c r="D355" s="42">
        <v>62.3489910764851</v>
      </c>
      <c r="E355" s="42">
        <v>30.4141419885293</v>
      </c>
      <c r="F355" s="42">
        <v>11.4053032456984</v>
      </c>
      <c r="G355" s="42">
        <v>1.52070709942646</v>
      </c>
      <c r="H355" s="42">
        <v>0.0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1">
        <v>355.0</v>
      </c>
      <c r="B356" s="42">
        <v>684.903393858241</v>
      </c>
      <c r="C356" s="42">
        <v>215.61773510352</v>
      </c>
      <c r="D356" s="42">
        <v>62.4023092181953</v>
      </c>
      <c r="E356" s="42">
        <v>30.440150838144</v>
      </c>
      <c r="F356" s="42">
        <v>11.415056564304</v>
      </c>
      <c r="G356" s="42">
        <v>1.5220075419072</v>
      </c>
      <c r="H356" s="42">
        <v>0.0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1">
        <v>356.0</v>
      </c>
      <c r="B357" s="42">
        <v>685.493301418731</v>
      </c>
      <c r="C357" s="42">
        <v>215.803446742934</v>
      </c>
      <c r="D357" s="42">
        <v>62.4560563514844</v>
      </c>
      <c r="E357" s="42">
        <v>30.4663689519436</v>
      </c>
      <c r="F357" s="42">
        <v>11.4248883569788</v>
      </c>
      <c r="G357" s="42">
        <v>1.52331844759718</v>
      </c>
      <c r="H357" s="42">
        <v>0.0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1">
        <v>357.0</v>
      </c>
      <c r="B358" s="42">
        <v>686.087926548818</v>
      </c>
      <c r="C358" s="42">
        <v>215.990643543146</v>
      </c>
      <c r="D358" s="42">
        <v>62.5102333077812</v>
      </c>
      <c r="E358" s="42">
        <v>30.492796735503</v>
      </c>
      <c r="F358" s="42">
        <v>11.4347987758136</v>
      </c>
      <c r="G358" s="42">
        <v>1.52463983677515</v>
      </c>
      <c r="H358" s="42">
        <v>0.0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1">
        <v>358.0</v>
      </c>
      <c r="B359" s="42">
        <v>686.687278599937</v>
      </c>
      <c r="C359" s="42">
        <v>216.179328448128</v>
      </c>
      <c r="D359" s="42">
        <v>62.5648409391053</v>
      </c>
      <c r="E359" s="42">
        <v>30.5194346044416</v>
      </c>
      <c r="F359" s="42">
        <v>11.4447879766656</v>
      </c>
      <c r="G359" s="42">
        <v>1.52597173022208</v>
      </c>
      <c r="H359" s="42">
        <v>0.0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1">
        <v>359.0</v>
      </c>
      <c r="B360" s="42">
        <v>687.291367149001</v>
      </c>
      <c r="C360" s="42">
        <v>216.369504472833</v>
      </c>
      <c r="D360" s="42">
        <v>62.6198801180201</v>
      </c>
      <c r="E360" s="42">
        <v>30.5462829844</v>
      </c>
      <c r="F360" s="42">
        <v>11.45485611915</v>
      </c>
      <c r="G360" s="42">
        <v>1.52731414922</v>
      </c>
      <c r="H360" s="42">
        <v>0.0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9" max="9" width="5.29"/>
  </cols>
  <sheetData>
    <row r="1">
      <c r="A1" s="43" t="s">
        <v>97</v>
      </c>
      <c r="B1" s="43" t="s">
        <v>60</v>
      </c>
      <c r="C1" s="43" t="s">
        <v>63</v>
      </c>
      <c r="D1" s="43" t="s">
        <v>66</v>
      </c>
      <c r="E1" s="43" t="s">
        <v>69</v>
      </c>
      <c r="F1" s="43" t="s">
        <v>72</v>
      </c>
      <c r="G1" s="43" t="s">
        <v>75</v>
      </c>
      <c r="H1" s="43" t="s">
        <v>77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34">
        <v>1.0</v>
      </c>
      <c r="B2" s="34">
        <v>1.5</v>
      </c>
      <c r="C2" s="34">
        <v>7.5</v>
      </c>
      <c r="D2" s="34">
        <v>15.0</v>
      </c>
      <c r="E2" s="34">
        <v>45.0</v>
      </c>
      <c r="F2" s="34">
        <v>150.0</v>
      </c>
      <c r="G2" s="34">
        <v>750.0</v>
      </c>
      <c r="H2" s="34">
        <v>29031.0</v>
      </c>
      <c r="I2" s="45"/>
      <c r="J2" s="34" t="s">
        <v>98</v>
      </c>
      <c r="K2" s="34" t="s">
        <v>99</v>
      </c>
      <c r="L2" s="34" t="s">
        <v>100</v>
      </c>
      <c r="M2" s="45"/>
      <c r="N2" s="34" t="s">
        <v>101</v>
      </c>
      <c r="O2" s="34" t="s">
        <v>102</v>
      </c>
      <c r="P2" s="34" t="s">
        <v>103</v>
      </c>
      <c r="Q2" s="45"/>
      <c r="U2" s="45"/>
      <c r="V2" s="45"/>
      <c r="W2" s="45"/>
      <c r="X2" s="45"/>
      <c r="Y2" s="45"/>
      <c r="Z2" s="45"/>
    </row>
    <row r="3">
      <c r="A3" s="34">
        <v>2.0</v>
      </c>
      <c r="B3" s="34">
        <v>1.00255451436296</v>
      </c>
      <c r="C3" s="34">
        <v>4.70559677575032</v>
      </c>
      <c r="D3" s="34">
        <v>9.05339082336779</v>
      </c>
      <c r="E3" s="34">
        <v>26.4575722536603</v>
      </c>
      <c r="F3" s="34">
        <v>82.4827010939457</v>
      </c>
      <c r="G3" s="34">
        <v>332.44773086652</v>
      </c>
      <c r="H3" s="34">
        <v>10043.8504536723</v>
      </c>
      <c r="I3" s="34" t="s">
        <v>104</v>
      </c>
      <c r="J3" s="45">
        <f t="shared" ref="J3:J8" si="1">SUM(B3:E3)</f>
        <v>41.21911437</v>
      </c>
      <c r="K3" s="45">
        <f t="shared" ref="K3:K8" si="2">F3</f>
        <v>82.48270109</v>
      </c>
      <c r="L3" s="45">
        <f t="shared" ref="L3:L8" si="3">SUM(G3:H3)</f>
        <v>10376.29818</v>
      </c>
      <c r="M3" s="45"/>
      <c r="N3" s="34">
        <v>15.0</v>
      </c>
      <c r="O3" s="34">
        <v>25.0</v>
      </c>
      <c r="P3" s="34">
        <v>65.0</v>
      </c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34">
        <v>3.0</v>
      </c>
      <c r="B4" s="34">
        <v>0.685078412839961</v>
      </c>
      <c r="C4" s="34">
        <v>3.15095668140076</v>
      </c>
      <c r="D4" s="34">
        <v>5.98902676557893</v>
      </c>
      <c r="E4" s="34">
        <v>17.3609365931484</v>
      </c>
      <c r="F4" s="34">
        <v>53.0373078874071</v>
      </c>
      <c r="G4" s="34">
        <v>201.153818547122</v>
      </c>
      <c r="H4" s="34">
        <v>5718.6228751125</v>
      </c>
      <c r="I4" s="34" t="s">
        <v>105</v>
      </c>
      <c r="J4" s="45">
        <f t="shared" si="1"/>
        <v>27.18599845</v>
      </c>
      <c r="K4" s="45">
        <f t="shared" si="2"/>
        <v>53.03730789</v>
      </c>
      <c r="L4" s="45">
        <f t="shared" si="3"/>
        <v>5919.776694</v>
      </c>
      <c r="M4" s="45"/>
      <c r="N4" s="34">
        <v>12.0</v>
      </c>
      <c r="O4" s="34">
        <v>18.0</v>
      </c>
      <c r="P4" s="34">
        <v>40.0</v>
      </c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34">
        <v>4.0</v>
      </c>
      <c r="B5" s="34">
        <v>0.71928590747648</v>
      </c>
      <c r="C5" s="34">
        <v>3.26104479455508</v>
      </c>
      <c r="D5" s="34">
        <v>6.14500759065029</v>
      </c>
      <c r="E5" s="34">
        <v>17.7108965317479</v>
      </c>
      <c r="F5" s="34">
        <v>53.3337265379589</v>
      </c>
      <c r="G5" s="34">
        <v>193.734929451935</v>
      </c>
      <c r="H5" s="34">
        <v>5275.09510918567</v>
      </c>
      <c r="I5" s="34" t="s">
        <v>106</v>
      </c>
      <c r="J5" s="45">
        <f t="shared" si="1"/>
        <v>27.83623482</v>
      </c>
      <c r="K5" s="45">
        <f t="shared" si="2"/>
        <v>53.33372654</v>
      </c>
      <c r="L5" s="45">
        <f t="shared" si="3"/>
        <v>5468.830039</v>
      </c>
      <c r="M5" s="45"/>
      <c r="N5" s="34">
        <v>11.0</v>
      </c>
      <c r="O5" s="34">
        <v>15.0</v>
      </c>
      <c r="P5" s="34">
        <v>35.0</v>
      </c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34">
        <v>5.0</v>
      </c>
      <c r="B6" s="34">
        <v>0.729122799103495</v>
      </c>
      <c r="C6" s="34">
        <v>3.26896590350299</v>
      </c>
      <c r="D6" s="34">
        <v>6.11883510452278</v>
      </c>
      <c r="E6" s="34">
        <v>17.5569337987482</v>
      </c>
      <c r="F6" s="34">
        <v>52.283488212465</v>
      </c>
      <c r="G6" s="34">
        <v>183.668234763405</v>
      </c>
      <c r="H6" s="34">
        <v>4836.37441941825</v>
      </c>
      <c r="I6" s="34" t="s">
        <v>107</v>
      </c>
      <c r="J6" s="45">
        <f t="shared" si="1"/>
        <v>27.67385761</v>
      </c>
      <c r="K6" s="45">
        <f t="shared" si="2"/>
        <v>52.28348821</v>
      </c>
      <c r="L6" s="45">
        <f t="shared" si="3"/>
        <v>5020.042654</v>
      </c>
      <c r="M6" s="45"/>
      <c r="N6" s="34">
        <v>11.0</v>
      </c>
      <c r="O6" s="34">
        <v>14.0</v>
      </c>
      <c r="P6" s="34">
        <v>30.0</v>
      </c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34">
        <v>6.0</v>
      </c>
      <c r="B7" s="34">
        <v>0.720229070493801</v>
      </c>
      <c r="C7" s="34">
        <v>3.19978867302161</v>
      </c>
      <c r="D7" s="34">
        <v>5.95667929070962</v>
      </c>
      <c r="E7" s="34">
        <v>17.0294458209378</v>
      </c>
      <c r="F7" s="34">
        <v>50.252461112268</v>
      </c>
      <c r="G7" s="34">
        <v>171.770921864968</v>
      </c>
      <c r="H7" s="34">
        <v>4401.0704741676</v>
      </c>
      <c r="I7" s="34" t="s">
        <v>108</v>
      </c>
      <c r="J7" s="45">
        <f t="shared" si="1"/>
        <v>26.90614286</v>
      </c>
      <c r="K7" s="45">
        <f t="shared" si="2"/>
        <v>50.25246111</v>
      </c>
      <c r="L7" s="45">
        <f t="shared" si="3"/>
        <v>4572.841396</v>
      </c>
      <c r="M7" s="45"/>
      <c r="N7" s="34">
        <v>10.0</v>
      </c>
      <c r="O7" s="34">
        <v>13.0</v>
      </c>
      <c r="P7" s="34">
        <v>27.0</v>
      </c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34">
        <v>7.0</v>
      </c>
      <c r="B8" s="34">
        <v>0.696067879457586</v>
      </c>
      <c r="C8" s="34">
        <v>3.06870332483228</v>
      </c>
      <c r="D8" s="34">
        <v>5.68629545713082</v>
      </c>
      <c r="E8" s="34">
        <v>16.2064085493819</v>
      </c>
      <c r="F8" s="34">
        <v>47.4565611150098</v>
      </c>
      <c r="G8" s="34">
        <v>158.50631015123</v>
      </c>
      <c r="H8" s="34">
        <v>3968.37965352295</v>
      </c>
      <c r="I8" s="34" t="s">
        <v>109</v>
      </c>
      <c r="J8" s="45">
        <f t="shared" si="1"/>
        <v>25.65747521</v>
      </c>
      <c r="K8" s="45">
        <f t="shared" si="2"/>
        <v>47.45656112</v>
      </c>
      <c r="L8" s="45">
        <f t="shared" si="3"/>
        <v>4126.885964</v>
      </c>
      <c r="M8" s="45"/>
      <c r="N8" s="34">
        <v>10.0</v>
      </c>
      <c r="O8" s="34">
        <v>12.0</v>
      </c>
      <c r="P8" s="34">
        <v>24.0</v>
      </c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34">
        <v>8.0</v>
      </c>
      <c r="B9" s="34">
        <v>0.700392288709279</v>
      </c>
      <c r="C9" s="34">
        <v>3.0672210001216</v>
      </c>
      <c r="D9" s="34">
        <v>5.66082629263169</v>
      </c>
      <c r="E9" s="34">
        <v>16.0907893978591</v>
      </c>
      <c r="F9" s="34">
        <v>46.8044595479437</v>
      </c>
      <c r="G9" s="34">
        <v>153.228212246102</v>
      </c>
      <c r="H9" s="34">
        <v>3760.16238494091</v>
      </c>
      <c r="I9" s="3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34">
        <v>9.0</v>
      </c>
      <c r="B10" s="34">
        <v>0.697842739085381</v>
      </c>
      <c r="C10" s="34">
        <v>3.03811109774097</v>
      </c>
      <c r="D10" s="34">
        <v>5.58732372587435</v>
      </c>
      <c r="E10" s="34">
        <v>15.8444915291697</v>
      </c>
      <c r="F10" s="34">
        <v>45.8174130845935</v>
      </c>
      <c r="G10" s="34">
        <v>147.370034804085</v>
      </c>
      <c r="H10" s="34">
        <v>3553.07335444802</v>
      </c>
      <c r="I10" s="45"/>
      <c r="J10" s="34" t="s">
        <v>98</v>
      </c>
      <c r="K10" s="34" t="s">
        <v>99</v>
      </c>
      <c r="L10" s="34" t="s">
        <v>100</v>
      </c>
      <c r="M10" s="45"/>
      <c r="N10" s="34" t="s">
        <v>101</v>
      </c>
      <c r="O10" s="34" t="s">
        <v>102</v>
      </c>
      <c r="P10" s="34" t="s">
        <v>103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34">
        <v>10.0</v>
      </c>
      <c r="B11" s="34">
        <v>0.689273164946385</v>
      </c>
      <c r="C11" s="34">
        <v>2.98503606885157</v>
      </c>
      <c r="D11" s="34">
        <v>5.47239001962216</v>
      </c>
      <c r="E11" s="34">
        <v>15.4858969231194</v>
      </c>
      <c r="F11" s="34">
        <v>44.545183024373</v>
      </c>
      <c r="G11" s="34">
        <v>141.031376747255</v>
      </c>
      <c r="H11" s="34">
        <v>3346.93370119468</v>
      </c>
      <c r="I11" s="34" t="s">
        <v>104</v>
      </c>
      <c r="J11" s="45">
        <f t="shared" ref="J11:J16" si="4">$N$11*N3+$O$11*O3+$P$11*P3</f>
        <v>340</v>
      </c>
      <c r="K11" s="45">
        <f t="shared" ref="K11:K16" si="5">$N$12*N3+$O$12*O3+$P$12*P3</f>
        <v>770</v>
      </c>
      <c r="L11" s="45">
        <f t="shared" ref="L11:L16" si="6">$N$13*N3+$O$13*O3+$P$13*P3</f>
        <v>7290</v>
      </c>
      <c r="M11" s="34" t="s">
        <v>98</v>
      </c>
      <c r="N11" s="34">
        <v>16.0</v>
      </c>
      <c r="O11" s="34">
        <v>4.0</v>
      </c>
      <c r="P11" s="34">
        <v>0.0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34">
        <v>11.0</v>
      </c>
      <c r="B12" s="34">
        <v>0.675341191744251</v>
      </c>
      <c r="C12" s="34">
        <v>2.91079632604295</v>
      </c>
      <c r="D12" s="34">
        <v>5.32105191968478</v>
      </c>
      <c r="E12" s="34">
        <v>15.0289612558403</v>
      </c>
      <c r="F12" s="34">
        <v>43.0252808684756</v>
      </c>
      <c r="G12" s="34">
        <v>134.285712909883</v>
      </c>
      <c r="H12" s="34">
        <v>3141.60999838547</v>
      </c>
      <c r="I12" s="34" t="s">
        <v>105</v>
      </c>
      <c r="J12" s="45">
        <f t="shared" si="4"/>
        <v>264</v>
      </c>
      <c r="K12" s="45">
        <f t="shared" si="5"/>
        <v>556</v>
      </c>
      <c r="L12" s="45">
        <f t="shared" si="6"/>
        <v>4780</v>
      </c>
      <c r="M12" s="34" t="s">
        <v>99</v>
      </c>
      <c r="N12" s="34">
        <v>24.0</v>
      </c>
      <c r="O12" s="34">
        <v>6.0</v>
      </c>
      <c r="P12" s="34">
        <v>4.0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34">
        <v>12.0</v>
      </c>
      <c r="B13" s="34">
        <v>0.656567974341326</v>
      </c>
      <c r="C13" s="34">
        <v>2.81759679968826</v>
      </c>
      <c r="D13" s="34">
        <v>5.1372519652328</v>
      </c>
      <c r="E13" s="34">
        <v>14.4846019220269</v>
      </c>
      <c r="F13" s="34">
        <v>41.2868629103622</v>
      </c>
      <c r="G13" s="34">
        <v>127.189041992472</v>
      </c>
      <c r="H13" s="34">
        <v>2936.9995050073</v>
      </c>
      <c r="I13" s="34" t="s">
        <v>106</v>
      </c>
      <c r="J13" s="45">
        <f t="shared" si="4"/>
        <v>236</v>
      </c>
      <c r="K13" s="45">
        <f t="shared" si="5"/>
        <v>494</v>
      </c>
      <c r="L13" s="45">
        <f t="shared" si="6"/>
        <v>4150</v>
      </c>
      <c r="M13" s="34" t="s">
        <v>110</v>
      </c>
      <c r="N13" s="34">
        <v>40.0</v>
      </c>
      <c r="O13" s="34">
        <v>70.0</v>
      </c>
      <c r="P13" s="34">
        <v>76.0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34">
        <v>13.0</v>
      </c>
      <c r="B14" s="34">
        <v>0.633376208600536</v>
      </c>
      <c r="C14" s="34">
        <v>2.70721526923174</v>
      </c>
      <c r="D14" s="34">
        <v>4.92415765691606</v>
      </c>
      <c r="E14" s="34">
        <v>13.8615694196325</v>
      </c>
      <c r="F14" s="34">
        <v>39.3531608020342</v>
      </c>
      <c r="G14" s="34">
        <v>119.785186981166</v>
      </c>
      <c r="H14" s="34">
        <v>2733.02104794813</v>
      </c>
      <c r="I14" s="34" t="s">
        <v>107</v>
      </c>
      <c r="J14" s="45">
        <f t="shared" si="4"/>
        <v>232</v>
      </c>
      <c r="K14" s="45">
        <f t="shared" si="5"/>
        <v>468</v>
      </c>
      <c r="L14" s="45">
        <f t="shared" si="6"/>
        <v>3700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34">
        <v>14.0</v>
      </c>
      <c r="B15" s="34">
        <v>0.606115366795764</v>
      </c>
      <c r="C15" s="34">
        <v>2.58111351878816</v>
      </c>
      <c r="D15" s="34">
        <v>4.68436495671886</v>
      </c>
      <c r="E15" s="34">
        <v>13.167019680953</v>
      </c>
      <c r="F15" s="34">
        <v>37.2430694085087</v>
      </c>
      <c r="G15" s="34">
        <v>112.109201391381</v>
      </c>
      <c r="H15" s="34">
        <v>2529.60911567685</v>
      </c>
      <c r="I15" s="34" t="s">
        <v>108</v>
      </c>
      <c r="J15" s="45">
        <f t="shared" si="4"/>
        <v>212</v>
      </c>
      <c r="K15" s="45">
        <f t="shared" si="5"/>
        <v>426</v>
      </c>
      <c r="L15" s="45">
        <f t="shared" si="6"/>
        <v>3362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34">
        <v>15.0</v>
      </c>
      <c r="B16" s="34">
        <v>0.611641209753013</v>
      </c>
      <c r="C16" s="34">
        <v>2.59567544152008</v>
      </c>
      <c r="D16" s="34">
        <v>4.70105258742325</v>
      </c>
      <c r="E16" s="34">
        <v>13.1957052494831</v>
      </c>
      <c r="F16" s="34">
        <v>37.1956734893567</v>
      </c>
      <c r="G16" s="34">
        <v>110.813771386027</v>
      </c>
      <c r="H16" s="34">
        <v>2474.63648063643</v>
      </c>
      <c r="I16" s="34" t="s">
        <v>109</v>
      </c>
      <c r="J16" s="45">
        <f t="shared" si="4"/>
        <v>208</v>
      </c>
      <c r="K16" s="45">
        <f t="shared" si="5"/>
        <v>408</v>
      </c>
      <c r="L16" s="45">
        <f t="shared" si="6"/>
        <v>3064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34">
        <v>16.0</v>
      </c>
      <c r="B17" s="34">
        <v>0.615730929647742</v>
      </c>
      <c r="C17" s="34">
        <v>2.6046128757577</v>
      </c>
      <c r="D17" s="34">
        <v>4.70811478662612</v>
      </c>
      <c r="E17" s="34">
        <v>13.198481409185</v>
      </c>
      <c r="F17" s="34">
        <v>37.0836394012346</v>
      </c>
      <c r="G17" s="34">
        <v>109.415626095792</v>
      </c>
      <c r="H17" s="34">
        <v>2419.87379450175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34">
        <v>17.0</v>
      </c>
      <c r="B18" s="34">
        <v>0.61849016675344</v>
      </c>
      <c r="C18" s="34">
        <v>2.60836621089863</v>
      </c>
      <c r="D18" s="34">
        <v>4.70633196267034</v>
      </c>
      <c r="E18" s="34">
        <v>13.1774962294675</v>
      </c>
      <c r="F18" s="34">
        <v>36.912617127142</v>
      </c>
      <c r="G18" s="34">
        <v>107.92510942461</v>
      </c>
      <c r="H18" s="34">
        <v>2365.30158887845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34">
        <v>18.0</v>
      </c>
      <c r="B19" s="34">
        <v>0.6200099704669</v>
      </c>
      <c r="C19" s="34">
        <v>2.60731354447855</v>
      </c>
      <c r="D19" s="34">
        <v>4.69637258898416</v>
      </c>
      <c r="E19" s="34">
        <v>13.1345868481302</v>
      </c>
      <c r="F19" s="34">
        <v>36.6874202650992</v>
      </c>
      <c r="G19" s="34">
        <v>106.350931170531</v>
      </c>
      <c r="H19" s="34">
        <v>2310.9033656123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34">
        <v>19.0</v>
      </c>
      <c r="B20" s="34">
        <v>0.620369552357033</v>
      </c>
      <c r="C20" s="34">
        <v>2.60178261235279</v>
      </c>
      <c r="D20" s="34">
        <v>4.67881483186874</v>
      </c>
      <c r="E20" s="34">
        <v>13.071339899973</v>
      </c>
      <c r="F20" s="34">
        <v>36.4121909359372</v>
      </c>
      <c r="G20" s="34">
        <v>104.700503233268</v>
      </c>
      <c r="H20" s="34">
        <v>2256.66499893424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34">
        <v>20.0</v>
      </c>
      <c r="B21" s="34">
        <v>0.619638399328075</v>
      </c>
      <c r="C21" s="34">
        <v>2.59205991573213</v>
      </c>
      <c r="D21" s="34">
        <v>4.6541630637536</v>
      </c>
      <c r="E21" s="34">
        <v>12.9891375942092</v>
      </c>
      <c r="F21" s="34">
        <v>36.0905251106912</v>
      </c>
      <c r="G21" s="34">
        <v>102.980192542684</v>
      </c>
      <c r="H21" s="34">
        <v>2202.5742833736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34">
        <v>21.0</v>
      </c>
      <c r="B22" s="34">
        <v>0.617877920486704</v>
      </c>
      <c r="C22" s="34">
        <v>2.57839781198451</v>
      </c>
      <c r="D22" s="34">
        <v>4.622860668271</v>
      </c>
      <c r="E22" s="34">
        <v>12.8891934000643</v>
      </c>
      <c r="F22" s="34">
        <v>35.7255693686224</v>
      </c>
      <c r="G22" s="34">
        <v>101.195514459424</v>
      </c>
      <c r="H22" s="34">
        <v>2148.62058637114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34">
        <v>22.0</v>
      </c>
      <c r="B23" s="34">
        <v>0.615142748146516</v>
      </c>
      <c r="C23" s="34">
        <v>2.56102009964432</v>
      </c>
      <c r="D23" s="34">
        <v>4.5853001080763</v>
      </c>
      <c r="E23" s="34">
        <v>12.7725800707149</v>
      </c>
      <c r="F23" s="34">
        <v>35.3200966550707</v>
      </c>
      <c r="G23" s="34">
        <v>99.3512828215391</v>
      </c>
      <c r="H23" s="34">
        <v>2094.7945774968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34">
        <v>23.0</v>
      </c>
      <c r="B24" s="34">
        <v>0.611481778207279</v>
      </c>
      <c r="C24" s="34">
        <v>2.54012647196348</v>
      </c>
      <c r="D24" s="34">
        <v>4.54183093940596</v>
      </c>
      <c r="E24" s="34">
        <v>12.6402519266487</v>
      </c>
      <c r="F24" s="34">
        <v>34.8765663497186</v>
      </c>
      <c r="G24" s="34">
        <v>97.4517278837853</v>
      </c>
      <c r="H24" s="34">
        <v>2041.08801465027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34">
        <v>24.0</v>
      </c>
      <c r="B25" s="34">
        <v>0.606939011323884</v>
      </c>
      <c r="C25" s="34">
        <v>2.51589610797439</v>
      </c>
      <c r="D25" s="34">
        <v>4.49276626402757</v>
      </c>
      <c r="E25" s="34">
        <v>12.4930627749889</v>
      </c>
      <c r="F25" s="34">
        <v>34.3971724400145</v>
      </c>
      <c r="G25" s="34">
        <v>95.5005901180924</v>
      </c>
      <c r="H25" s="34">
        <v>1987.49357328357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34">
        <v>25.0</v>
      </c>
      <c r="B26" s="34">
        <v>0.601554239834133</v>
      </c>
      <c r="C26" s="34">
        <v>2.4884905974923</v>
      </c>
      <c r="D26" s="34">
        <v>4.43838797633824</v>
      </c>
      <c r="E26" s="34">
        <v>12.3317804674214</v>
      </c>
      <c r="F26" s="34">
        <v>33.8838825564486</v>
      </c>
      <c r="G26" s="34">
        <v>93.5011956172008</v>
      </c>
      <c r="H26" s="34">
        <v>1934.00470854526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34">
        <v>26.0</v>
      </c>
      <c r="B27" s="34">
        <v>0.595363613856839</v>
      </c>
      <c r="C27" s="34">
        <v>2.45805634563373</v>
      </c>
      <c r="D27" s="34">
        <v>4.37895107035275</v>
      </c>
      <c r="E27" s="34">
        <v>12.1570988379333</v>
      </c>
      <c r="F27" s="34">
        <v>33.3384699024581</v>
      </c>
      <c r="G27" s="34">
        <v>91.4565173029714</v>
      </c>
      <c r="H27" s="34">
        <v>1880.61554292679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34">
        <v>27.0</v>
      </c>
      <c r="B28" s="34">
        <v>0.588400111716824</v>
      </c>
      <c r="C28" s="34">
        <v>2.42472656619678</v>
      </c>
      <c r="D28" s="34">
        <v>4.31468720514688</v>
      </c>
      <c r="E28" s="34">
        <v>11.9696475757605</v>
      </c>
      <c r="F28" s="34">
        <v>32.7625395984689</v>
      </c>
      <c r="G28" s="34">
        <v>89.3692250567928</v>
      </c>
      <c r="H28" s="34">
        <v>1827.32077388591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34">
        <v>28.0</v>
      </c>
      <c r="B29" s="34">
        <v>0.580693933869676</v>
      </c>
      <c r="C29" s="34">
        <v>2.38862294704795</v>
      </c>
      <c r="D29" s="34">
        <v>4.24580767953276</v>
      </c>
      <c r="E29" s="34">
        <v>11.7700004548835</v>
      </c>
      <c r="F29" s="34">
        <v>32.1575505901399</v>
      </c>
      <c r="G29" s="34">
        <v>87.2417271148408</v>
      </c>
      <c r="H29" s="34">
        <v>1774.11559727968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34">
        <v>29.0</v>
      </c>
      <c r="B30" s="34">
        <v>0.572272835102762</v>
      </c>
      <c r="C30" s="34">
        <v>2.34985705145292</v>
      </c>
      <c r="D30" s="34">
        <v>4.17250593175705</v>
      </c>
      <c r="E30" s="34">
        <v>11.5586822433578</v>
      </c>
      <c r="F30" s="34">
        <v>31.5248340012712</v>
      </c>
      <c r="G30" s="34">
        <v>85.0762045095076</v>
      </c>
      <c r="H30" s="34">
        <v>1720.99564342755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34">
        <v>30.0</v>
      </c>
      <c r="B31" s="34">
        <v>0.563162406518408</v>
      </c>
      <c r="C31" s="34">
        <v>2.30853150503053</v>
      </c>
      <c r="D31" s="34">
        <v>4.09495965407655</v>
      </c>
      <c r="E31" s="34">
        <v>11.336174543135</v>
      </c>
      <c r="F31" s="34">
        <v>30.8656086125646</v>
      </c>
      <c r="G31" s="34">
        <v>82.8746399261044</v>
      </c>
      <c r="H31" s="34">
        <v>1667.95692335257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34">
        <v>31.0</v>
      </c>
      <c r="B32" s="34">
        <v>0.564890404640853</v>
      </c>
      <c r="C32" s="34">
        <v>2.3118216447305</v>
      </c>
      <c r="D32" s="34">
        <v>4.09676387948454</v>
      </c>
      <c r="E32" s="34">
        <v>11.3337341630134</v>
      </c>
      <c r="F32" s="34">
        <v>30.8084125116425</v>
      </c>
      <c r="G32" s="34">
        <v>82.3152050621069</v>
      </c>
      <c r="H32" s="34">
        <v>1648.56917233438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34">
        <v>32.0</v>
      </c>
      <c r="B33" s="34">
        <v>0.566293967091732</v>
      </c>
      <c r="C33" s="34">
        <v>2.31388967685235</v>
      </c>
      <c r="D33" s="34">
        <v>4.09652498674452</v>
      </c>
      <c r="E33" s="34">
        <v>11.3258793418346</v>
      </c>
      <c r="F33" s="34">
        <v>30.73822711977</v>
      </c>
      <c r="G33" s="34">
        <v>81.7374935852182</v>
      </c>
      <c r="H33" s="34">
        <v>1629.22169132248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34">
        <v>33.0</v>
      </c>
      <c r="B34" s="34">
        <v>0.567384983849545</v>
      </c>
      <c r="C34" s="34">
        <v>2.31478336804871</v>
      </c>
      <c r="D34" s="34">
        <v>4.09432576233196</v>
      </c>
      <c r="E34" s="34">
        <v>11.3128345932137</v>
      </c>
      <c r="F34" s="34">
        <v>30.6556213941372</v>
      </c>
      <c r="G34" s="34">
        <v>81.1424339404942</v>
      </c>
      <c r="H34" s="34">
        <v>1609.91261595792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34">
        <v>34.0</v>
      </c>
      <c r="B35" s="34">
        <v>0.568174496622911</v>
      </c>
      <c r="C35" s="34">
        <v>2.31454699111637</v>
      </c>
      <c r="D35" s="34">
        <v>4.09024284834293</v>
      </c>
      <c r="E35" s="34">
        <v>11.2948076068512</v>
      </c>
      <c r="F35" s="34">
        <v>30.561120641188</v>
      </c>
      <c r="G35" s="34">
        <v>80.5308782729455</v>
      </c>
      <c r="H35" s="34">
        <v>1590.64022914293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34">
        <v>35.0</v>
      </c>
      <c r="B36" s="34">
        <v>0.568672783922363</v>
      </c>
      <c r="C36" s="34">
        <v>2.31322168096602</v>
      </c>
      <c r="D36" s="34">
        <v>4.08434737438369</v>
      </c>
      <c r="E36" s="34">
        <v>11.2719909894229</v>
      </c>
      <c r="F36" s="34">
        <v>30.4552111030156</v>
      </c>
      <c r="G36" s="34">
        <v>79.9036108171693</v>
      </c>
      <c r="H36" s="34">
        <v>1571.40294525112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34">
        <v>36.0</v>
      </c>
      <c r="B37" s="34">
        <v>0.568889435354249</v>
      </c>
      <c r="C37" s="34">
        <v>2.31084574496806</v>
      </c>
      <c r="D37" s="34">
        <v>4.07670550791284</v>
      </c>
      <c r="E37" s="34">
        <v>11.2445637797756</v>
      </c>
      <c r="F37" s="34">
        <v>30.338343942387</v>
      </c>
      <c r="G37" s="34">
        <v>79.261355148922</v>
      </c>
      <c r="H37" s="34">
        <v>1552.19929644067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34">
        <v>37.0</v>
      </c>
      <c r="B38" s="34">
        <v>0.568833416767403</v>
      </c>
      <c r="C38" s="34">
        <v>2.30745493464045</v>
      </c>
      <c r="D38" s="34">
        <v>4.06737893555508</v>
      </c>
      <c r="E38" s="34">
        <v>11.2126927732014</v>
      </c>
      <c r="F38" s="34">
        <v>30.2109387198898</v>
      </c>
      <c r="G38" s="34">
        <v>78.6047804804094</v>
      </c>
      <c r="H38" s="34">
        <v>1533.02792073953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34">
        <v>38.0</v>
      </c>
      <c r="B39" s="34">
        <v>0.568513127598819</v>
      </c>
      <c r="C39" s="34">
        <v>2.30308268442061</v>
      </c>
      <c r="D39" s="34">
        <v>4.05642528569556</v>
      </c>
      <c r="E39" s="34">
        <v>11.1765336834066</v>
      </c>
      <c r="F39" s="34">
        <v>30.0733864400138</v>
      </c>
      <c r="G39" s="34">
        <v>77.9345071479152</v>
      </c>
      <c r="H39" s="34">
        <v>1513.88755163094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34">
        <v>39.0</v>
      </c>
      <c r="B40" s="34">
        <v>0.567936451535969</v>
      </c>
      <c r="C40" s="34">
        <v>2.29776032228081</v>
      </c>
      <c r="D40" s="34">
        <v>4.0438985008921</v>
      </c>
      <c r="E40" s="34">
        <v>11.136232165861</v>
      </c>
      <c r="F40" s="34">
        <v>29.9260522296435</v>
      </c>
      <c r="G40" s="34">
        <v>77.2511114139862</v>
      </c>
      <c r="H40" s="34">
        <v>1494.7770089158</v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34">
        <v>40.0</v>
      </c>
      <c r="B41" s="34">
        <v>0.56711080142851</v>
      </c>
      <c r="C41" s="34">
        <v>2.29151725615322</v>
      </c>
      <c r="D41" s="34">
        <v>4.02984916721313</v>
      </c>
      <c r="E41" s="34">
        <v>11.0919247222316</v>
      </c>
      <c r="F41" s="34">
        <v>29.7692777016949</v>
      </c>
      <c r="G41" s="34">
        <v>76.5551296852424</v>
      </c>
      <c r="H41" s="34">
        <v>1475.69519066603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34">
        <v>41.0</v>
      </c>
      <c r="B42" s="34">
        <v>0.566043159231705</v>
      </c>
      <c r="C42" s="34">
        <v>2.28438113948624</v>
      </c>
      <c r="D42" s="34">
        <v>4.01432480644854</v>
      </c>
      <c r="E42" s="34">
        <v>11.043739502381</v>
      </c>
      <c r="F42" s="34">
        <v>29.6033830479296</v>
      </c>
      <c r="G42" s="34">
        <v>75.8470622298204</v>
      </c>
      <c r="H42" s="34">
        <v>1456.6410661147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34">
        <v>42.0</v>
      </c>
      <c r="B43" s="34">
        <v>0.5647401116408</v>
      </c>
      <c r="C43" s="34">
        <v>2.27637801872707</v>
      </c>
      <c r="D43" s="34">
        <v>3.99737013619404</v>
      </c>
      <c r="E43" s="34">
        <v>10.991797017778</v>
      </c>
      <c r="F43" s="34">
        <v>29.4286688978934</v>
      </c>
      <c r="G43" s="34">
        <v>75.1273764646268</v>
      </c>
      <c r="H43" s="34">
        <v>1437.61366935313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34">
        <v>43.0</v>
      </c>
      <c r="B44" s="34">
        <v>0.563207881974366</v>
      </c>
      <c r="C44" s="34">
        <v>2.26753246509326</v>
      </c>
      <c r="D44" s="34">
        <v>3.9790273020317</v>
      </c>
      <c r="E44" s="34">
        <v>10.9362107780073</v>
      </c>
      <c r="F44" s="34">
        <v>29.2454179751224</v>
      </c>
      <c r="G44" s="34">
        <v>74.3965098712977</v>
      </c>
      <c r="H44" s="34">
        <v>1418.61209372647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34">
        <v>44.0</v>
      </c>
      <c r="B45" s="34">
        <v>0.561452358780965</v>
      </c>
      <c r="C45" s="34">
        <v>2.25786769263848</v>
      </c>
      <c r="D45" s="34">
        <v>3.95933608538883</v>
      </c>
      <c r="E45" s="34">
        <v>10.877087860287</v>
      </c>
      <c r="F45" s="34">
        <v>29.0538965769783</v>
      </c>
      <c r="G45" s="34">
        <v>73.6548725905123</v>
      </c>
      <c r="H45" s="34">
        <v>1399.63548683541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34">
        <v>45.0</v>
      </c>
      <c r="B46" s="34">
        <v>0.55947912157395</v>
      </c>
      <c r="C46" s="34">
        <v>2.24740566432219</v>
      </c>
      <c r="D46" s="34">
        <v>3.93833409012555</v>
      </c>
      <c r="E46" s="34">
        <v>10.8145294204284</v>
      </c>
      <c r="F46" s="34">
        <v>28.8543559005261</v>
      </c>
      <c r="G46" s="34">
        <v>72.9028497366917</v>
      </c>
      <c r="H46" s="34">
        <v>1380.68304606633</v>
      </c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34">
        <v>46.0</v>
      </c>
      <c r="B47" s="34">
        <v>0.55729346404126</v>
      </c>
      <c r="C47" s="34">
        <v>2.23616718754563</v>
      </c>
      <c r="D47" s="34">
        <v>3.9160569104593</v>
      </c>
      <c r="E47" s="34">
        <v>10.7486311524435</v>
      </c>
      <c r="F47" s="34">
        <v>28.6470332335767</v>
      </c>
      <c r="G47" s="34">
        <v>72.1408034688061</v>
      </c>
      <c r="H47" s="34">
        <v>1361.75401458312</v>
      </c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34">
        <v>47.0</v>
      </c>
      <c r="B48" s="34">
        <v>0.554900415028442</v>
      </c>
      <c r="C48" s="34">
        <v>2.22417200041019</v>
      </c>
      <c r="D48" s="34">
        <v>3.89253828246416</v>
      </c>
      <c r="E48" s="34">
        <v>10.6794837029825</v>
      </c>
      <c r="F48" s="34">
        <v>28.4321530272787</v>
      </c>
      <c r="G48" s="34">
        <v>71.3690748477709</v>
      </c>
      <c r="H48" s="34">
        <v>1342.84767772406</v>
      </c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34">
        <v>48.0</v>
      </c>
      <c r="B49" s="34">
        <v>0.552304757552265</v>
      </c>
      <c r="C49" s="34">
        <v>2.21143884978083</v>
      </c>
      <c r="D49" s="34">
        <v>3.86781022107259</v>
      </c>
      <c r="E49" s="34">
        <v>10.6071730459218</v>
      </c>
      <c r="F49" s="34">
        <v>28.2099278643427</v>
      </c>
      <c r="G49" s="34">
        <v>70.5879855065347</v>
      </c>
      <c r="H49" s="34">
        <v>1323.96335975479</v>
      </c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34">
        <v>49.0</v>
      </c>
      <c r="B50" s="34">
        <v>0.549511046067725</v>
      </c>
      <c r="C50" s="34">
        <v>2.19798556209039</v>
      </c>
      <c r="D50" s="34">
        <v>3.84190314424487</v>
      </c>
      <c r="E50" s="34">
        <v>10.5317808216966</v>
      </c>
      <c r="F50" s="34">
        <v>27.9805593350452</v>
      </c>
      <c r="G50" s="34">
        <v>69.7978391552877</v>
      </c>
      <c r="H50" s="34">
        <v>1305.10042093556</v>
      </c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34">
        <v>50.0</v>
      </c>
      <c r="B51" s="34">
        <v>0.546523622181951</v>
      </c>
      <c r="C51" s="34">
        <v>2.18382910769695</v>
      </c>
      <c r="D51" s="34">
        <v>3.81484598574988</v>
      </c>
      <c r="E51" s="34">
        <v>10.4533846453603</v>
      </c>
      <c r="F51" s="34">
        <v>27.7442388315262</v>
      </c>
      <c r="G51" s="34">
        <v>68.9989229411319</v>
      </c>
      <c r="H51" s="34">
        <v>1286.25825486635</v>
      </c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34">
        <v>51.0</v>
      </c>
      <c r="B52" s="34">
        <v>0.543346628983625</v>
      </c>
      <c r="C52" s="34">
        <v>2.16898565950076</v>
      </c>
      <c r="D52" s="34">
        <v>3.78666629781267</v>
      </c>
      <c r="E52" s="34">
        <v>10.3720583868312</v>
      </c>
      <c r="F52" s="34">
        <v>27.501148269508</v>
      </c>
      <c r="G52" s="34">
        <v>68.1915086789403</v>
      </c>
      <c r="H52" s="34">
        <v>1267.43628607842</v>
      </c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34">
        <v>52.0</v>
      </c>
      <c r="B53" s="34">
        <v>0.539984024135182</v>
      </c>
      <c r="C53" s="34">
        <v>2.15347064643746</v>
      </c>
      <c r="D53" s="34">
        <v>3.75739034472366</v>
      </c>
      <c r="E53" s="34">
        <v>10.2878724263425</v>
      </c>
      <c r="F53" s="34">
        <v>27.2514607453802</v>
      </c>
      <c r="G53" s="34">
        <v>67.3758539679202</v>
      </c>
      <c r="H53" s="34">
        <v>1248.63396784506</v>
      </c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34">
        <v>53.0</v>
      </c>
      <c r="B54" s="34">
        <v>0.536439591856874</v>
      </c>
      <c r="C54" s="34">
        <v>2.13729880238718</v>
      </c>
      <c r="D54" s="34">
        <v>3.72704318836685</v>
      </c>
      <c r="E54" s="34">
        <v>10.200893887732</v>
      </c>
      <c r="F54" s="34">
        <v>26.9953411355914</v>
      </c>
      <c r="G54" s="34">
        <v>66.5522032065075</v>
      </c>
      <c r="H54" s="34">
        <v>1229.85078018755</v>
      </c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34">
        <v>54.0</v>
      </c>
      <c r="B55" s="34">
        <v>0.532716953916083</v>
      </c>
      <c r="C55" s="34">
        <v>2.12048421097325</v>
      </c>
      <c r="D55" s="34">
        <v>3.695648766507</v>
      </c>
      <c r="E55" s="34">
        <v>10.1111868518855</v>
      </c>
      <c r="F55" s="34">
        <v>26.7329466444241</v>
      </c>
      <c r="G55" s="34">
        <v>65.7207885166169</v>
      </c>
      <c r="H55" s="34">
        <v>1211.08622805567</v>
      </c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34">
        <v>55.0</v>
      </c>
      <c r="B56" s="34">
        <v>0.528819579721733</v>
      </c>
      <c r="C56" s="34">
        <v>2.10304034666715</v>
      </c>
      <c r="D56" s="34">
        <v>3.663229964574</v>
      </c>
      <c r="E56" s="34">
        <v>10.0188125523621</v>
      </c>
      <c r="F56" s="34">
        <v>26.4644273054863</v>
      </c>
      <c r="G56" s="34">
        <v>64.8818305868875</v>
      </c>
      <c r="H56" s="34">
        <v>1192.3398396643</v>
      </c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34">
        <v>56.0</v>
      </c>
      <c r="B57" s="34">
        <v>0.524750795612016</v>
      </c>
      <c r="C57" s="34">
        <v>2.08498011256735</v>
      </c>
      <c r="D57" s="34">
        <v>3.6298086815953</v>
      </c>
      <c r="E57" s="34">
        <v>9.92382955499523</v>
      </c>
      <c r="F57" s="34">
        <v>26.1899264416154</v>
      </c>
      <c r="G57" s="34">
        <v>64.0355394433855</v>
      </c>
      <c r="H57" s="34">
        <v>1173.61116497022</v>
      </c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34">
        <v>57.0</v>
      </c>
      <c r="B58" s="34">
        <v>0.520513793413461</v>
      </c>
      <c r="C58" s="34">
        <v>2.06631587517688</v>
      </c>
      <c r="D58" s="34">
        <v>3.59540589085165</v>
      </c>
      <c r="E58" s="34">
        <v>9.82629392304739</v>
      </c>
      <c r="F58" s="34">
        <v>25.9095810873382</v>
      </c>
      <c r="G58" s="34">
        <v>63.1821151552029</v>
      </c>
      <c r="H58" s="34">
        <v>1154.89977427496</v>
      </c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34">
        <v>58.0</v>
      </c>
      <c r="B59" s="34">
        <v>0.516111638340603</v>
      </c>
      <c r="C59" s="34">
        <v>2.04705949646789</v>
      </c>
      <c r="D59" s="34">
        <v>3.56004169576538</v>
      </c>
      <c r="E59" s="34">
        <v>9.72625936932049</v>
      </c>
      <c r="F59" s="34">
        <v>25.6235223775491</v>
      </c>
      <c r="G59" s="34">
        <v>62.3217484815124</v>
      </c>
      <c r="H59" s="34">
        <v>1136.20525694104</v>
      </c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34">
        <v>59.0</v>
      </c>
      <c r="B60" s="34">
        <v>0.511547276297816</v>
      </c>
      <c r="C60" s="34">
        <v>2.0272223634888</v>
      </c>
      <c r="D60" s="34">
        <v>3.52373538147348</v>
      </c>
      <c r="E60" s="34">
        <v>9.62377739646298</v>
      </c>
      <c r="F60" s="34">
        <v>25.3318759056559</v>
      </c>
      <c r="G60" s="34">
        <v>61.4546214658731</v>
      </c>
      <c r="H60" s="34">
        <v>1117.52722021074</v>
      </c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34">
        <v>60.0</v>
      </c>
      <c r="B61" s="34">
        <v>0.506823540638169</v>
      </c>
      <c r="C61" s="34">
        <v>2.00681541574183</v>
      </c>
      <c r="D61" s="34">
        <v>3.48650546248768</v>
      </c>
      <c r="E61" s="34">
        <v>9.51889742657845</v>
      </c>
      <c r="F61" s="34">
        <v>25.0347620540776</v>
      </c>
      <c r="G61" s="34">
        <v>60.5809079829205</v>
      </c>
      <c r="H61" s="34">
        <v>1098.86528811755</v>
      </c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34">
        <v>61.0</v>
      </c>
      <c r="B62" s="34">
        <v>0.508323791798124</v>
      </c>
      <c r="C62" s="34">
        <v>2.01109301592225</v>
      </c>
      <c r="D62" s="34">
        <v>3.49220493519166</v>
      </c>
      <c r="E62" s="34">
        <v>9.53130675486304</v>
      </c>
      <c r="F62" s="34">
        <v>25.046689896692</v>
      </c>
      <c r="G62" s="34">
        <v>60.4596823891403</v>
      </c>
      <c r="H62" s="34">
        <v>1093.95069921639</v>
      </c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34">
        <v>62.0</v>
      </c>
      <c r="B63" s="34">
        <v>0.509759844786997</v>
      </c>
      <c r="C63" s="34">
        <v>2.01513548130667</v>
      </c>
      <c r="D63" s="34">
        <v>3.49751799942966</v>
      </c>
      <c r="E63" s="34">
        <v>9.54270385812024</v>
      </c>
      <c r="F63" s="34">
        <v>25.0562599143257</v>
      </c>
      <c r="G63" s="34">
        <v>60.335440784142</v>
      </c>
      <c r="H63" s="34">
        <v>1089.04318211788</v>
      </c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34">
        <v>63.0</v>
      </c>
      <c r="B64" s="34">
        <v>0.51113297878752</v>
      </c>
      <c r="C64" s="34">
        <v>2.01894778871269</v>
      </c>
      <c r="D64" s="34">
        <v>3.50245311566865</v>
      </c>
      <c r="E64" s="34">
        <v>9.55311138609603</v>
      </c>
      <c r="F64" s="34">
        <v>25.0635276686176</v>
      </c>
      <c r="G64" s="34">
        <v>60.2082650619349</v>
      </c>
      <c r="H64" s="34">
        <v>1084.14256200018</v>
      </c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34">
        <v>64.0</v>
      </c>
      <c r="B65" s="34">
        <v>0.512444424283309</v>
      </c>
      <c r="C65" s="34">
        <v>2.02253472080461</v>
      </c>
      <c r="D65" s="34">
        <v>3.50701840955998</v>
      </c>
      <c r="E65" s="34">
        <v>9.56255108370826</v>
      </c>
      <c r="F65" s="34">
        <v>25.0685464495571</v>
      </c>
      <c r="G65" s="34">
        <v>60.0782335316912</v>
      </c>
      <c r="H65" s="34">
        <v>1079.24867138039</v>
      </c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34">
        <v>65.0</v>
      </c>
      <c r="B66" s="34">
        <v>0.513695365681617</v>
      </c>
      <c r="C66" s="34">
        <v>2.02590087671632</v>
      </c>
      <c r="D66" s="34">
        <v>3.51122169043066</v>
      </c>
      <c r="E66" s="34">
        <v>9.5710438413289</v>
      </c>
      <c r="F66" s="34">
        <v>25.0713674036731</v>
      </c>
      <c r="G66" s="34">
        <v>59.9454211295588</v>
      </c>
      <c r="H66" s="34">
        <v>1074.36134969261</v>
      </c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34">
        <v>66.0</v>
      </c>
      <c r="B67" s="34">
        <v>0.514886943755794</v>
      </c>
      <c r="C67" s="34">
        <v>2.02905068193529</v>
      </c>
      <c r="D67" s="34">
        <v>3.51507046847945</v>
      </c>
      <c r="E67" s="34">
        <v>9.57860974152818</v>
      </c>
      <c r="F67" s="34">
        <v>25.0720396530991</v>
      </c>
      <c r="G67" s="34">
        <v>59.8098996148622</v>
      </c>
      <c r="H67" s="34">
        <v>1069.48044289633</v>
      </c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34">
        <v>67.0</v>
      </c>
      <c r="B68" s="34">
        <v>0.516020257922432</v>
      </c>
      <c r="C68" s="34">
        <v>2.03198839750967</v>
      </c>
      <c r="D68" s="34">
        <v>3.5185719707869</v>
      </c>
      <c r="E68" s="34">
        <v>9.5852681025797</v>
      </c>
      <c r="F68" s="34">
        <v>25.0706104062919</v>
      </c>
      <c r="G68" s="34">
        <v>59.6717377520623</v>
      </c>
      <c r="H68" s="34">
        <v>1064.60580311284</v>
      </c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34">
        <v>68.0</v>
      </c>
      <c r="B69" s="34">
        <v>0.51709636836669</v>
      </c>
      <c r="C69" s="34">
        <v>2.03471812863433</v>
      </c>
      <c r="D69" s="34">
        <v>3.52173315623789</v>
      </c>
      <c r="E69" s="34">
        <v>9.5910375189964</v>
      </c>
      <c r="F69" s="34">
        <v>25.0671250611064</v>
      </c>
      <c r="G69" s="34">
        <v>59.5310014797079</v>
      </c>
      <c r="H69" s="34">
        <v>1059.73728828695</v>
      </c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34">
        <v>69.0</v>
      </c>
      <c r="B70" s="34">
        <v>0.518116298028061</v>
      </c>
      <c r="C70" s="34">
        <v>2.03724383266625</v>
      </c>
      <c r="D70" s="34">
        <v>3.52456072944546</v>
      </c>
      <c r="E70" s="34">
        <v>9.59593589934117</v>
      </c>
      <c r="F70" s="34">
        <v>25.0616273008587</v>
      </c>
      <c r="G70" s="34">
        <v>59.3877540674854</v>
      </c>
      <c r="H70" s="34">
        <v>1054.87476187217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34">
        <v>70.0</v>
      </c>
      <c r="B71" s="34">
        <v>0.519081034457625</v>
      </c>
      <c r="C71" s="34">
        <v>2.03956932661512</v>
      </c>
      <c r="D71" s="34">
        <v>3.52706115375652</v>
      </c>
      <c r="E71" s="34">
        <v>9.5999805015325</v>
      </c>
      <c r="F71" s="34">
        <v>25.054159183952</v>
      </c>
      <c r="G71" s="34">
        <v>59.2420562623681</v>
      </c>
      <c r="H71" s="34">
        <v>1050.01809253731</v>
      </c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34">
        <v>71.0</v>
      </c>
      <c r="B72" s="34">
        <v>0.519991531556877</v>
      </c>
      <c r="C72" s="34">
        <v>2.04169829415061</v>
      </c>
      <c r="D72" s="34">
        <v>3.52924066341233</v>
      </c>
      <c r="E72" s="34">
        <v>9.60318796584488</v>
      </c>
      <c r="F72" s="34">
        <v>25.044761227581</v>
      </c>
      <c r="G72" s="34">
        <v>59.0939664247652</v>
      </c>
      <c r="H72" s="34">
        <v>1045.16715389268</v>
      </c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34">
        <v>72.0</v>
      </c>
      <c r="B73" s="34">
        <v>0.52084871120724</v>
      </c>
      <c r="C73" s="34">
        <v>2.04363429216374</v>
      </c>
      <c r="D73" s="34">
        <v>3.5311052749299</v>
      </c>
      <c r="E73" s="34">
        <v>9.60557434578515</v>
      </c>
      <c r="F73" s="34">
        <v>25.033472485986</v>
      </c>
      <c r="G73" s="34">
        <v>58.9435406554884</v>
      </c>
      <c r="H73" s="34">
        <v>1040.32182423443</v>
      </c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34">
        <v>73.0</v>
      </c>
      <c r="B74" s="34">
        <v>0.521653464798587</v>
      </c>
      <c r="C74" s="34">
        <v>2.04538075691689</v>
      </c>
      <c r="D74" s="34">
        <v>3.53266079776453</v>
      </c>
      <c r="E74" s="34">
        <v>9.60715513700941</v>
      </c>
      <c r="F74" s="34">
        <v>25.0203306236829</v>
      </c>
      <c r="G74" s="34">
        <v>58.7908329142742</v>
      </c>
      <c r="H74" s="34">
        <v>1035.48198630555</v>
      </c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34">
        <v>74.0</v>
      </c>
      <c r="B75" s="34">
        <v>0.522406654664347</v>
      </c>
      <c r="C75" s="34">
        <v>2.04694100981331</v>
      </c>
      <c r="D75" s="34">
        <v>3.53391284430819</v>
      </c>
      <c r="E75" s="34">
        <v>9.60794530443023</v>
      </c>
      <c r="F75" s="34">
        <v>25.0053719840556</v>
      </c>
      <c r="G75" s="34">
        <v>58.6358951305311</v>
      </c>
      <c r="H75" s="34">
        <v>1030.64752707219</v>
      </c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34">
        <v>75.0</v>
      </c>
      <c r="B76" s="34">
        <v>0.523109115430106</v>
      </c>
      <c r="C76" s="34">
        <v>2.04831826281477</v>
      </c>
      <c r="D76" s="34">
        <v>3.53486683927362</v>
      </c>
      <c r="E76" s="34">
        <v>9.60795930765066</v>
      </c>
      <c r="F76" s="34">
        <v>24.9886316536658</v>
      </c>
      <c r="G76" s="34">
        <v>58.4787773069225</v>
      </c>
      <c r="H76" s="34">
        <v>1025.81833751424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34">
        <v>76.0</v>
      </c>
      <c r="B77" s="34">
        <v>0.523761655282007</v>
      </c>
      <c r="C77" s="34">
        <v>2.04951562353309</v>
      </c>
      <c r="D77" s="34">
        <v>3.53552802850969</v>
      </c>
      <c r="E77" s="34">
        <v>9.6072111248494</v>
      </c>
      <c r="F77" s="34">
        <v>24.9701435225994</v>
      </c>
      <c r="G77" s="34">
        <v>58.3195276163367</v>
      </c>
      <c r="H77" s="34">
        <v>1020.99431242888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34">
        <v>77.0</v>
      </c>
      <c r="B78" s="34">
        <v>0.524365057160745</v>
      </c>
      <c r="C78" s="34">
        <v>2.05053610001946</v>
      </c>
      <c r="D78" s="34">
        <v>3.53590148728955</v>
      </c>
      <c r="E78" s="34">
        <v>9.60571427523087</v>
      </c>
      <c r="F78" s="34">
        <v>24.9499403411449</v>
      </c>
      <c r="G78" s="34">
        <v>58.1581924927494</v>
      </c>
      <c r="H78" s="34">
        <v>1016.1753502464</v>
      </c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34">
        <v>78.0</v>
      </c>
      <c r="B79" s="34">
        <v>0.524920079886422</v>
      </c>
      <c r="C79" s="34">
        <v>2.05138260527302</v>
      </c>
      <c r="D79" s="34">
        <v>3.53599212810975</v>
      </c>
      <c r="E79" s="34">
        <v>9.60348184014417</v>
      </c>
      <c r="F79" s="34">
        <v>24.9280537730713</v>
      </c>
      <c r="G79" s="34">
        <v>57.994816716437</v>
      </c>
      <c r="H79" s="34">
        <v>1011.36135285707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34">
        <v>79.0</v>
      </c>
      <c r="B80" s="34">
        <v>0.525427459219135</v>
      </c>
      <c r="C80" s="34">
        <v>2.05205796148876</v>
      </c>
      <c r="D80" s="34">
        <v>3.53580470803495</v>
      </c>
      <c r="E80" s="34">
        <v>9.60052648296596</v>
      </c>
      <c r="F80" s="34">
        <v>24.9045144457506</v>
      </c>
      <c r="G80" s="34">
        <v>57.829443493962</v>
      </c>
      <c r="H80" s="34">
        <v>1006.55222544857</v>
      </c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34">
        <v>80.0</v>
      </c>
      <c r="B81" s="34">
        <v>0.525887908859727</v>
      </c>
      <c r="C81" s="34">
        <v>2.05256490406292</v>
      </c>
      <c r="D81" s="34">
        <v>3.53534383562044</v>
      </c>
      <c r="E81" s="34">
        <v>9.59686046783473</v>
      </c>
      <c r="F81" s="34">
        <v>24.8793519973502</v>
      </c>
      <c r="G81" s="34">
        <v>57.662114533311</v>
      </c>
      <c r="H81" s="34">
        <v>1001.74787635296</v>
      </c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34">
        <v>81.0</v>
      </c>
      <c r="B82" s="34">
        <v>0.526302121394812</v>
      </c>
      <c r="C82" s="34">
        <v>2.05290608537248</v>
      </c>
      <c r="D82" s="34">
        <v>3.53461397744153</v>
      </c>
      <c r="E82" s="34">
        <v>9.59249567731628</v>
      </c>
      <c r="F82" s="34">
        <v>24.8525951213022</v>
      </c>
      <c r="G82" s="34">
        <v>57.49287011454</v>
      </c>
      <c r="H82" s="34">
        <v>996.948216902632</v>
      </c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34">
        <v>82.0</v>
      </c>
      <c r="B83" s="34">
        <v>0.526670769189818</v>
      </c>
      <c r="C83" s="34">
        <v>2.05308407834449</v>
      </c>
      <c r="D83" s="34">
        <v>3.53361946425693</v>
      </c>
      <c r="E83" s="34">
        <v>9.5874436290742</v>
      </c>
      <c r="F83" s="34">
        <v>24.8242716082362</v>
      </c>
      <c r="G83" s="34">
        <v>57.3217491562442</v>
      </c>
      <c r="H83" s="34">
        <v>992.153161294653</v>
      </c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34">
        <v>83.0</v>
      </c>
      <c r="B84" s="34">
        <v>0.526994505233542</v>
      </c>
      <c r="C84" s="34">
        <v>2.05310137982895</v>
      </c>
      <c r="D84" s="34">
        <v>3.53236449683088</v>
      </c>
      <c r="E84" s="34">
        <v>9.58171549161284</v>
      </c>
      <c r="F84" s="34">
        <v>24.7944083855535</v>
      </c>
      <c r="G84" s="34">
        <v>57.1487892781511</v>
      </c>
      <c r="H84" s="34">
        <v>987.362626462789</v>
      </c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34">
        <v>84.0</v>
      </c>
      <c r="B85" s="34">
        <v>0.527273963937378</v>
      </c>
      <c r="C85" s="34">
        <v>2.05296041378874</v>
      </c>
      <c r="D85" s="34">
        <v>3.53085315143684</v>
      </c>
      <c r="E85" s="34">
        <v>9.57532209915516</v>
      </c>
      <c r="F85" s="34">
        <v>24.7630315547982</v>
      </c>
      <c r="G85" s="34">
        <v>56.9740268601039</v>
      </c>
      <c r="H85" s="34">
        <v>982.57653195678</v>
      </c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34">
        <v>85.0</v>
      </c>
      <c r="B86" s="34">
        <v>0.527509761892199</v>
      </c>
      <c r="C86" s="34">
        <v>2.05266353431827</v>
      </c>
      <c r="D86" s="34">
        <v>3.52908938506373</v>
      </c>
      <c r="E86" s="34">
        <v>9.56827396571279</v>
      </c>
      <c r="F86" s="34">
        <v>24.7301664269775</v>
      </c>
      <c r="G86" s="34">
        <v>56.7974970976871</v>
      </c>
      <c r="H86" s="34">
        <v>977.794799828348</v>
      </c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34">
        <v>86.0</v>
      </c>
      <c r="B87" s="34">
        <v>0.527702498585603</v>
      </c>
      <c r="C87" s="34">
        <v>2.05221302850225</v>
      </c>
      <c r="D87" s="34">
        <v>3.52707704034437</v>
      </c>
      <c r="E87" s="34">
        <v>9.56058129840135</v>
      </c>
      <c r="F87" s="34">
        <v>24.6958375559626</v>
      </c>
      <c r="G87" s="34">
        <v>56.6192340547209</v>
      </c>
      <c r="H87" s="34">
        <v>973.017354523482</v>
      </c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34">
        <v>87.0</v>
      </c>
      <c r="B88" s="34">
        <v>0.527852757082035</v>
      </c>
      <c r="C88" s="34">
        <v>2.05161111912459</v>
      </c>
      <c r="D88" s="34">
        <v>3.52481985022372</v>
      </c>
      <c r="E88" s="34">
        <v>9.55225401004988</v>
      </c>
      <c r="F88" s="34">
        <v>24.6600687700988</v>
      </c>
      <c r="G88" s="34">
        <v>56.439270712836</v>
      </c>
      <c r="H88" s="34">
        <v>968.244122780585</v>
      </c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34">
        <v>88.0</v>
      </c>
      <c r="B89" s="34">
        <v>0.527961104668142</v>
      </c>
      <c r="C89" s="34">
        <v>2.05085996723723</v>
      </c>
      <c r="D89" s="34">
        <v>3.52232144238385</v>
      </c>
      <c r="E89" s="34">
        <v>9.5433017311496</v>
      </c>
      <c r="F89" s="34">
        <v>24.6228832021396</v>
      </c>
      <c r="G89" s="34">
        <v>56.2576390183237</v>
      </c>
      <c r="H89" s="34">
        <v>963.475033534097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34">
        <v>89.0</v>
      </c>
      <c r="B90" s="34">
        <v>0.528028093465492</v>
      </c>
      <c r="C90" s="34">
        <v>2.04996167459735</v>
      </c>
      <c r="D90" s="34">
        <v>3.51958534344074</v>
      </c>
      <c r="E90" s="34">
        <v>9.53373382118385</v>
      </c>
      <c r="F90" s="34">
        <v>24.5843033176107</v>
      </c>
      <c r="G90" s="34">
        <v>56.0743699264399</v>
      </c>
      <c r="H90" s="34">
        <v>958.710017823261</v>
      </c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34">
        <v>90.0</v>
      </c>
      <c r="B91" s="34">
        <v>0.528054261012684</v>
      </c>
      <c r="C91" s="34">
        <v>2.04891828598143</v>
      </c>
      <c r="D91" s="34">
        <v>3.51661498292731</v>
      </c>
      <c r="E91" s="34">
        <v>9.52355937937797</v>
      </c>
      <c r="F91" s="34">
        <v>24.544350941706</v>
      </c>
      <c r="G91" s="34">
        <v>55.8894934433281</v>
      </c>
      <c r="H91" s="34">
        <v>953.949008705666</v>
      </c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34">
        <v>91.0</v>
      </c>
      <c r="B92" s="34">
        <v>0.528040130818685</v>
      </c>
      <c r="C92" s="34">
        <v>2.0477317913835</v>
      </c>
      <c r="D92" s="34">
        <v>3.51341369707573</v>
      </c>
      <c r="E92" s="34">
        <v>9.51278725490494</v>
      </c>
      <c r="F92" s="34">
        <v>24.5030472848045</v>
      </c>
      <c r="G92" s="34">
        <v>55.7030386657163</v>
      </c>
      <c r="H92" s="34">
        <v>949.191941175296</v>
      </c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34">
        <v>92.0</v>
      </c>
      <c r="B93" s="34">
        <v>0.527986212889153</v>
      </c>
      <c r="C93" s="34">
        <v>2.04640412810471</v>
      </c>
      <c r="D93" s="34">
        <v>3.50998473241134</v>
      </c>
      <c r="E93" s="34">
        <v>9.50142605658018</v>
      </c>
      <c r="F93" s="34">
        <v>24.4604129666943</v>
      </c>
      <c r="G93" s="34">
        <v>55.5150338185274</v>
      </c>
      <c r="H93" s="34">
        <v>944.438752084792</v>
      </c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34">
        <v>93.0</v>
      </c>
      <c r="B94" s="34">
        <v>0.527893004227312</v>
      </c>
      <c r="C94" s="34">
        <v>2.04493718274065</v>
      </c>
      <c r="D94" s="34">
        <v>3.50633124916951</v>
      </c>
      <c r="E94" s="34">
        <v>9.48948416207641</v>
      </c>
      <c r="F94" s="34">
        <v>24.4164680395841</v>
      </c>
      <c r="G94" s="34">
        <v>55.3255062905365</v>
      </c>
      <c r="H94" s="34">
        <v>939.689380071665</v>
      </c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34">
        <v>94.0</v>
      </c>
      <c r="B95" s="34">
        <v>0.527760989310907</v>
      </c>
      <c r="C95" s="34">
        <v>2.0433327930726</v>
      </c>
      <c r="D95" s="34">
        <v>3.50245632454599</v>
      </c>
      <c r="E95" s="34">
        <v>9.47696972668727</v>
      </c>
      <c r="F95" s="34">
        <v>24.3712320099729</v>
      </c>
      <c r="G95" s="34">
        <v>55.1344826681944</v>
      </c>
      <c r="H95" s="34">
        <v>934.943765488216</v>
      </c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34">
        <v>95.0</v>
      </c>
      <c r="B96" s="34">
        <v>0.527590640546607</v>
      </c>
      <c r="C96" s="34">
        <v>2.04159274986825</v>
      </c>
      <c r="D96" s="34">
        <v>3.49836295579056</v>
      </c>
      <c r="E96" s="34">
        <v>9.46389069166654</v>
      </c>
      <c r="F96" s="34">
        <v>24.3247238594483</v>
      </c>
      <c r="G96" s="34">
        <v>54.9419887677319</v>
      </c>
      <c r="H96" s="34">
        <v>930.201850334947</v>
      </c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34">
        <v>96.0</v>
      </c>
      <c r="B97" s="34">
        <v>0.527382418703163</v>
      </c>
      <c r="C97" s="34">
        <v>2.03971879859717</v>
      </c>
      <c r="D97" s="34">
        <v>3.49405406315325</v>
      </c>
      <c r="E97" s="34">
        <v>9.45025479216765</v>
      </c>
      <c r="F97" s="34">
        <v>24.2769620644765</v>
      </c>
      <c r="G97" s="34">
        <v>54.7480496656496</v>
      </c>
      <c r="H97" s="34">
        <v>925.463578197252</v>
      </c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34">
        <v>97.0</v>
      </c>
      <c r="B98" s="34">
        <v>0.52713677332453</v>
      </c>
      <c r="C98" s="34">
        <v>2.03771264106592</v>
      </c>
      <c r="D98" s="34">
        <v>3.4895324926914</v>
      </c>
      <c r="E98" s="34">
        <v>9.4360695648069</v>
      </c>
      <c r="F98" s="34">
        <v>24.2279646152414</v>
      </c>
      <c r="G98" s="34">
        <v>54.5526897276893</v>
      </c>
      <c r="H98" s="34">
        <v>920.72889418518</v>
      </c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34">
        <v>98.0</v>
      </c>
      <c r="B99" s="34">
        <v>0.52685414312407</v>
      </c>
      <c r="C99" s="34">
        <v>2.03557593697744</v>
      </c>
      <c r="D99" s="34">
        <v>3.48480101894587</v>
      </c>
      <c r="E99" s="34">
        <v>9.42134235487173</v>
      </c>
      <c r="F99" s="34">
        <v>24.1777490335906</v>
      </c>
      <c r="G99" s="34">
        <v>54.3559326363784</v>
      </c>
      <c r="H99" s="34">
        <v>915.997744876111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34">
        <v>99.0</v>
      </c>
      <c r="B100" s="34">
        <v>0.526534956360902</v>
      </c>
      <c r="C100" s="34">
        <v>2.03331030541885</v>
      </c>
      <c r="D100" s="34">
        <v>3.47986234749339</v>
      </c>
      <c r="E100" s="34">
        <v>9.40608032319446</v>
      </c>
      <c r="F100" s="34">
        <v>24.1263323901368</v>
      </c>
      <c r="G100" s="34">
        <v>54.1578014172326</v>
      </c>
      <c r="H100" s="34">
        <v>911.270078260163</v>
      </c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34">
        <v>100.0</v>
      </c>
      <c r="B101" s="34">
        <v>0.526179631199379</v>
      </c>
      <c r="C101" s="34">
        <v>2.03091732628177</v>
      </c>
      <c r="D101" s="34">
        <v>3.47471911738235</v>
      </c>
      <c r="E101" s="34">
        <v>9.39029045271004</v>
      </c>
      <c r="F101" s="34">
        <v>24.0737313205644</v>
      </c>
      <c r="G101" s="34">
        <v>53.9583184636928</v>
      </c>
      <c r="H101" s="34">
        <v>906.545843688169</v>
      </c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34">
        <v>101.0</v>
      </c>
      <c r="B102" s="34">
        <v>0.525788576052611</v>
      </c>
      <c r="C102" s="34">
        <v>2.02839854161876</v>
      </c>
      <c r="D102" s="34">
        <v>3.4693739034583</v>
      </c>
      <c r="E102" s="34">
        <v>9.37397955471563</v>
      </c>
      <c r="F102" s="34">
        <v>24.0199620411857</v>
      </c>
      <c r="G102" s="34">
        <v>53.757505560872</v>
      </c>
      <c r="H102" s="34">
        <v>901.824991822097</v>
      </c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34">
        <v>102.0</v>
      </c>
      <c r="B103" s="34">
        <v>0.525362189910897</v>
      </c>
      <c r="C103" s="34">
        <v>2.02575545693953</v>
      </c>
      <c r="D103" s="34">
        <v>3.46382921858522</v>
      </c>
      <c r="E103" s="34">
        <v>9.35715427484835</v>
      </c>
      <c r="F103" s="34">
        <v>23.9650403637872</v>
      </c>
      <c r="G103" s="34">
        <v>53.5553839081788</v>
      </c>
      <c r="H103" s="34">
        <v>897.10747458775</v>
      </c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34">
        <v>103.0</v>
      </c>
      <c r="B104" s="34">
        <v>0.524900862655872</v>
      </c>
      <c r="C104" s="34">
        <v>2.02298954244995</v>
      </c>
      <c r="D104" s="34">
        <v>3.45808751576828</v>
      </c>
      <c r="E104" s="34">
        <v>9.3398210987964</v>
      </c>
      <c r="F104" s="34">
        <v>23.9089817098066</v>
      </c>
      <c r="G104" s="34">
        <v>53.3519741408822</v>
      </c>
      <c r="H104" s="34">
        <v>892.39324512964</v>
      </c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34">
        <v>104.0</v>
      </c>
      <c r="B105" s="34">
        <v>0.524404975361136</v>
      </c>
      <c r="C105" s="34">
        <v>2.02010223423717</v>
      </c>
      <c r="D105" s="34">
        <v>3.45215119018341</v>
      </c>
      <c r="E105" s="34">
        <v>9.32198635775837</v>
      </c>
      <c r="F105" s="34">
        <v>23.8518011238767</v>
      </c>
      <c r="G105" s="34">
        <v>53.1472963506756</v>
      </c>
      <c r="H105" s="34">
        <v>887.682257767907</v>
      </c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34">
        <v>105.0</v>
      </c>
      <c r="B106" s="34">
        <v>0.523874900580052</v>
      </c>
      <c r="C106" s="34">
        <v>2.01709493540346</v>
      </c>
      <c r="D106" s="34">
        <v>3.44602258111852</v>
      </c>
      <c r="E106" s="34">
        <v>9.30365623366375</v>
      </c>
      <c r="F106" s="34">
        <v>23.793513286769</v>
      </c>
      <c r="G106" s="34">
        <v>52.9413701052986</v>
      </c>
      <c r="H106" s="34">
        <v>882.974467957166</v>
      </c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34">
        <v>106.0</v>
      </c>
      <c r="B107" s="34">
        <v>0.523311002621401</v>
      </c>
      <c r="C107" s="34">
        <v>2.01396901715167</v>
      </c>
      <c r="D107" s="34">
        <v>3.43970397383118</v>
      </c>
      <c r="E107" s="34">
        <v>9.28483676416753</v>
      </c>
      <c r="F107" s="34">
        <v>23.7341325277715</v>
      </c>
      <c r="G107" s="34">
        <v>52.7342144672647</v>
      </c>
      <c r="H107" s="34">
        <v>878.269832247191</v>
      </c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34">
        <v>107.0</v>
      </c>
      <c r="B108" s="34">
        <v>0.522713637813513</v>
      </c>
      <c r="C108" s="34">
        <v>2.01072581982468</v>
      </c>
      <c r="D108" s="34">
        <v>3.43319760132701</v>
      </c>
      <c r="E108" s="34">
        <v>9.26553384743082</v>
      </c>
      <c r="F108" s="34">
        <v>23.6736728365287</v>
      </c>
      <c r="G108" s="34">
        <v>52.5258480117469</v>
      </c>
      <c r="H108" s="34">
        <v>873.568308245328</v>
      </c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34">
        <v>108.0</v>
      </c>
      <c r="B109" s="34">
        <v>0.522083154757451</v>
      </c>
      <c r="C109" s="34">
        <v>2.00736665390128</v>
      </c>
      <c r="D109" s="34">
        <v>3.42650564606302</v>
      </c>
      <c r="E109" s="34">
        <v>9.24575324669833</v>
      </c>
      <c r="F109" s="34">
        <v>23.6121478743726</v>
      </c>
      <c r="G109" s="34">
        <v>52.3162888436655</v>
      </c>
      <c r="H109" s="34">
        <v>868.869854580541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34">
        <v>109.0</v>
      </c>
      <c r="B110" s="34">
        <v>0.521419894569814</v>
      </c>
      <c r="C110" s="34">
        <v>2.00389280095067</v>
      </c>
      <c r="D110" s="34">
        <v>3.41963024157955</v>
      </c>
      <c r="E110" s="34">
        <v>9.22550059468349</v>
      </c>
      <c r="F110" s="34">
        <v>23.5495709851717</v>
      </c>
      <c r="G110" s="34">
        <v>52.10555461402</v>
      </c>
      <c r="H110" s="34">
        <v>864.174430869024</v>
      </c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34">
        <v>110.0</v>
      </c>
      <c r="B111" s="34">
        <v>0.520724191115668</v>
      </c>
      <c r="C111" s="34">
        <v>2.00030551454769</v>
      </c>
      <c r="D111" s="34">
        <v>3.41257347406465</v>
      </c>
      <c r="E111" s="34">
        <v>9.20478139777074</v>
      </c>
      <c r="F111" s="34">
        <v>23.485955205722</v>
      </c>
      <c r="G111" s="34">
        <v>51.893662535507</v>
      </c>
      <c r="H111" s="34">
        <v>859.481997681272</v>
      </c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34">
        <v>111.0</v>
      </c>
      <c r="B112" s="34">
        <v>0.519996371232108</v>
      </c>
      <c r="C112" s="34">
        <v>1.99660602115074</v>
      </c>
      <c r="D112" s="34">
        <v>3.40533738385415</v>
      </c>
      <c r="E112" s="34">
        <v>9.18360104004447</v>
      </c>
      <c r="F112" s="34">
        <v>23.4213132757044</v>
      </c>
      <c r="G112" s="34">
        <v>51.6806293974598</v>
      </c>
      <c r="H112" s="34">
        <v>854.792516510554</v>
      </c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34">
        <v>112.0</v>
      </c>
      <c r="B113" s="34">
        <v>0.519236754942889</v>
      </c>
      <c r="C113" s="34">
        <v>1.9927955209442</v>
      </c>
      <c r="D113" s="34">
        <v>3.39792396687069</v>
      </c>
      <c r="E113" s="34">
        <v>9.1619647871531</v>
      </c>
      <c r="F113" s="34">
        <v>23.3556576472288</v>
      </c>
      <c r="G113" s="34">
        <v>51.4664715801467</v>
      </c>
      <c r="H113" s="34">
        <v>850.105949742713</v>
      </c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34">
        <v>113.0</v>
      </c>
      <c r="B114" s="34">
        <v>0.518445655664584</v>
      </c>
      <c r="C114" s="34">
        <v>1.98887518864723</v>
      </c>
      <c r="D114" s="34">
        <v>3.39033517600474</v>
      </c>
      <c r="E114" s="34">
        <v>9.13987779001657</v>
      </c>
      <c r="F114" s="34">
        <v>23.2890004939877</v>
      </c>
      <c r="G114" s="34">
        <v>51.2512050684598</v>
      </c>
      <c r="H114" s="34">
        <v>845.422260627219</v>
      </c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34">
        <v>114.0</v>
      </c>
      <c r="B115" s="34">
        <v>0.517623380404659</v>
      </c>
      <c r="C115" s="34">
        <v>1.98484617429031</v>
      </c>
      <c r="D115" s="34">
        <v>3.38257292244041</v>
      </c>
      <c r="E115" s="34">
        <v>9.117345088385</v>
      </c>
      <c r="F115" s="34">
        <v>23.221353720037</v>
      </c>
      <c r="G115" s="34">
        <v>51.034845465026</v>
      </c>
      <c r="H115" s="34">
        <v>840.741413249416</v>
      </c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34">
        <v>115.0</v>
      </c>
      <c r="B116" s="34">
        <v>0.516770229951869</v>
      </c>
      <c r="C116" s="34">
        <v>1.98070960396149</v>
      </c>
      <c r="D116" s="34">
        <v>3.37463907692876</v>
      </c>
      <c r="E116" s="34">
        <v>9.09437161425562</v>
      </c>
      <c r="F116" s="34">
        <v>23.1527289682229</v>
      </c>
      <c r="G116" s="34">
        <v>50.8174080027698</v>
      </c>
      <c r="H116" s="34">
        <v>836.063372503909</v>
      </c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34">
        <v>116.0</v>
      </c>
      <c r="B117" s="34">
        <v>0.515886499059317</v>
      </c>
      <c r="C117" s="34">
        <v>1.97646658052332</v>
      </c>
      <c r="D117" s="34">
        <v>3.36653547101112</v>
      </c>
      <c r="E117" s="34">
        <v>9.07096219515495</v>
      </c>
      <c r="F117" s="34">
        <v>23.0831376282726</v>
      </c>
      <c r="G117" s="34">
        <v>50.5989075569552</v>
      </c>
      <c r="H117" s="34">
        <v>831.388104069023</v>
      </c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34">
        <v>117.0</v>
      </c>
      <c r="B118" s="34">
        <v>0.514972476620539</v>
      </c>
      <c r="C118" s="34">
        <v>1.9721181843023</v>
      </c>
      <c r="D118" s="34">
        <v>3.3582638981948</v>
      </c>
      <c r="E118" s="34">
        <v>9.04712155729264</v>
      </c>
      <c r="F118" s="34">
        <v>23.0125908445645</v>
      </c>
      <c r="G118" s="34">
        <v>50.3793586567322</v>
      </c>
      <c r="H118" s="34">
        <v>826.715574382293</v>
      </c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34">
        <v>118.0</v>
      </c>
      <c r="B119" s="34">
        <v>0.514028445838935</v>
      </c>
      <c r="C119" s="34">
        <v>1.96766547375181</v>
      </c>
      <c r="D119" s="34">
        <v>3.34982611508351</v>
      </c>
      <c r="E119" s="34">
        <v>9.02285432859304</v>
      </c>
      <c r="F119" s="34">
        <v>22.9410995235933</v>
      </c>
      <c r="G119" s="34">
        <v>50.1587754962132</v>
      </c>
      <c r="H119" s="34">
        <v>822.045750616926</v>
      </c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34">
        <v>119.0</v>
      </c>
      <c r="B120" s="34">
        <v>0.513054684390847</v>
      </c>
      <c r="C120" s="34">
        <v>1.96310948608993</v>
      </c>
      <c r="D120" s="34">
        <v>3.34122384246449</v>
      </c>
      <c r="E120" s="34">
        <v>8.99816504161029</v>
      </c>
      <c r="F120" s="34">
        <v>22.868674341145</v>
      </c>
      <c r="G120" s="34">
        <v>49.9371719451017</v>
      </c>
      <c r="H120" s="34">
        <v>817.378600659197</v>
      </c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34">
        <v>120.0</v>
      </c>
      <c r="B121" s="34">
        <v>0.512051464582578</v>
      </c>
      <c r="C121" s="34">
        <v>1.95845123791325</v>
      </c>
      <c r="D121" s="34">
        <v>3.33245876635447</v>
      </c>
      <c r="E121" s="34">
        <v>8.97305813633238</v>
      </c>
      <c r="F121" s="34">
        <v>22.7953257491951</v>
      </c>
      <c r="G121" s="34">
        <v>49.7145615588957</v>
      </c>
      <c r="H121" s="34">
        <v>812.714093086726</v>
      </c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34">
        <v>121.0</v>
      </c>
      <c r="B122" s="34">
        <v>0.511019053501633</v>
      </c>
      <c r="C122" s="34">
        <v>1.95369172578782</v>
      </c>
      <c r="D122" s="34">
        <v>3.32353253900631</v>
      </c>
      <c r="E122" s="34">
        <v>8.94753796287923</v>
      </c>
      <c r="F122" s="34">
        <v>22.7210639825425</v>
      </c>
      <c r="G122" s="34">
        <v>49.4909575886849</v>
      </c>
      <c r="H122" s="34">
        <v>808.052197147597</v>
      </c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34">
        <v>122.0</v>
      </c>
      <c r="B123" s="34">
        <v>0.509957713162427</v>
      </c>
      <c r="C123" s="34">
        <v>1.94883192681817</v>
      </c>
      <c r="D123" s="34">
        <v>3.31444677987811</v>
      </c>
      <c r="E123" s="34">
        <v>8.92160878409977</v>
      </c>
      <c r="F123" s="34">
        <v>22.6458990651924</v>
      </c>
      <c r="G123" s="34">
        <v>49.2663729905636</v>
      </c>
      <c r="H123" s="34">
        <v>803.392882740285</v>
      </c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34">
        <v>123.0</v>
      </c>
      <c r="B124" s="34">
        <v>0.508867700646731</v>
      </c>
      <c r="C124" s="34">
        <v>1.94387279919551</v>
      </c>
      <c r="D124" s="34">
        <v>3.30520307656653</v>
      </c>
      <c r="E124" s="34">
        <v>8.89527477807253</v>
      </c>
      <c r="F124" s="34">
        <v>22.5698408164989</v>
      </c>
      <c r="G124" s="34">
        <v>49.0408204346744</v>
      </c>
      <c r="H124" s="34">
        <v>798.736120394345</v>
      </c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34">
        <v>124.0</v>
      </c>
      <c r="B125" s="34">
        <v>0.507749268239058</v>
      </c>
      <c r="C125" s="34">
        <v>1.93881528272601</v>
      </c>
      <c r="D125" s="34">
        <v>3.29580298570586</v>
      </c>
      <c r="E125" s="34">
        <v>8.86854004051417</v>
      </c>
      <c r="F125" s="34">
        <v>22.4928988570784</v>
      </c>
      <c r="G125" s="34">
        <v>48.8143123139023</v>
      </c>
      <c r="H125" s="34">
        <v>794.081881251833</v>
      </c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34">
        <v>125.0</v>
      </c>
      <c r="B126" s="34">
        <v>0.506602663557236</v>
      </c>
      <c r="C126" s="34">
        <v>1.93366029933997</v>
      </c>
      <c r="D126" s="34">
        <v>3.28624803383453</v>
      </c>
      <c r="E126" s="34">
        <v>8.84140858709994</v>
      </c>
      <c r="F126" s="34">
        <v>22.4150826145046</v>
      </c>
      <c r="G126" s="34">
        <v>48.5868607522354</v>
      </c>
      <c r="H126" s="34">
        <v>789.430137049428</v>
      </c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34">
        <v>126.0</v>
      </c>
      <c r="B127" s="34">
        <v>0.50542812967837</v>
      </c>
      <c r="C127" s="34">
        <v>1.92840875358281</v>
      </c>
      <c r="D127" s="34">
        <v>3.27653971823017</v>
      </c>
      <c r="E127" s="34">
        <v>8.81388435570019</v>
      </c>
      <c r="F127" s="34">
        <v>22.3364013287944</v>
      </c>
      <c r="G127" s="34">
        <v>48.3584776128056</v>
      </c>
      <c r="H127" s="34">
        <v>784.780860101208</v>
      </c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34">
        <v>127.0</v>
      </c>
      <c r="B128" s="34">
        <v>0.504225905260386</v>
      </c>
      <c r="C128" s="34">
        <v>1.92306153308861</v>
      </c>
      <c r="D128" s="34">
        <v>3.26667950771508</v>
      </c>
      <c r="E128" s="34">
        <v>8.78597120853641</v>
      </c>
      <c r="F128" s="34">
        <v>22.2568640576939</v>
      </c>
      <c r="G128" s="34">
        <v>48.1291745056268</v>
      </c>
      <c r="H128" s="34">
        <v>780.134023282078</v>
      </c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34">
        <v>128.0</v>
      </c>
      <c r="B129" s="34">
        <v>0.502996224659349</v>
      </c>
      <c r="C129" s="34">
        <v>1.91761950903702</v>
      </c>
      <c r="D129" s="34">
        <v>3.25666884343286</v>
      </c>
      <c r="E129" s="34">
        <v>8.75767293426041</v>
      </c>
      <c r="F129" s="34">
        <v>22.1764796817742</v>
      </c>
      <c r="G129" s="34">
        <v>47.8989627950419</v>
      </c>
      <c r="H129" s="34">
        <v>775.489600011794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34">
        <v>129.0</v>
      </c>
      <c r="B130" s="34">
        <v>0.501739318042747</v>
      </c>
      <c r="C130" s="34">
        <v>1.91208353659417</v>
      </c>
      <c r="D130" s="34">
        <v>3.24650913959794</v>
      </c>
      <c r="E130" s="34">
        <v>8.72899324996007</v>
      </c>
      <c r="F130" s="34">
        <v>22.0952569093439</v>
      </c>
      <c r="G130" s="34">
        <v>47.6678536068934</v>
      </c>
      <c r="H130" s="34">
        <v>770.847564239567</v>
      </c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34">
        <v>130.0</v>
      </c>
      <c r="B131" s="34">
        <v>0.500455411498888</v>
      </c>
      <c r="C131" s="34">
        <v>1.90645445533834</v>
      </c>
      <c r="D131" s="34">
        <v>3.2362017842188</v>
      </c>
      <c r="E131" s="34">
        <v>8.6999358030946</v>
      </c>
      <c r="F131" s="34">
        <v>22.0132042811882</v>
      </c>
      <c r="G131" s="34">
        <v>47.4358578354294</v>
      </c>
      <c r="H131" s="34">
        <v>766.207890429231</v>
      </c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34">
        <v>131.0</v>
      </c>
      <c r="B132" s="34">
        <v>0.49914472714259</v>
      </c>
      <c r="C132" s="34">
        <v>1.90073308967098</v>
      </c>
      <c r="D132" s="34">
        <v>3.2257481397962</v>
      </c>
      <c r="E132" s="34">
        <v>8.67050417336253</v>
      </c>
      <c r="F132" s="34">
        <v>21.9303301751396</v>
      </c>
      <c r="G132" s="34">
        <v>47.2029861499558</v>
      </c>
      <c r="H132" s="34">
        <v>761.570553544932</v>
      </c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34">
        <v>132.0</v>
      </c>
      <c r="B133" s="34">
        <v>0.497807483217319</v>
      </c>
      <c r="C133" s="34">
        <v>1.89492024921371</v>
      </c>
      <c r="D133" s="34">
        <v>3.21514954399745</v>
      </c>
      <c r="E133" s="34">
        <v>8.64070187450515</v>
      </c>
      <c r="F133" s="34">
        <v>21.8466428104899</v>
      </c>
      <c r="G133" s="34">
        <v>46.969249001248</v>
      </c>
      <c r="H133" s="34">
        <v>756.935529037328</v>
      </c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34">
        <v>133.0</v>
      </c>
      <c r="B134" s="34">
        <v>0.496443894193903</v>
      </c>
      <c r="C134" s="34">
        <v>1.88901672919195</v>
      </c>
      <c r="D134" s="34">
        <v>3.20440731030757</v>
      </c>
      <c r="E134" s="34">
        <v>8.61053235604813</v>
      </c>
      <c r="F134" s="34">
        <v>21.7621502522486</v>
      </c>
      <c r="G134" s="34">
        <v>46.7346566277308</v>
      </c>
      <c r="H134" s="34">
        <v>752.302792830279</v>
      </c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34">
        <v>134.0</v>
      </c>
      <c r="B135" s="34">
        <v>0.495054170865983</v>
      </c>
      <c r="C135" s="34">
        <v>1.88302331080553</v>
      </c>
      <c r="D135" s="34">
        <v>3.19352272865858</v>
      </c>
      <c r="E135" s="34">
        <v>8.57999900498396</v>
      </c>
      <c r="F135" s="34">
        <v>21.6768604152544</v>
      </c>
      <c r="G135" s="34">
        <v>46.4992190614373</v>
      </c>
      <c r="H135" s="34">
        <v>747.672321307994</v>
      </c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34">
        <v>135.0</v>
      </c>
      <c r="B136" s="34">
        <v>0.493638520442321</v>
      </c>
      <c r="C136" s="34">
        <v>1.87694076158712</v>
      </c>
      <c r="D136" s="34">
        <v>3.18249706603755</v>
      </c>
      <c r="E136" s="34">
        <v>8.54910514739758</v>
      </c>
      <c r="F136" s="34">
        <v>21.590781068147</v>
      </c>
      <c r="G136" s="34">
        <v>46.262946133756</v>
      </c>
      <c r="H136" s="34">
        <v>743.044091302632</v>
      </c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34">
        <v>136.0</v>
      </c>
      <c r="B137" s="34">
        <v>0.492197146636097</v>
      </c>
      <c r="C137" s="34">
        <v>1.87076983574869</v>
      </c>
      <c r="D137" s="34">
        <v>3.17133156707441</v>
      </c>
      <c r="E137" s="34">
        <v>8.51785405003761</v>
      </c>
      <c r="F137" s="34">
        <v>21.5039198372032</v>
      </c>
      <c r="G137" s="34">
        <v>46.0258474809755</v>
      </c>
      <c r="H137" s="34">
        <v>738.418080082324</v>
      </c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34">
        <v>137.0</v>
      </c>
      <c r="B138" s="34">
        <v>0.490730249751307</v>
      </c>
      <c r="C138" s="34">
        <v>1.86451127451664</v>
      </c>
      <c r="D138" s="34">
        <v>3.16002745461038</v>
      </c>
      <c r="E138" s="34">
        <v>8.48624892183527</v>
      </c>
      <c r="F138" s="34">
        <v>21.4162842100448</v>
      </c>
      <c r="G138" s="34">
        <v>45.7879325496358</v>
      </c>
      <c r="H138" s="34">
        <v>733.794265339605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34">
        <v>138.0</v>
      </c>
      <c r="B139" s="34">
        <v>0.489238026766394</v>
      </c>
      <c r="C139" s="34">
        <v>1.858165806456</v>
      </c>
      <c r="D139" s="34">
        <v>3.14858593024763</v>
      </c>
      <c r="E139" s="34">
        <v>8.45429291537334</v>
      </c>
      <c r="F139" s="34">
        <v>21.3278815392218</v>
      </c>
      <c r="G139" s="34">
        <v>45.5492106016926</v>
      </c>
      <c r="H139" s="34">
        <v>729.172625180242</v>
      </c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34">
        <v>139.0</v>
      </c>
      <c r="B140" s="34">
        <v>0.487720671415197</v>
      </c>
      <c r="C140" s="34">
        <v>1.85173414778422</v>
      </c>
      <c r="D140" s="34">
        <v>3.13700817488117</v>
      </c>
      <c r="E140" s="34">
        <v>8.42198912830685</v>
      </c>
      <c r="F140" s="34">
        <v>21.2387190456774</v>
      </c>
      <c r="G140" s="34">
        <v>45.309690719505</v>
      </c>
      <c r="H140" s="34">
        <v>724.55313811243</v>
      </c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34">
        <v>140.0</v>
      </c>
      <c r="B141" s="34">
        <v>0.486178374265346</v>
      </c>
      <c r="C141" s="34">
        <v>1.84521700267473</v>
      </c>
      <c r="D141" s="34">
        <v>3.12529534921341</v>
      </c>
      <c r="E141" s="34">
        <v>8.3893406047377</v>
      </c>
      <c r="F141" s="34">
        <v>21.1488038220988</v>
      </c>
      <c r="G141" s="34">
        <v>45.0693818106513</v>
      </c>
      <c r="H141" s="34">
        <v>719.935783036358</v>
      </c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34">
        <v>141.0</v>
      </c>
      <c r="B142" s="34">
        <v>0.484611322794187</v>
      </c>
      <c r="C142" s="34">
        <v>1.83861506355103</v>
      </c>
      <c r="D142" s="34">
        <v>3.11344859425231</v>
      </c>
      <c r="E142" s="34">
        <v>8.35635033654495</v>
      </c>
      <c r="F142" s="34">
        <v>21.058142836158</v>
      </c>
      <c r="G142" s="34">
        <v>44.8282926125824</v>
      </c>
      <c r="H142" s="34">
        <v>715.320539234116</v>
      </c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34">
        <v>142.0</v>
      </c>
      <c r="B143" s="34">
        <v>0.483019701462336</v>
      </c>
      <c r="C143" s="34">
        <v>1.83192901137133</v>
      </c>
      <c r="D143" s="34">
        <v>3.10146903179357</v>
      </c>
      <c r="E143" s="34">
        <v>8.32302126467234</v>
      </c>
      <c r="F143" s="34">
        <v>20.9667429336485</v>
      </c>
      <c r="G143" s="34">
        <v>44.5864316971174</v>
      </c>
      <c r="H143" s="34">
        <v>710.707386359934</v>
      </c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34">
        <v>143.0</v>
      </c>
      <c r="B144" s="34">
        <v>0.481403691784958</v>
      </c>
      <c r="C144" s="34">
        <v>1.82515951590431</v>
      </c>
      <c r="D144" s="34">
        <v>3.08935776488764</v>
      </c>
      <c r="E144" s="34">
        <v>8.2893562803751</v>
      </c>
      <c r="F144" s="34">
        <v>20.8746108415196</v>
      </c>
      <c r="G144" s="34">
        <v>44.3438074747889</v>
      </c>
      <c r="H144" s="34">
        <v>706.096304430739</v>
      </c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34">
        <v>144.0</v>
      </c>
      <c r="B145" s="34">
        <v>0.479763472400847</v>
      </c>
      <c r="C145" s="34">
        <v>1.81830723599627</v>
      </c>
      <c r="D145" s="34">
        <v>3.07711587829198</v>
      </c>
      <c r="E145" s="34">
        <v>8.25535822642719</v>
      </c>
      <c r="F145" s="34">
        <v>20.7817531708152</v>
      </c>
      <c r="G145" s="34">
        <v>44.1004281990444</v>
      </c>
      <c r="H145" s="34">
        <v>701.487273817024</v>
      </c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34">
        <v>145.0</v>
      </c>
      <c r="B146" s="34">
        <v>0.4780992191394</v>
      </c>
      <c r="C146" s="34">
        <v>1.81137281983007</v>
      </c>
      <c r="D146" s="34">
        <v>3.06474443890927</v>
      </c>
      <c r="E146" s="34">
        <v>8.22102989829077</v>
      </c>
      <c r="F146" s="34">
        <v>20.6881764195179</v>
      </c>
      <c r="G146" s="34">
        <v>43.8563019703084</v>
      </c>
      <c r="H146" s="34">
        <v>696.880275234004</v>
      </c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34">
        <v>146.0</v>
      </c>
      <c r="B147" s="34">
        <v>0.47641110508556</v>
      </c>
      <c r="C147" s="34">
        <v>1.80435690517598</v>
      </c>
      <c r="D147" s="34">
        <v>3.05224449621206</v>
      </c>
      <c r="E147" s="34">
        <v>8.18637404524935</v>
      </c>
      <c r="F147" s="34">
        <v>20.5938869753044</v>
      </c>
      <c r="G147" s="34">
        <v>43.6114367399116</v>
      </c>
      <c r="H147" s="34">
        <v>692.27528973306</v>
      </c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34">
        <v>147.0</v>
      </c>
      <c r="B148" s="34">
        <v>0.474699300642798</v>
      </c>
      <c r="C148" s="34">
        <v>1.79726011963505</v>
      </c>
      <c r="D148" s="34">
        <v>3.0396170826543</v>
      </c>
      <c r="E148" s="34">
        <v>8.15139337150577</v>
      </c>
      <c r="F148" s="34">
        <v>20.4988911182142</v>
      </c>
      <c r="G148" s="34">
        <v>43.3658403138925</v>
      </c>
      <c r="H148" s="34">
        <v>687.672298693455</v>
      </c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34">
        <v>148.0</v>
      </c>
      <c r="B149" s="34">
        <v>0.472963973594215</v>
      </c>
      <c r="C149" s="34">
        <v>1.79008308087496</v>
      </c>
      <c r="D149" s="34">
        <v>3.02686321407039</v>
      </c>
      <c r="E149" s="34">
        <v>8.11609053724655</v>
      </c>
      <c r="F149" s="34">
        <v>20.4031950232353</v>
      </c>
      <c r="G149" s="34">
        <v>43.1195203566754</v>
      </c>
      <c r="H149" s="34">
        <v>683.071283814303</v>
      </c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34">
        <v>149.0</v>
      </c>
      <c r="B150" s="34">
        <v>0.471205289161832</v>
      </c>
      <c r="C150" s="34">
        <v>1.78282639685883</v>
      </c>
      <c r="D150" s="34">
        <v>3.01398389006203</v>
      </c>
      <c r="E150" s="34">
        <v>8.08046815967388</v>
      </c>
      <c r="F150" s="34">
        <v>20.3068047628105</v>
      </c>
      <c r="G150" s="34">
        <v>42.8724843946315</v>
      </c>
      <c r="H150" s="34">
        <v>678.472227106801</v>
      </c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34">
        <v>150.0</v>
      </c>
      <c r="B151" s="34">
        <v>0.469423410064124</v>
      </c>
      <c r="C151" s="34">
        <v>1.77549066606721</v>
      </c>
      <c r="D151" s="34">
        <v>3.0009800943735</v>
      </c>
      <c r="E151" s="34">
        <v>8.04452881400617</v>
      </c>
      <c r="F151" s="34">
        <v>20.2097263092662</v>
      </c>
      <c r="G151" s="34">
        <v>42.6247398195251</v>
      </c>
      <c r="H151" s="34">
        <v>673.875110886697</v>
      </c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34">
        <v>151.0</v>
      </c>
      <c r="B152" s="34">
        <v>0.467618496571876</v>
      </c>
      <c r="C152" s="34">
        <v>1.76807647771349</v>
      </c>
      <c r="D152" s="34">
        <v>2.98785279525569</v>
      </c>
      <c r="E152" s="34">
        <v>8.00827503444877</v>
      </c>
      <c r="F152" s="34">
        <v>20.111965537168</v>
      </c>
      <c r="G152" s="34">
        <v>42.3762938918519</v>
      </c>
      <c r="H152" s="34">
        <v>669.27991776699</v>
      </c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34">
        <v>152.0</v>
      </c>
      <c r="B153" s="34">
        <v>0.465790706562408</v>
      </c>
      <c r="C153" s="34">
        <v>1.76058441195285</v>
      </c>
      <c r="D153" s="34">
        <v>2.97460294581928</v>
      </c>
      <c r="E153" s="34">
        <v>7.97170931513547</v>
      </c>
      <c r="F153" s="34">
        <v>20.0135282256045</v>
      </c>
      <c r="G153" s="34">
        <v>42.1271537440717</v>
      </c>
      <c r="H153" s="34">
        <v>664.686630650853</v>
      </c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34">
        <v>153.0</v>
      </c>
      <c r="B154" s="34">
        <v>0.463940195572239</v>
      </c>
      <c r="C154" s="34">
        <v>1.75301504008528</v>
      </c>
      <c r="D154" s="34">
        <v>2.96123148437761</v>
      </c>
      <c r="E154" s="34">
        <v>7.93483411104223</v>
      </c>
      <c r="F154" s="34">
        <v>19.9144200604024</v>
      </c>
      <c r="G154" s="34">
        <v>41.87732638374</v>
      </c>
      <c r="H154" s="34">
        <v>660.09523272478</v>
      </c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34">
        <v>154.0</v>
      </c>
      <c r="B155" s="34">
        <v>0.462067116848233</v>
      </c>
      <c r="C155" s="34">
        <v>1.74536892475251</v>
      </c>
      <c r="D155" s="34">
        <v>2.94773933477932</v>
      </c>
      <c r="E155" s="34">
        <v>7.89765183887397</v>
      </c>
      <c r="F155" s="34">
        <v>19.814646636276</v>
      </c>
      <c r="G155" s="34">
        <v>41.6268186965432</v>
      </c>
      <c r="H155" s="34">
        <v>655.505707451926</v>
      </c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34">
        <v>155.0</v>
      </c>
      <c r="B156" s="34">
        <v>0.460171621397291</v>
      </c>
      <c r="C156" s="34">
        <v>1.73764662012938</v>
      </c>
      <c r="D156" s="34">
        <v>2.93412740673149</v>
      </c>
      <c r="E156" s="34">
        <v>7.86016487792533</v>
      </c>
      <c r="F156" s="34">
        <v>19.714213458913</v>
      </c>
      <c r="G156" s="34">
        <v>41.3756374492392</v>
      </c>
      <c r="H156" s="34">
        <v>650.918038565664</v>
      </c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34">
        <v>156.0</v>
      </c>
      <c r="B157" s="34">
        <v>0.458253858034636</v>
      </c>
      <c r="C157" s="34">
        <v>1.72984867210966</v>
      </c>
      <c r="D157" s="34">
        <v>2.92039659611333</v>
      </c>
      <c r="E157" s="34">
        <v>7.8223755709165</v>
      </c>
      <c r="F157" s="34">
        <v>19.613125946998</v>
      </c>
      <c r="G157" s="34">
        <v>41.1237892925086</v>
      </c>
      <c r="H157" s="34">
        <v>646.332210063318</v>
      </c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34">
        <v>157.0</v>
      </c>
      <c r="B158" s="34">
        <v>0.456313973430739</v>
      </c>
      <c r="C158" s="34">
        <v>1.72197561848659</v>
      </c>
      <c r="D158" s="34">
        <v>2.90654778528088</v>
      </c>
      <c r="E158" s="34">
        <v>7.78428622480489</v>
      </c>
      <c r="F158" s="34">
        <v>19.5113894341781</v>
      </c>
      <c r="G158" s="34">
        <v>40.8712807637191</v>
      </c>
      <c r="H158" s="34">
        <v>641.748206200099</v>
      </c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34">
        <v>158.0</v>
      </c>
      <c r="B159" s="34">
        <v>0.45435211215693</v>
      </c>
      <c r="C159" s="34">
        <v>1.71402798912831</v>
      </c>
      <c r="D159" s="34">
        <v>2.892581843363</v>
      </c>
      <c r="E159" s="34">
        <v>7.74589911157347</v>
      </c>
      <c r="F159" s="34">
        <v>19.40900917097</v>
      </c>
      <c r="G159" s="34">
        <v>40.6181182896064</v>
      </c>
      <c r="H159" s="34">
        <v>637.166011483201</v>
      </c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34">
        <v>159.0</v>
      </c>
      <c r="B160" s="34">
        <v>0.452368416729746</v>
      </c>
      <c r="C160" s="34">
        <v>1.70600630614833</v>
      </c>
      <c r="D160" s="34">
        <v>2.87849962654904</v>
      </c>
      <c r="E160" s="34">
        <v>7.70721646899668</v>
      </c>
      <c r="F160" s="34">
        <v>19.3059903266136</v>
      </c>
      <c r="G160" s="34">
        <v>40.3643081888742</v>
      </c>
      <c r="H160" s="34">
        <v>632.585610666088</v>
      </c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34">
        <v>160.0</v>
      </c>
      <c r="B161" s="34">
        <v>0.450363027654059</v>
      </c>
      <c r="C161" s="34">
        <v>1.69791108407125</v>
      </c>
      <c r="D161" s="34">
        <v>2.8643019783683</v>
      </c>
      <c r="E161" s="34">
        <v>7.66824050138466</v>
      </c>
      <c r="F161" s="34">
        <v>19.2023379908706</v>
      </c>
      <c r="G161" s="34">
        <v>40.1098566747171</v>
      </c>
      <c r="H161" s="34">
        <v>628.006988742933</v>
      </c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34">
        <v>161.0</v>
      </c>
      <c r="B162" s="34">
        <v>0.448336083465013</v>
      </c>
      <c r="C162" s="34">
        <v>1.68974282999393</v>
      </c>
      <c r="D162" s="34">
        <v>2.84998972996173</v>
      </c>
      <c r="E162" s="34">
        <v>7.62897338030652</v>
      </c>
      <c r="F162" s="34">
        <v>19.0980571757738</v>
      </c>
      <c r="G162" s="34">
        <v>39.8547698572683</v>
      </c>
      <c r="H162" s="34">
        <v>623.43013094323</v>
      </c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34">
        <v>162.0</v>
      </c>
      <c r="B163" s="34">
        <v>0.446287720768825</v>
      </c>
      <c r="C163" s="34">
        <v>1.6815020437421</v>
      </c>
      <c r="D163" s="34">
        <v>2.83556370034607</v>
      </c>
      <c r="E163" s="34">
        <v>7.58941724529336</v>
      </c>
      <c r="F163" s="34">
        <v>18.9931528173251</v>
      </c>
      <c r="G163" s="34">
        <v>39.5990537459755</v>
      </c>
      <c r="H163" s="34">
        <v>618.855022726548</v>
      </c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34">
        <v>163.0</v>
      </c>
      <c r="B164" s="34">
        <v>0.444218074282483</v>
      </c>
      <c r="C164" s="34">
        <v>1.67318921802277</v>
      </c>
      <c r="D164" s="34">
        <v>2.82102469667067</v>
      </c>
      <c r="E164" s="34">
        <v>7.54957420452183</v>
      </c>
      <c r="F164" s="34">
        <v>18.8876297771469</v>
      </c>
      <c r="G164" s="34">
        <v>39.3427142519074</v>
      </c>
      <c r="H164" s="34">
        <v>614.281649777447</v>
      </c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34">
        <v>164.0</v>
      </c>
      <c r="B165" s="34">
        <v>0.44212727687237</v>
      </c>
      <c r="C165" s="34">
        <v>1.66480483857247</v>
      </c>
      <c r="D165" s="34">
        <v>2.80637351446729</v>
      </c>
      <c r="E165" s="34">
        <v>7.50944633547879</v>
      </c>
      <c r="F165" s="34">
        <v>18.7814928440866</v>
      </c>
      <c r="G165" s="34">
        <v>39.0857571899923</v>
      </c>
      <c r="H165" s="34">
        <v>609.709998000529</v>
      </c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34">
        <v>165.0</v>
      </c>
      <c r="B166" s="34">
        <v>0.440015459591866</v>
      </c>
      <c r="C166" s="34">
        <v>1.65634938430143</v>
      </c>
      <c r="D166" s="34">
        <v>2.79161093789303</v>
      </c>
      <c r="E166" s="34">
        <v>7.46903568560768</v>
      </c>
      <c r="F166" s="34">
        <v>18.6747467357773</v>
      </c>
      <c r="G166" s="34">
        <v>38.8281882811929</v>
      </c>
      <c r="H166" s="34">
        <v>605.140053515635</v>
      </c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34">
        <v>166.0</v>
      </c>
      <c r="B167" s="34">
        <v>0.43788275171794</v>
      </c>
      <c r="C167" s="34">
        <v>1.64782332743394</v>
      </c>
      <c r="D167" s="34">
        <v>2.77673773996675</v>
      </c>
      <c r="E167" s="34">
        <v>7.42834427293735</v>
      </c>
      <c r="F167" s="34">
        <v>18.5673961001542</v>
      </c>
      <c r="G167" s="34">
        <v>38.5700131546181</v>
      </c>
      <c r="H167" s="34">
        <v>600.571802653171</v>
      </c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34">
        <v>167.0</v>
      </c>
      <c r="B168" s="34">
        <v>0.435729280786786</v>
      </c>
      <c r="C168" s="34">
        <v>1.6392271336449</v>
      </c>
      <c r="D168" s="34">
        <v>2.76175468279902</v>
      </c>
      <c r="E168" s="34">
        <v>7.38737408669384</v>
      </c>
      <c r="F168" s="34">
        <v>18.4594455169307</v>
      </c>
      <c r="G168" s="34">
        <v>38.3112373495749</v>
      </c>
      <c r="H168" s="34">
        <v>596.005231949569</v>
      </c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34">
        <v>168.0</v>
      </c>
      <c r="B169" s="34">
        <v>0.433555172628516</v>
      </c>
      <c r="C169" s="34">
        <v>1.63056126219282</v>
      </c>
      <c r="D169" s="34">
        <v>2.74666251781599</v>
      </c>
      <c r="E169" s="34">
        <v>7.34612708789562</v>
      </c>
      <c r="F169" s="34">
        <v>18.3508994990335</v>
      </c>
      <c r="G169" s="34">
        <v>38.0518663175612</v>
      </c>
      <c r="H169" s="34">
        <v>591.440328142872</v>
      </c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34">
        <v>169.0</v>
      </c>
      <c r="B170" s="34">
        <v>0.431360551400962</v>
      </c>
      <c r="C170" s="34">
        <v>1.6218261660492</v>
      </c>
      <c r="D170" s="34">
        <v>2.73146198597728</v>
      </c>
      <c r="E170" s="34">
        <v>7.30460520993301</v>
      </c>
      <c r="F170" s="34">
        <v>18.2417624939986</v>
      </c>
      <c r="G170" s="34">
        <v>37.7919054242037</v>
      </c>
      <c r="H170" s="34">
        <v>586.877078168437</v>
      </c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34">
        <v>170.0</v>
      </c>
      <c r="B171" s="34">
        <v>0.429145539622583</v>
      </c>
      <c r="C171" s="34">
        <v>1.61302229202463</v>
      </c>
      <c r="D171" s="34">
        <v>2.71615381798809</v>
      </c>
      <c r="E171" s="34">
        <v>7.26281035913208</v>
      </c>
      <c r="F171" s="34">
        <v>18.1320388853303</v>
      </c>
      <c r="G171" s="34">
        <v>37.5313599511403</v>
      </c>
      <c r="H171" s="34">
        <v>582.315469154762</v>
      </c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34">
        <v>171.0</v>
      </c>
      <c r="B172" s="34">
        <v>0.426910258204541</v>
      </c>
      <c r="C172" s="34">
        <v>1.60415008089148</v>
      </c>
      <c r="D172" s="34">
        <v>2.70073873450572</v>
      </c>
      <c r="E172" s="34">
        <v>7.2207444153037</v>
      </c>
      <c r="F172" s="34">
        <v>18.0217329938234</v>
      </c>
      <c r="G172" s="34">
        <v>37.2702350978504</v>
      </c>
      <c r="H172" s="34">
        <v>577.75548841942</v>
      </c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34">
        <v>172.0</v>
      </c>
      <c r="B173" s="34">
        <v>0.424654826481954</v>
      </c>
      <c r="C173" s="34">
        <v>1.59520996750354</v>
      </c>
      <c r="D173" s="34">
        <v>2.68521744634076</v>
      </c>
      <c r="E173" s="34">
        <v>7.17840923227817</v>
      </c>
      <c r="F173" s="34">
        <v>17.9108490788504</v>
      </c>
      <c r="G173" s="34">
        <v>37.0085359834351</v>
      </c>
      <c r="H173" s="34">
        <v>573.197123465109</v>
      </c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34">
        <v>173.0</v>
      </c>
      <c r="B174" s="34">
        <v>0.422379362244343</v>
      </c>
      <c r="C174" s="34">
        <v>1.58620238091243</v>
      </c>
      <c r="D174" s="34">
        <v>2.66959065465294</v>
      </c>
      <c r="E174" s="34">
        <v>7.13580663842588</v>
      </c>
      <c r="F174" s="34">
        <v>17.7993913396142</v>
      </c>
      <c r="G174" s="34">
        <v>36.7462676483473</v>
      </c>
      <c r="H174" s="34">
        <v>568.640361975803</v>
      </c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34">
        <v>174.0</v>
      </c>
      <c r="B175" s="34">
        <v>0.420083981765319</v>
      </c>
      <c r="C175" s="34">
        <v>1.57712774448116</v>
      </c>
      <c r="D175" s="34">
        <v>2.65385905114204</v>
      </c>
      <c r="E175" s="34">
        <v>7.09293843716436</v>
      </c>
      <c r="F175" s="34">
        <v>17.6873639163687</v>
      </c>
      <c r="G175" s="34">
        <v>36.4834350560755</v>
      </c>
      <c r="H175" s="34">
        <v>564.085191813002</v>
      </c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34">
        <v>175.0</v>
      </c>
      <c r="B176" s="34">
        <v>0.417768799831525</v>
      </c>
      <c r="C176" s="34">
        <v>1.56798647599472</v>
      </c>
      <c r="D176" s="34">
        <v>2.63802331823382</v>
      </c>
      <c r="E176" s="34">
        <v>7.04980640745243</v>
      </c>
      <c r="F176" s="34">
        <v>17.5747708916064</v>
      </c>
      <c r="G176" s="34">
        <v>36.2200430947807</v>
      </c>
      <c r="H176" s="34">
        <v>559.5316010121</v>
      </c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34">
        <v>176.0</v>
      </c>
      <c r="B177" s="34">
        <v>0.415433929770845</v>
      </c>
      <c r="C177" s="34">
        <v>1.55877898776789</v>
      </c>
      <c r="D177" s="34">
        <v>2.62208412926119</v>
      </c>
      <c r="E177" s="34">
        <v>7.00641230427148</v>
      </c>
      <c r="F177" s="34">
        <v>17.4616162912161</v>
      </c>
      <c r="G177" s="34">
        <v>35.9560965788901</v>
      </c>
      <c r="H177" s="34">
        <v>554.979577778822</v>
      </c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34">
        <v>177.0</v>
      </c>
      <c r="B178" s="34">
        <v>0.413079483479925</v>
      </c>
      <c r="C178" s="34">
        <v>1.54950568675032</v>
      </c>
      <c r="D178" s="34">
        <v>2.60604214864091</v>
      </c>
      <c r="E178" s="34">
        <v>6.96275785909457</v>
      </c>
      <c r="F178" s="34">
        <v>17.3479040856101</v>
      </c>
      <c r="G178" s="34">
        <v>35.691600250647</v>
      </c>
      <c r="H178" s="34">
        <v>550.429110485777</v>
      </c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34">
        <v>178.0</v>
      </c>
      <c r="B179" s="34">
        <v>0.410705571451</v>
      </c>
      <c r="C179" s="34">
        <v>1.54016697462901</v>
      </c>
      <c r="D179" s="34">
        <v>2.58989803204564</v>
      </c>
      <c r="E179" s="34">
        <v>6.91884478034363</v>
      </c>
      <c r="F179" s="34">
        <v>17.2336381908226</v>
      </c>
      <c r="G179" s="34">
        <v>35.4265587816201</v>
      </c>
      <c r="H179" s="34">
        <v>545.880187669088</v>
      </c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34">
        <v>179.0</v>
      </c>
      <c r="B180" s="34">
        <v>0.408312302798076</v>
      </c>
      <c r="C180" s="34">
        <v>1.53076324792822</v>
      </c>
      <c r="D180" s="34">
        <v>2.57365242657184</v>
      </c>
      <c r="E180" s="34">
        <v>6.87467475383511</v>
      </c>
      <c r="F180" s="34">
        <v>17.1188224695798</v>
      </c>
      <c r="G180" s="34">
        <v>35.1609767741717</v>
      </c>
      <c r="H180" s="34">
        <v>541.332798025115</v>
      </c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34">
        <v>180.0</v>
      </c>
      <c r="B181" s="34">
        <v>0.405899785282465</v>
      </c>
      <c r="C181" s="34">
        <v>1.52129489810693</v>
      </c>
      <c r="D181" s="34">
        <v>2.55730597090339</v>
      </c>
      <c r="E181" s="34">
        <v>6.83024944321444</v>
      </c>
      <c r="F181" s="34">
        <v>17.0034607323434</v>
      </c>
      <c r="G181" s="34">
        <v>34.8948587628881</v>
      </c>
      <c r="H181" s="34">
        <v>536.786930407261</v>
      </c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34">
        <v>181.0</v>
      </c>
      <c r="B182" s="34">
        <v>0.406293532377879</v>
      </c>
      <c r="C182" s="34">
        <v>1.52234888246376</v>
      </c>
      <c r="D182" s="34">
        <v>2.55865242779243</v>
      </c>
      <c r="E182" s="34">
        <v>6.83308849101262</v>
      </c>
      <c r="F182" s="34">
        <v>17.0058169395762</v>
      </c>
      <c r="G182" s="34">
        <v>34.8707036782681</v>
      </c>
      <c r="H182" s="34">
        <v>535.969762715175</v>
      </c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34">
        <v>182.0</v>
      </c>
      <c r="B183" s="34">
        <v>0.406681516061278</v>
      </c>
      <c r="C183" s="34">
        <v>1.52338290224487</v>
      </c>
      <c r="D183" s="34">
        <v>2.55996716134626</v>
      </c>
      <c r="E183" s="34">
        <v>6.83584628871819</v>
      </c>
      <c r="F183" s="34">
        <v>17.007994340507</v>
      </c>
      <c r="G183" s="34">
        <v>34.8463578549093</v>
      </c>
      <c r="H183" s="34">
        <v>535.153103269546</v>
      </c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34">
        <v>183.0</v>
      </c>
      <c r="B184" s="34">
        <v>0.40706377597821</v>
      </c>
      <c r="C184" s="34">
        <v>1.52439710329869</v>
      </c>
      <c r="D184" s="34">
        <v>2.56125041129212</v>
      </c>
      <c r="E184" s="34">
        <v>6.83852346382388</v>
      </c>
      <c r="F184" s="34">
        <v>17.0099943897107</v>
      </c>
      <c r="G184" s="34">
        <v>34.821823086968</v>
      </c>
      <c r="H184" s="34">
        <v>534.336947768928</v>
      </c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34">
        <v>184.0</v>
      </c>
      <c r="B185" s="34">
        <v>0.407440351251799</v>
      </c>
      <c r="C185" s="34">
        <v>1.52539162950343</v>
      </c>
      <c r="D185" s="34">
        <v>2.56250241407133</v>
      </c>
      <c r="E185" s="34">
        <v>6.8411206351385</v>
      </c>
      <c r="F185" s="34">
        <v>17.0118185211498</v>
      </c>
      <c r="G185" s="34">
        <v>34.7971011413141</v>
      </c>
      <c r="H185" s="34">
        <v>533.521291974237</v>
      </c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34">
        <v>185.0</v>
      </c>
      <c r="B186" s="34">
        <v>0.407811280492571</v>
      </c>
      <c r="C186" s="34">
        <v>1.52636662280476</v>
      </c>
      <c r="D186" s="34">
        <v>2.56372340290272</v>
      </c>
      <c r="E186" s="34">
        <v>6.84363841295563</v>
      </c>
      <c r="F186" s="34">
        <v>17.0134681485824</v>
      </c>
      <c r="G186" s="34">
        <v>34.7721937580955</v>
      </c>
      <c r="H186" s="34">
        <v>532.706131707499</v>
      </c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34">
        <v>186.0</v>
      </c>
      <c r="B187" s="34">
        <v>0.408176601808041</v>
      </c>
      <c r="C187" s="34">
        <v>1.52732222325254</v>
      </c>
      <c r="D187" s="34">
        <v>2.56491360784445</v>
      </c>
      <c r="E187" s="34">
        <v>6.84607739921808</v>
      </c>
      <c r="F187" s="34">
        <v>17.0149446659578</v>
      </c>
      <c r="G187" s="34">
        <v>34.7471026512886</v>
      </c>
      <c r="H187" s="34">
        <v>531.89146285063</v>
      </c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34">
        <v>187.0</v>
      </c>
      <c r="B188" s="34">
        <v>0.408536352812071</v>
      </c>
      <c r="C188" s="34">
        <v>1.52825856903666</v>
      </c>
      <c r="D188" s="34">
        <v>2.56607325585441</v>
      </c>
      <c r="E188" s="34">
        <v>6.84843818767832</v>
      </c>
      <c r="F188" s="34">
        <v>17.0162494478033</v>
      </c>
      <c r="G188" s="34">
        <v>34.7218295092339</v>
      </c>
      <c r="H188" s="34">
        <v>531.077281344247</v>
      </c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34">
        <v>188.0</v>
      </c>
      <c r="B189" s="34">
        <v>0.408890570634007</v>
      </c>
      <c r="C189" s="34">
        <v>1.52917579652205</v>
      </c>
      <c r="D189" s="34">
        <v>2.56720257084902</v>
      </c>
      <c r="E189" s="34">
        <v>6.85072136405497</v>
      </c>
      <c r="F189" s="34">
        <v>17.0173838496014</v>
      </c>
      <c r="G189" s="34">
        <v>34.6963759951582</v>
      </c>
      <c r="H189" s="34">
        <v>530.263583186513</v>
      </c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34">
        <v>189.0</v>
      </c>
      <c r="B190" s="34">
        <v>0.409239291927588</v>
      </c>
      <c r="C190" s="34">
        <v>1.53007404028275</v>
      </c>
      <c r="D190" s="34">
        <v>2.56830177376068</v>
      </c>
      <c r="E190" s="34">
        <v>6.85292750618549</v>
      </c>
      <c r="F190" s="34">
        <v>17.0183492081573</v>
      </c>
      <c r="G190" s="34">
        <v>34.6707437476831</v>
      </c>
      <c r="H190" s="34">
        <v>529.450364432003</v>
      </c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34">
        <v>190.0</v>
      </c>
      <c r="B191" s="34">
        <v>0.409582552879657</v>
      </c>
      <c r="C191" s="34">
        <v>1.53095343313527</v>
      </c>
      <c r="D191" s="34">
        <v>2.5693710825938</v>
      </c>
      <c r="E191" s="34">
        <v>6.85505718417506</v>
      </c>
      <c r="F191" s="34">
        <v>17.0191468419576</v>
      </c>
      <c r="G191" s="34">
        <v>34.6449343813205</v>
      </c>
      <c r="H191" s="34">
        <v>528.637621190604</v>
      </c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34">
        <v>191.0</v>
      </c>
      <c r="B192" s="34">
        <v>0.409920389218652</v>
      </c>
      <c r="C192" s="34">
        <v>1.53181410617108</v>
      </c>
      <c r="D192" s="34">
        <v>2.57041071247954</v>
      </c>
      <c r="E192" s="34">
        <v>6.85711096054202</v>
      </c>
      <c r="F192" s="34">
        <v>17.0197780515198</v>
      </c>
      <c r="G192" s="34">
        <v>34.6189494869563</v>
      </c>
      <c r="H192" s="34">
        <v>527.825349626445</v>
      </c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34">
        <v>192.0</v>
      </c>
      <c r="B193" s="34">
        <v>0.410252836222914</v>
      </c>
      <c r="C193" s="34">
        <v>1.53265618878835</v>
      </c>
      <c r="D193" s="34">
        <v>2.5714208757291</v>
      </c>
      <c r="E193" s="34">
        <v>6.85908939035967</v>
      </c>
      <c r="F193" s="34">
        <v>17.0202441197342</v>
      </c>
      <c r="G193" s="34">
        <v>34.5927906323205</v>
      </c>
      <c r="H193" s="34">
        <v>527.013545956845</v>
      </c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34">
        <v>193.0</v>
      </c>
      <c r="B194" s="34">
        <v>0.410579928728783</v>
      </c>
      <c r="C194" s="34">
        <v>1.53347980872298</v>
      </c>
      <c r="D194" s="34">
        <v>2.57240178188592</v>
      </c>
      <c r="E194" s="34">
        <v>6.86099302139474</v>
      </c>
      <c r="F194" s="34">
        <v>17.0205463121967</v>
      </c>
      <c r="G194" s="34">
        <v>34.5664593624471</v>
      </c>
      <c r="H194" s="34">
        <v>526.20220645129</v>
      </c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34">
        <v>194.0</v>
      </c>
      <c r="B195" s="34">
        <v>0.410901701138523</v>
      </c>
      <c r="C195" s="34">
        <v>1.5342850920788</v>
      </c>
      <c r="D195" s="34">
        <v>2.57335363777651</v>
      </c>
      <c r="E195" s="34">
        <v>6.86282239424258</v>
      </c>
      <c r="F195" s="34">
        <v>17.0206858775336</v>
      </c>
      <c r="G195" s="34">
        <v>34.539957200121</v>
      </c>
      <c r="H195" s="34">
        <v>525.391327430442</v>
      </c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34">
        <v>195.0</v>
      </c>
      <c r="B196" s="34">
        <v>0.411218187428053</v>
      </c>
      <c r="C196" s="34">
        <v>1.5350721633572</v>
      </c>
      <c r="D196" s="34">
        <v>2.57427664756016</v>
      </c>
      <c r="E196" s="34">
        <v>6.86457804245916</v>
      </c>
      <c r="F196" s="34">
        <v>17.0206640477195</v>
      </c>
      <c r="G196" s="34">
        <v>34.5132856463151</v>
      </c>
      <c r="H196" s="34">
        <v>524.58090526516</v>
      </c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34">
        <v>196.0</v>
      </c>
      <c r="B197" s="34">
        <v>0.411529421154502</v>
      </c>
      <c r="C197" s="34">
        <v>1.53584114548592</v>
      </c>
      <c r="D197" s="34">
        <v>2.57517101277742</v>
      </c>
      <c r="E197" s="34">
        <v>6.86626049268985</v>
      </c>
      <c r="F197" s="34">
        <v>17.0204820383862</v>
      </c>
      <c r="G197" s="34">
        <v>34.4864461806156</v>
      </c>
      <c r="H197" s="34">
        <v>523.770936375556</v>
      </c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34">
        <v>197.0</v>
      </c>
      <c r="B198" s="34">
        <v>0.411835435463598</v>
      </c>
      <c r="C198" s="34">
        <v>1.53659215984733</v>
      </c>
      <c r="D198" s="34">
        <v>2.57603693239752</v>
      </c>
      <c r="E198" s="34">
        <v>6.86787026479536</v>
      </c>
      <c r="F198" s="34">
        <v>17.020141049126</v>
      </c>
      <c r="G198" s="34">
        <v>34.4594402616375</v>
      </c>
      <c r="H198" s="34">
        <v>522.961417230066</v>
      </c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34">
        <v>198.0</v>
      </c>
      <c r="B199" s="34">
        <v>0.412136263096876</v>
      </c>
      <c r="C199" s="34">
        <v>1.53732532630591</v>
      </c>
      <c r="D199" s="34">
        <v>2.57687460286463</v>
      </c>
      <c r="E199" s="34">
        <v>6.86940787197461</v>
      </c>
      <c r="F199" s="34">
        <v>17.0196422637859</v>
      </c>
      <c r="G199" s="34">
        <v>34.4322693274295</v>
      </c>
      <c r="H199" s="34">
        <v>522.152344344542</v>
      </c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34">
        <v>199.0</v>
      </c>
      <c r="B200" s="34">
        <v>0.41243193639874</v>
      </c>
      <c r="C200" s="34">
        <v>1.53804076323522</v>
      </c>
      <c r="D200" s="34">
        <v>2.57768421814312</v>
      </c>
      <c r="E200" s="34">
        <v>6.87087382088479</v>
      </c>
      <c r="F200" s="34">
        <v>17.018986850757</v>
      </c>
      <c r="G200" s="34">
        <v>34.4049347958695</v>
      </c>
      <c r="H200" s="34">
        <v>521.343714281378</v>
      </c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34">
        <v>200.0</v>
      </c>
      <c r="B201" s="34">
        <v>0.412722487323349</v>
      </c>
      <c r="C201" s="34">
        <v>1.5387385875442</v>
      </c>
      <c r="D201" s="34">
        <v>2.57846596976168</v>
      </c>
      <c r="E201" s="34">
        <v>6.87226861175867</v>
      </c>
      <c r="F201" s="34">
        <v>17.0181759632552</v>
      </c>
      <c r="G201" s="34">
        <v>34.3774380650499</v>
      </c>
      <c r="H201" s="34">
        <v>520.53552364864</v>
      </c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34">
        <v>201.0</v>
      </c>
      <c r="B202" s="34">
        <v>0.413007947441363</v>
      </c>
      <c r="C202" s="34">
        <v>1.53941891470286</v>
      </c>
      <c r="D202" s="34">
        <v>2.57922004685655</v>
      </c>
      <c r="E202" s="34">
        <v>6.87359273851924</v>
      </c>
      <c r="F202" s="34">
        <v>17.0172107395968</v>
      </c>
      <c r="G202" s="34">
        <v>34.3497805136544</v>
      </c>
      <c r="H202" s="34">
        <v>519.727769099228</v>
      </c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34">
        <v>202.0</v>
      </c>
      <c r="B203" s="34">
        <v>0.413288347946525</v>
      </c>
      <c r="C203" s="34">
        <v>1.54008185876741</v>
      </c>
      <c r="D203" s="34">
        <v>2.57994663621368</v>
      </c>
      <c r="E203" s="34">
        <v>6.87484668889163</v>
      </c>
      <c r="F203" s="34">
        <v>17.0160923034668</v>
      </c>
      <c r="G203" s="34">
        <v>34.3219635013251</v>
      </c>
      <c r="H203" s="34">
        <v>518.920447330055</v>
      </c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34">
        <v>203.0</v>
      </c>
      <c r="B204" s="34">
        <v>0.413563719662111</v>
      </c>
      <c r="C204" s="34">
        <v>1.54072753240485</v>
      </c>
      <c r="D204" s="34">
        <v>2.58064592230996</v>
      </c>
      <c r="E204" s="34">
        <v>6.87603094451258</v>
      </c>
      <c r="F204" s="34">
        <v>17.0148217641818</v>
      </c>
      <c r="G204" s="34">
        <v>34.293988369021</v>
      </c>
      <c r="H204" s="34">
        <v>518.11355508124</v>
      </c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34">
        <v>204.0</v>
      </c>
      <c r="B205" s="34">
        <v>0.413834093047229</v>
      </c>
      <c r="C205" s="34">
        <v>1.541356046917</v>
      </c>
      <c r="D205" s="34">
        <v>2.58131808735355</v>
      </c>
      <c r="E205" s="34">
        <v>6.87714598103747</v>
      </c>
      <c r="F205" s="34">
        <v>17.0134002169462</v>
      </c>
      <c r="G205" s="34">
        <v>34.2658564393684</v>
      </c>
      <c r="H205" s="34">
        <v>517.30708913533</v>
      </c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34">
        <v>205.0</v>
      </c>
      <c r="B206" s="34">
        <v>0.414099498202977</v>
      </c>
      <c r="C206" s="34">
        <v>1.54196751226392</v>
      </c>
      <c r="D206" s="34">
        <v>2.58196331132331</v>
      </c>
      <c r="E206" s="34">
        <v>6.87819226824481</v>
      </c>
      <c r="F206" s="34">
        <v>17.011828743103</v>
      </c>
      <c r="G206" s="34">
        <v>34.2375690170025</v>
      </c>
      <c r="H206" s="34">
        <v>516.501046316526</v>
      </c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34">
        <v>206.0</v>
      </c>
      <c r="B207" s="34">
        <v>0.414359964878481</v>
      </c>
      <c r="C207" s="34">
        <v>1.54256203708694</v>
      </c>
      <c r="D207" s="34">
        <v>2.58258177200725</v>
      </c>
      <c r="E207" s="34">
        <v>6.87917027013847</v>
      </c>
      <c r="F207" s="34">
        <v>17.0101084103789</v>
      </c>
      <c r="G207" s="34">
        <v>34.2091273889012</v>
      </c>
      <c r="H207" s="34">
        <v>515.695423489941</v>
      </c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34">
        <v>207.0</v>
      </c>
      <c r="B208" s="34">
        <v>0.414615522476781</v>
      </c>
      <c r="C208" s="34">
        <v>1.54313972873109</v>
      </c>
      <c r="D208" s="34">
        <v>2.58317364504029</v>
      </c>
      <c r="E208" s="34">
        <v>6.88008044504769</v>
      </c>
      <c r="F208" s="34">
        <v>17.0082402731234</v>
      </c>
      <c r="G208" s="34">
        <v>34.1805328247112</v>
      </c>
      <c r="H208" s="34">
        <v>514.890217560869</v>
      </c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34">
        <v>208.0</v>
      </c>
      <c r="B209" s="34">
        <v>0.414866200060609</v>
      </c>
      <c r="C209" s="34">
        <v>1.54370069326709</v>
      </c>
      <c r="D209" s="34">
        <v>2.58373910394107</v>
      </c>
      <c r="E209" s="34">
        <v>6.88092324572476</v>
      </c>
      <c r="F209" s="34">
        <v>17.0062253725433</v>
      </c>
      <c r="G209" s="34">
        <v>34.1517865770661</v>
      </c>
      <c r="H209" s="34">
        <v>514.085425474063</v>
      </c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34">
        <v>209.0</v>
      </c>
      <c r="B210" s="34">
        <v>0.415112026358031</v>
      </c>
      <c r="C210" s="34">
        <v>1.54424503551279</v>
      </c>
      <c r="D210" s="34">
        <v>2.58427832014798</v>
      </c>
      <c r="E210" s="34">
        <v>6.8816991194406</v>
      </c>
      <c r="F210" s="34">
        <v>17.0040647369315</v>
      </c>
      <c r="G210" s="34">
        <v>34.1228898818978</v>
      </c>
      <c r="H210" s="34">
        <v>513.281044213044</v>
      </c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34">
        <v>210.0</v>
      </c>
      <c r="B211" s="34">
        <v>0.41535302976797</v>
      </c>
      <c r="C211" s="34">
        <v>1.54477285905425</v>
      </c>
      <c r="D211" s="34">
        <v>2.58479146305441</v>
      </c>
      <c r="E211" s="34">
        <v>6.88240850807826</v>
      </c>
      <c r="F211" s="34">
        <v>17.0017593818904</v>
      </c>
      <c r="G211" s="34">
        <v>34.0938439587402</v>
      </c>
      <c r="H211" s="34">
        <v>512.477070799414</v>
      </c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34">
        <v>211.0</v>
      </c>
      <c r="B212" s="34">
        <v>0.415589238365617</v>
      </c>
      <c r="C212" s="34">
        <v>1.5452842662663</v>
      </c>
      <c r="D212" s="34">
        <v>2.58527870004326</v>
      </c>
      <c r="E212" s="34">
        <v>6.88305184822437</v>
      </c>
      <c r="F212" s="34">
        <v>16.9993103105515</v>
      </c>
      <c r="G212" s="34">
        <v>34.0646500110261</v>
      </c>
      <c r="H212" s="34">
        <v>511.673502292189</v>
      </c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34">
        <v>212.0</v>
      </c>
      <c r="B213" s="34">
        <v>0.415820679907719</v>
      </c>
      <c r="C213" s="34">
        <v>1.54577935833262</v>
      </c>
      <c r="D213" s="34">
        <v>2.58574019652063</v>
      </c>
      <c r="E213" s="34">
        <v>6.88362957125855</v>
      </c>
      <c r="F213" s="34">
        <v>16.9967185137886</v>
      </c>
      <c r="G213" s="34">
        <v>34.0353092263771</v>
      </c>
      <c r="H213" s="34">
        <v>510.870335787147</v>
      </c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34">
        <v>213.0</v>
      </c>
      <c r="B214" s="34">
        <v>0.41604738183776</v>
      </c>
      <c r="C214" s="34">
        <v>1.5462582352655</v>
      </c>
      <c r="D214" s="34">
        <v>2.58617611594889</v>
      </c>
      <c r="E214" s="34">
        <v>6.88414210344095</v>
      </c>
      <c r="F214" s="34">
        <v>16.9939849704277</v>
      </c>
      <c r="G214" s="34">
        <v>34.0058227768875</v>
      </c>
      <c r="H214" s="34">
        <v>510.067568416191</v>
      </c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34">
        <v>214.0</v>
      </c>
      <c r="B215" s="34">
        <v>0.416269371291035</v>
      </c>
      <c r="C215" s="34">
        <v>1.54672099592508</v>
      </c>
      <c r="D215" s="34">
        <v>2.58658661987892</v>
      </c>
      <c r="E215" s="34">
        <v>6.88458986599791</v>
      </c>
      <c r="F215" s="34">
        <v>16.9911106474515</v>
      </c>
      <c r="G215" s="34">
        <v>33.9761918194012</v>
      </c>
      <c r="H215" s="34">
        <v>509.26519734672</v>
      </c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34">
        <v>215.0</v>
      </c>
      <c r="B216" s="34">
        <v>0.416486675099614</v>
      </c>
      <c r="C216" s="34">
        <v>1.54716773803824</v>
      </c>
      <c r="D216" s="34">
        <v>2.58697186798178</v>
      </c>
      <c r="E216" s="34">
        <v>6.8849732752057</v>
      </c>
      <c r="F216" s="34">
        <v>16.9880965002</v>
      </c>
      <c r="G216" s="34">
        <v>33.9464174957824</v>
      </c>
      <c r="H216" s="34">
        <v>508.463219781025</v>
      </c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34">
        <v>216.0</v>
      </c>
      <c r="B217" s="34">
        <v>0.416699319797202</v>
      </c>
      <c r="C217" s="34">
        <v>1.54759855821706</v>
      </c>
      <c r="D217" s="34">
        <v>2.58733201807962</v>
      </c>
      <c r="E217" s="34">
        <v>6.88529274247257</v>
      </c>
      <c r="F217" s="34">
        <v>16.9849434725661</v>
      </c>
      <c r="G217" s="34">
        <v>33.9165009331808</v>
      </c>
      <c r="H217" s="34">
        <v>507.661632955686</v>
      </c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34">
        <v>217.0</v>
      </c>
      <c r="B218" s="34">
        <v>0.416907331623903</v>
      </c>
      <c r="C218" s="34">
        <v>1.54801355197691</v>
      </c>
      <c r="D218" s="34">
        <v>2.58766722617597</v>
      </c>
      <c r="E218" s="34">
        <v>6.88554867441902</v>
      </c>
      <c r="F218" s="34">
        <v>16.981652497188</v>
      </c>
      <c r="G218" s="34">
        <v>33.8864432442902</v>
      </c>
      <c r="H218" s="34">
        <v>506.860434140992</v>
      </c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34">
        <v>218.0</v>
      </c>
      <c r="B219" s="34">
        <v>0.417110736530882</v>
      </c>
      <c r="C219" s="34">
        <v>1.54841281375417</v>
      </c>
      <c r="D219" s="34">
        <v>2.58797764648543</v>
      </c>
      <c r="E219" s="34">
        <v>6.88574147295636</v>
      </c>
      <c r="F219" s="34">
        <v>16.9782244956363</v>
      </c>
      <c r="G219" s="34">
        <v>33.8562455276018</v>
      </c>
      <c r="H219" s="34">
        <v>506.059620640368</v>
      </c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34">
        <v>219.0</v>
      </c>
      <c r="B220" s="34">
        <v>0.417309560184934</v>
      </c>
      <c r="C220" s="34">
        <v>1.54879643692355</v>
      </c>
      <c r="D220" s="34">
        <v>2.58826343146265</v>
      </c>
      <c r="E220" s="34">
        <v>6.88587153536361</v>
      </c>
      <c r="F220" s="34">
        <v>16.974660378598</v>
      </c>
      <c r="G220" s="34">
        <v>33.8259088676518</v>
      </c>
      <c r="H220" s="34">
        <v>505.259189789815</v>
      </c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34">
        <v>220.0</v>
      </c>
      <c r="B221" s="34">
        <v>0.417503827972957</v>
      </c>
      <c r="C221" s="34">
        <v>1.54916451381509</v>
      </c>
      <c r="D221" s="34">
        <v>2.5885247318308</v>
      </c>
      <c r="E221" s="34">
        <v>6.88593925436288</v>
      </c>
      <c r="F221" s="34">
        <v>16.9709610460565</v>
      </c>
      <c r="G221" s="34">
        <v>33.7954343352633</v>
      </c>
      <c r="H221" s="34">
        <v>504.459138957365</v>
      </c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34">
        <v>221.0</v>
      </c>
      <c r="B222" s="34">
        <v>0.417693565006333</v>
      </c>
      <c r="C222" s="34">
        <v>1.5495171357308</v>
      </c>
      <c r="D222" s="34">
        <v>2.58876169660938</v>
      </c>
      <c r="E222" s="34">
        <v>6.88594501819304</v>
      </c>
      <c r="F222" s="34">
        <v>16.9671273874671</v>
      </c>
      <c r="G222" s="34">
        <v>33.7648229877834</v>
      </c>
      <c r="H222" s="34">
        <v>503.659465542543</v>
      </c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34">
        <v>222.0</v>
      </c>
      <c r="B223" s="34">
        <v>0.417878796125227</v>
      </c>
      <c r="C223" s="34">
        <v>1.5498543929609</v>
      </c>
      <c r="D223" s="34">
        <v>2.58897447314153</v>
      </c>
      <c r="E223" s="34">
        <v>6.88588921068196</v>
      </c>
      <c r="F223" s="34">
        <v>16.9631602819299</v>
      </c>
      <c r="G223" s="34">
        <v>33.7340758693147</v>
      </c>
      <c r="H223" s="34">
        <v>502.860166975845</v>
      </c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34">
        <v>223.0</v>
      </c>
      <c r="B224" s="34">
        <v>0.418059545902794</v>
      </c>
      <c r="C224" s="34">
        <v>1.55017637479984</v>
      </c>
      <c r="D224" s="34">
        <v>2.58916320712065</v>
      </c>
      <c r="E224" s="34">
        <v>6.88577221131725</v>
      </c>
      <c r="F224" s="34">
        <v>16.9590605983582</v>
      </c>
      <c r="G224" s="34">
        <v>33.7031940109419</v>
      </c>
      <c r="H224" s="34">
        <v>502.061240718226</v>
      </c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34">
        <v>224.0</v>
      </c>
      <c r="B225" s="34">
        <v>0.418235838649298</v>
      </c>
      <c r="C225" s="34">
        <v>1.55048316956192</v>
      </c>
      <c r="D225" s="34">
        <v>2.58932804261665</v>
      </c>
      <c r="E225" s="34">
        <v>6.88559439531551</v>
      </c>
      <c r="F225" s="34">
        <v>16.9548291956436</v>
      </c>
      <c r="G225" s="34">
        <v>33.672178430954</v>
      </c>
      <c r="H225" s="34">
        <v>501.262684260592</v>
      </c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34">
        <v>225.0</v>
      </c>
      <c r="B226" s="34">
        <v>0.41840769841616</v>
      </c>
      <c r="C226" s="34">
        <v>1.55077486459659</v>
      </c>
      <c r="D226" s="34">
        <v>2.58946912210152</v>
      </c>
      <c r="E226" s="34">
        <v>6.88535613369017</v>
      </c>
      <c r="F226" s="34">
        <v>16.9504669228183</v>
      </c>
      <c r="G226" s="34">
        <v>33.6410301350604</v>
      </c>
      <c r="H226" s="34">
        <v>500.464495123316</v>
      </c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34">
        <v>226.0</v>
      </c>
      <c r="B227" s="34">
        <v>0.418575148999916</v>
      </c>
      <c r="C227" s="34">
        <v>1.55105154630347</v>
      </c>
      <c r="D227" s="34">
        <v>2.58958658647444</v>
      </c>
      <c r="E227" s="34">
        <v>6.88505779331799</v>
      </c>
      <c r="F227" s="34">
        <v>16.9459746192129</v>
      </c>
      <c r="G227" s="34">
        <v>33.6097501166043</v>
      </c>
      <c r="H227" s="34">
        <v>499.666670855753</v>
      </c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34">
        <v>227.0</v>
      </c>
      <c r="B228" s="34">
        <v>0.418738213946095</v>
      </c>
      <c r="C228" s="34">
        <v>1.55131330014707</v>
      </c>
      <c r="D228" s="34">
        <v>2.5896805750864</v>
      </c>
      <c r="E228" s="34">
        <v>6.88469973700415</v>
      </c>
      <c r="F228" s="34">
        <v>16.9413531146124</v>
      </c>
      <c r="G228" s="34">
        <v>33.5783393567696</v>
      </c>
      <c r="H228" s="34">
        <v>498.869209035767</v>
      </c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34">
        <v>228.0</v>
      </c>
      <c r="B229" s="34">
        <v>0.418896916553036</v>
      </c>
      <c r="C229" s="34">
        <v>1.5515602106712</v>
      </c>
      <c r="D229" s="34">
        <v>2.58975122576431</v>
      </c>
      <c r="E229" s="34">
        <v>6.8842823235461</v>
      </c>
      <c r="F229" s="34">
        <v>16.9366032294073</v>
      </c>
      <c r="G229" s="34">
        <v>33.546798824785</v>
      </c>
      <c r="H229" s="34">
        <v>498.072107269273</v>
      </c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34">
        <v>229.0</v>
      </c>
      <c r="B230" s="34">
        <v>0.41905127987561</v>
      </c>
      <c r="C230" s="34">
        <v>1.55179236151308</v>
      </c>
      <c r="D230" s="34">
        <v>2.58979867483457</v>
      </c>
      <c r="E230" s="34">
        <v>6.88380590779603</v>
      </c>
      <c r="F230" s="34">
        <v>16.9317257747433</v>
      </c>
      <c r="G230" s="34">
        <v>33.5151294781226</v>
      </c>
      <c r="H230" s="34">
        <v>497.275363189781</v>
      </c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34">
        <v>230.0</v>
      </c>
      <c r="B231" s="34">
        <v>0.419201326728881</v>
      </c>
      <c r="C231" s="34">
        <v>1.55200983541725</v>
      </c>
      <c r="D231" s="34">
        <v>2.58982305714629</v>
      </c>
      <c r="E231" s="34">
        <v>6.88327084072219</v>
      </c>
      <c r="F231" s="34">
        <v>16.926721552667</v>
      </c>
      <c r="G231" s="34">
        <v>33.4833322626932</v>
      </c>
      <c r="H231" s="34">
        <v>496.478974457958</v>
      </c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34">
        <v>231.0</v>
      </c>
      <c r="B232" s="34">
        <v>0.419347079691696</v>
      </c>
      <c r="C232" s="34">
        <v>1.5522127142491</v>
      </c>
      <c r="D232" s="34">
        <v>2.58982450609395</v>
      </c>
      <c r="E232" s="34">
        <v>6.88267746946892</v>
      </c>
      <c r="F232" s="34">
        <v>16.9215913562687</v>
      </c>
      <c r="G232" s="34">
        <v>33.4514081130371</v>
      </c>
      <c r="H232" s="34">
        <v>495.68293876119</v>
      </c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34">
        <v>232.0</v>
      </c>
      <c r="B233" s="34">
        <v>0.419488561110202</v>
      </c>
      <c r="C233" s="34">
        <v>1.55240107900817</v>
      </c>
      <c r="D233" s="34">
        <v>2.58980315363965</v>
      </c>
      <c r="E233" s="34">
        <v>6.88202613741552</v>
      </c>
      <c r="F233" s="34">
        <v>16.9163359698229</v>
      </c>
      <c r="G233" s="34">
        <v>33.4193579525107</v>
      </c>
      <c r="H233" s="34">
        <v>494.887253813159</v>
      </c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34">
        <v>233.0</v>
      </c>
      <c r="B234" s="34">
        <v>0.419625793101296</v>
      </c>
      <c r="C234" s="34">
        <v>1.55257500984125</v>
      </c>
      <c r="D234" s="34">
        <v>2.58975913033491</v>
      </c>
      <c r="E234" s="34">
        <v>6.88131718423398</v>
      </c>
      <c r="F234" s="34">
        <v>16.9109561689251</v>
      </c>
      <c r="G234" s="34">
        <v>33.38718269347</v>
      </c>
      <c r="H234" s="34">
        <v>494.091917353426</v>
      </c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34">
        <v>234.0</v>
      </c>
      <c r="B235" s="34">
        <v>0.419758797556009</v>
      </c>
      <c r="C235" s="34">
        <v>1.55273458605518</v>
      </c>
      <c r="D235" s="34">
        <v>2.58969256534208</v>
      </c>
      <c r="E235" s="34">
        <v>6.88055094594549</v>
      </c>
      <c r="F235" s="34">
        <v>16.9054527206269</v>
      </c>
      <c r="G235" s="34">
        <v>33.3548832374492</v>
      </c>
      <c r="H235" s="34">
        <v>493.296927147025</v>
      </c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34">
        <v>235.0</v>
      </c>
      <c r="B236" s="34">
        <v>0.419887596142827</v>
      </c>
      <c r="C236" s="34">
        <v>1.55287988612934</v>
      </c>
      <c r="D236" s="34">
        <v>2.58960358645527</v>
      </c>
      <c r="E236" s="34">
        <v>6.87972775497594</v>
      </c>
      <c r="F236" s="34">
        <v>16.8998263835676</v>
      </c>
      <c r="G236" s="34">
        <v>33.3224604753369</v>
      </c>
      <c r="H236" s="34">
        <v>492.502280984058</v>
      </c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34">
        <v>236.0</v>
      </c>
      <c r="B237" s="34">
        <v>0.420012210310946</v>
      </c>
      <c r="C237" s="34">
        <v>1.55301098772803</v>
      </c>
      <c r="D237" s="34">
        <v>2.58949232012094</v>
      </c>
      <c r="E237" s="34">
        <v>6.87884794021028</v>
      </c>
      <c r="F237" s="34">
        <v>16.8940779081036</v>
      </c>
      <c r="G237" s="34">
        <v>33.2899152875475</v>
      </c>
      <c r="H237" s="34">
        <v>491.707976679312</v>
      </c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34">
        <v>237.0</v>
      </c>
      <c r="B238" s="34">
        <v>0.420132661293466</v>
      </c>
      <c r="C238" s="34">
        <v>1.55312796771251</v>
      </c>
      <c r="D238" s="34">
        <v>2.58935889145806</v>
      </c>
      <c r="E238" s="34">
        <v>6.87791182704586</v>
      </c>
      <c r="F238" s="34">
        <v>16.8882080364353</v>
      </c>
      <c r="G238" s="34">
        <v>33.2572485441899</v>
      </c>
      <c r="H238" s="34">
        <v>490.914012071864</v>
      </c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34">
        <v>238.0</v>
      </c>
      <c r="B239" s="34">
        <v>0.420248970110531</v>
      </c>
      <c r="C239" s="34">
        <v>1.55323090215287</v>
      </c>
      <c r="D239" s="34">
        <v>2.58920342427786</v>
      </c>
      <c r="E239" s="34">
        <v>6.87691973744474</v>
      </c>
      <c r="F239" s="34">
        <v>16.8822175027312</v>
      </c>
      <c r="G239" s="34">
        <v>33.2244611052327</v>
      </c>
      <c r="H239" s="34">
        <v>490.120385024716</v>
      </c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34">
        <v>239.0</v>
      </c>
      <c r="B240" s="34">
        <v>0.420361157572397</v>
      </c>
      <c r="C240" s="34">
        <v>1.55331986633959</v>
      </c>
      <c r="D240" s="34">
        <v>2.58902604110324</v>
      </c>
      <c r="E240" s="34">
        <v>6.87587198998492</v>
      </c>
      <c r="F240" s="34">
        <v>16.8761070332498</v>
      </c>
      <c r="G240" s="34">
        <v>33.1915538206655</v>
      </c>
      <c r="H240" s="34">
        <v>489.327093424417</v>
      </c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34">
        <v>240.0</v>
      </c>
      <c r="B241" s="34">
        <v>0.420469244282456</v>
      </c>
      <c r="C241" s="34">
        <v>1.55339493479503</v>
      </c>
      <c r="D241" s="34">
        <v>2.58882686318782</v>
      </c>
      <c r="E241" s="34">
        <v>6.87476889991069</v>
      </c>
      <c r="F241" s="34">
        <v>16.8698773464594</v>
      </c>
      <c r="G241" s="34">
        <v>33.1585275306573</v>
      </c>
      <c r="H241" s="34">
        <v>488.534135180707</v>
      </c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34">
        <v>241.0</v>
      </c>
      <c r="B242" s="34">
        <v>0.420573250640197</v>
      </c>
      <c r="C242" s="34">
        <v>1.55345618128453</v>
      </c>
      <c r="D242" s="34">
        <v>2.58860601053457</v>
      </c>
      <c r="E242" s="34">
        <v>6.87361077918199</v>
      </c>
      <c r="F242" s="34">
        <v>16.8635291531548</v>
      </c>
      <c r="G242" s="34">
        <v>33.1253830657124</v>
      </c>
      <c r="H242" s="34">
        <v>487.741508226157</v>
      </c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34">
        <v>242.0</v>
      </c>
      <c r="B243" s="34">
        <v>0.420673196844111</v>
      </c>
      <c r="C243" s="34">
        <v>1.55350367882745</v>
      </c>
      <c r="D243" s="34">
        <v>2.58836360191413</v>
      </c>
      <c r="E243" s="34">
        <v>6.87239793652276</v>
      </c>
      <c r="F243" s="34">
        <v>16.8570631565727</v>
      </c>
      <c r="G243" s="34">
        <v>33.0921212468218</v>
      </c>
      <c r="H243" s="34">
        <v>486.94921051583</v>
      </c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34">
        <v>243.0</v>
      </c>
      <c r="B244" s="34">
        <v>0.420769102894547</v>
      </c>
      <c r="C244" s="34">
        <v>1.5535374997079</v>
      </c>
      <c r="D244" s="34">
        <v>2.58809975488279</v>
      </c>
      <c r="E244" s="34">
        <v>6.87113067746849</v>
      </c>
      <c r="F244" s="34">
        <v>16.8504800525043</v>
      </c>
      <c r="G244" s="34">
        <v>33.0587428856127</v>
      </c>
      <c r="H244" s="34">
        <v>486.157240026929</v>
      </c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34">
        <v>244.0</v>
      </c>
      <c r="B245" s="34">
        <v>0.420860988596513</v>
      </c>
      <c r="C245" s="34">
        <v>1.55355771548531</v>
      </c>
      <c r="D245" s="34">
        <v>2.58781458580014</v>
      </c>
      <c r="E245" s="34">
        <v>6.86980930441278</v>
      </c>
      <c r="F245" s="34">
        <v>16.8437805294058</v>
      </c>
      <c r="G245" s="34">
        <v>33.0252487844947</v>
      </c>
      <c r="H245" s="34">
        <v>485.365594758471</v>
      </c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34">
        <v>245.0</v>
      </c>
      <c r="B246" s="34">
        <v>0.420948873562425</v>
      </c>
      <c r="C246" s="34">
        <v>1.55356439700484</v>
      </c>
      <c r="D246" s="34">
        <v>2.58750820984631</v>
      </c>
      <c r="E246" s="34">
        <v>6.8684341166531</v>
      </c>
      <c r="F246" s="34">
        <v>16.8369652685071</v>
      </c>
      <c r="G246" s="34">
        <v>32.9916397368028</v>
      </c>
      <c r="H246" s="34">
        <v>484.574272730956</v>
      </c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34">
        <v>246.0</v>
      </c>
      <c r="B247" s="34">
        <v>0.421032777214807</v>
      </c>
      <c r="C247" s="34">
        <v>1.55355761440751</v>
      </c>
      <c r="D247" s="34">
        <v>2.58718074103901</v>
      </c>
      <c r="E247" s="34">
        <v>6.86700541043562</v>
      </c>
      <c r="F247" s="34">
        <v>16.8300349439181</v>
      </c>
      <c r="G247" s="34">
        <v>32.9579165269386</v>
      </c>
      <c r="H247" s="34">
        <v>483.783271986046</v>
      </c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34">
        <v>247.0</v>
      </c>
      <c r="B248" s="34">
        <v>0.421112718788941</v>
      </c>
      <c r="C248" s="34">
        <v>1.55353743714025</v>
      </c>
      <c r="D248" s="34">
        <v>2.58683229225017</v>
      </c>
      <c r="E248" s="34">
        <v>6.86552347899928</v>
      </c>
      <c r="F248" s="34">
        <v>16.8229902227331</v>
      </c>
      <c r="G248" s="34">
        <v>32.9240799305069</v>
      </c>
      <c r="H248" s="34">
        <v>482.992590586247</v>
      </c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34">
        <v>248.0</v>
      </c>
      <c r="B249" s="34">
        <v>0.421188717335473</v>
      </c>
      <c r="C249" s="34">
        <v>1.55350393396565</v>
      </c>
      <c r="D249" s="34">
        <v>2.58646297522231</v>
      </c>
      <c r="E249" s="34">
        <v>6.86398861261899</v>
      </c>
      <c r="F249" s="34">
        <v>16.8158317651335</v>
      </c>
      <c r="G249" s="34">
        <v>32.8901307144519</v>
      </c>
      <c r="H249" s="34">
        <v>482.202226614605</v>
      </c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34">
        <v>249.0</v>
      </c>
      <c r="B250" s="34">
        <v>0.421260791722965</v>
      </c>
      <c r="C250" s="34">
        <v>1.55345717297167</v>
      </c>
      <c r="D250" s="34">
        <v>2.58607290058458</v>
      </c>
      <c r="E250" s="34">
        <v>6.86240109864804</v>
      </c>
      <c r="F250" s="34">
        <v>16.8085602244882</v>
      </c>
      <c r="G250" s="34">
        <v>32.8560696371888</v>
      </c>
      <c r="H250" s="34">
        <v>481.412178174395</v>
      </c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34">
        <v>250.0</v>
      </c>
      <c r="B251" s="34">
        <v>0.421328960640407</v>
      </c>
      <c r="C251" s="34">
        <v>1.55339722158102</v>
      </c>
      <c r="D251" s="34">
        <v>2.58566217786856</v>
      </c>
      <c r="E251" s="34">
        <v>6.86076122155979</v>
      </c>
      <c r="F251" s="34">
        <v>16.8011762474522</v>
      </c>
      <c r="G251" s="34">
        <v>32.8218974487342</v>
      </c>
      <c r="H251" s="34">
        <v>480.62244338883</v>
      </c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34">
        <v>251.0</v>
      </c>
      <c r="B252" s="34">
        <v>0.421393242599683</v>
      </c>
      <c r="C252" s="34">
        <v>1.55332414656052</v>
      </c>
      <c r="D252" s="34">
        <v>2.58523091552367</v>
      </c>
      <c r="E252" s="34">
        <v>6.85906926298849</v>
      </c>
      <c r="F252" s="34">
        <v>16.7936804740638</v>
      </c>
      <c r="G252" s="34">
        <v>32.7876148908333</v>
      </c>
      <c r="H252" s="34">
        <v>479.833020400763</v>
      </c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34">
        <v>252.0</v>
      </c>
      <c r="B253" s="34">
        <v>0.421453655937993</v>
      </c>
      <c r="C253" s="34">
        <v>1.55323801403014</v>
      </c>
      <c r="D253" s="34">
        <v>2.58477922093246</v>
      </c>
      <c r="E253" s="34">
        <v>6.85732550176946</v>
      </c>
      <c r="F253" s="34">
        <v>16.7860735378395</v>
      </c>
      <c r="G253" s="34">
        <v>32.7532226970848</v>
      </c>
      <c r="H253" s="34">
        <v>479.043907372405</v>
      </c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34">
        <v>253.0</v>
      </c>
      <c r="B254" s="34">
        <v>0.421510218820228</v>
      </c>
      <c r="C254" s="34">
        <v>1.55313888947205</v>
      </c>
      <c r="D254" s="34">
        <v>2.58430720042546</v>
      </c>
      <c r="E254" s="34">
        <v>6.85553021397849</v>
      </c>
      <c r="F254" s="34">
        <v>16.7783560658672</v>
      </c>
      <c r="G254" s="34">
        <v>32.7187215930633</v>
      </c>
      <c r="H254" s="34">
        <v>478.255102485039</v>
      </c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34">
        <v>254.0</v>
      </c>
      <c r="B255" s="34">
        <v>0.421562949241313</v>
      </c>
      <c r="C255" s="34">
        <v>1.55302683773933</v>
      </c>
      <c r="D255" s="34">
        <v>2.58381495929585</v>
      </c>
      <c r="E255" s="34">
        <v>6.8536836729705</v>
      </c>
      <c r="F255" s="34">
        <v>16.7705286788981</v>
      </c>
      <c r="G255" s="34">
        <v>32.68411229644</v>
      </c>
      <c r="H255" s="34">
        <v>477.466603938747</v>
      </c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34">
        <v>255.0</v>
      </c>
      <c r="B256" s="34">
        <v>0.421611865028497</v>
      </c>
      <c r="C256" s="34">
        <v>1.55290192306468</v>
      </c>
      <c r="D256" s="34">
        <v>2.58330260181389</v>
      </c>
      <c r="E256" s="34">
        <v>6.85178614941758</v>
      </c>
      <c r="F256" s="34">
        <v>16.7625919914365</v>
      </c>
      <c r="G256" s="34">
        <v>32.6493955171003</v>
      </c>
      <c r="H256" s="34">
        <v>476.678409952138</v>
      </c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34">
        <v>256.0</v>
      </c>
      <c r="B257" s="34">
        <v>0.42165698384361</v>
      </c>
      <c r="C257" s="34">
        <v>1.55276420906885</v>
      </c>
      <c r="D257" s="34">
        <v>2.58277023124099</v>
      </c>
      <c r="E257" s="34">
        <v>6.84983791134629</v>
      </c>
      <c r="F257" s="34">
        <v>16.754546611828</v>
      </c>
      <c r="G257" s="34">
        <v>32.6145719572594</v>
      </c>
      <c r="H257" s="34">
        <v>475.890518762079</v>
      </c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34">
        <v>257.0</v>
      </c>
      <c r="B258" s="34">
        <v>0.42169832318528</v>
      </c>
      <c r="C258" s="34">
        <v>1.55261375876903</v>
      </c>
      <c r="D258" s="34">
        <v>2.58221794984364</v>
      </c>
      <c r="E258" s="34">
        <v>6.8478392241743</v>
      </c>
      <c r="F258" s="34">
        <v>16.7463931423466</v>
      </c>
      <c r="G258" s="34">
        <v>32.5796423115762</v>
      </c>
      <c r="H258" s="34">
        <v>475.102928623438</v>
      </c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34">
        <v>258.0</v>
      </c>
      <c r="B259" s="34">
        <v>0.421735900391113</v>
      </c>
      <c r="C259" s="34">
        <v>1.55245063458698</v>
      </c>
      <c r="D259" s="34">
        <v>2.58164585890705</v>
      </c>
      <c r="E259" s="34">
        <v>6.8457903507464</v>
      </c>
      <c r="F259" s="34">
        <v>16.7381321792795</v>
      </c>
      <c r="G259" s="34">
        <v>32.5446072672646</v>
      </c>
      <c r="H259" s="34">
        <v>474.315637808824</v>
      </c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34">
        <v>259.0</v>
      </c>
      <c r="B260" s="34">
        <v>0.421769732639827</v>
      </c>
      <c r="C260" s="34">
        <v>1.55227489835716</v>
      </c>
      <c r="D260" s="34">
        <v>2.58105405874851</v>
      </c>
      <c r="E260" s="34">
        <v>6.84369155136985</v>
      </c>
      <c r="F260" s="34">
        <v>16.729764313011</v>
      </c>
      <c r="G260" s="34">
        <v>32.5094675042028</v>
      </c>
      <c r="H260" s="34">
        <v>473.528644608337</v>
      </c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34">
        <v>260.0</v>
      </c>
      <c r="B261" s="34">
        <v>0.421799836953362</v>
      </c>
      <c r="C261" s="34">
        <v>1.55208661133454</v>
      </c>
      <c r="D261" s="34">
        <v>2.58044264873058</v>
      </c>
      <c r="E261" s="34">
        <v>6.84154308384912</v>
      </c>
      <c r="F261" s="34">
        <v>16.7212901281043</v>
      </c>
      <c r="G261" s="34">
        <v>32.4742236950407</v>
      </c>
      <c r="H261" s="34">
        <v>472.74194732932</v>
      </c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34">
        <v>261.0</v>
      </c>
      <c r="B262" s="34">
        <v>0.421826230198942</v>
      </c>
      <c r="C262" s="34">
        <v>1.55188583420246</v>
      </c>
      <c r="D262" s="34">
        <v>2.57981172727402</v>
      </c>
      <c r="E262" s="34">
        <v>6.83934520352</v>
      </c>
      <c r="F262" s="34">
        <v>16.7127102033827</v>
      </c>
      <c r="G262" s="34">
        <v>32.4388765053049</v>
      </c>
      <c r="H262" s="34">
        <v>471.955544296116</v>
      </c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34">
        <v>262.0</v>
      </c>
      <c r="B263" s="34">
        <v>0.42184892909111</v>
      </c>
      <c r="C263" s="34">
        <v>1.55167262708021</v>
      </c>
      <c r="D263" s="34">
        <v>2.57916139187048</v>
      </c>
      <c r="E263" s="34">
        <v>6.83709816328317</v>
      </c>
      <c r="F263" s="34">
        <v>16.7040251120083</v>
      </c>
      <c r="G263" s="34">
        <v>32.4034265935028</v>
      </c>
      <c r="H263" s="34">
        <v>471.16943384983</v>
      </c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34">
        <v>263.0</v>
      </c>
      <c r="B264" s="34">
        <v>0.421867950193723</v>
      </c>
      <c r="C264" s="34">
        <v>1.55144704953055</v>
      </c>
      <c r="D264" s="34">
        <v>2.57849173909502</v>
      </c>
      <c r="E264" s="34">
        <v>6.83480221363709</v>
      </c>
      <c r="F264" s="34">
        <v>16.6952354215603</v>
      </c>
      <c r="G264" s="34">
        <v>32.3678746112235</v>
      </c>
      <c r="H264" s="34">
        <v>470.383614348093</v>
      </c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34">
        <v>264.0</v>
      </c>
      <c r="B265" s="34">
        <v>0.421883309921918</v>
      </c>
      <c r="C265" s="34">
        <v>1.55120916056708</v>
      </c>
      <c r="D265" s="34">
        <v>2.57780286461831</v>
      </c>
      <c r="E265" s="34">
        <v>6.83245760271038</v>
      </c>
      <c r="F265" s="34">
        <v>16.686341694111</v>
      </c>
      <c r="G265" s="34">
        <v>32.3322212032377</v>
      </c>
      <c r="H265" s="34">
        <v>469.598084164833</v>
      </c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34">
        <v>265.0</v>
      </c>
      <c r="B266" s="34">
        <v>0.421895024544039</v>
      </c>
      <c r="C266" s="34">
        <v>1.5509590186615</v>
      </c>
      <c r="D266" s="34">
        <v>2.57709486321878</v>
      </c>
      <c r="E266" s="34">
        <v>6.83006457629364</v>
      </c>
      <c r="F266" s="34">
        <v>16.6773444863016</v>
      </c>
      <c r="G266" s="34">
        <v>32.2964670075953</v>
      </c>
      <c r="H266" s="34">
        <v>468.812841690051</v>
      </c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34">
        <v>266.0</v>
      </c>
      <c r="B267" s="34">
        <v>0.421903110183537</v>
      </c>
      <c r="C267" s="34">
        <v>1.55069668175073</v>
      </c>
      <c r="D267" s="34">
        <v>2.57636782879439</v>
      </c>
      <c r="E267" s="34">
        <v>6.82762337787072</v>
      </c>
      <c r="F267" s="34">
        <v>16.6682443494154</v>
      </c>
      <c r="G267" s="34">
        <v>32.2606126557218</v>
      </c>
      <c r="H267" s="34">
        <v>468.027885329596</v>
      </c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34">
        <v>267.0</v>
      </c>
      <c r="B268" s="34">
        <v>0.421907582820837</v>
      </c>
      <c r="C268" s="34">
        <v>1.55042220724392</v>
      </c>
      <c r="D268" s="34">
        <v>2.57562185437433</v>
      </c>
      <c r="E268" s="34">
        <v>6.8251342486494</v>
      </c>
      <c r="F268" s="34">
        <v>16.6590418294506</v>
      </c>
      <c r="G268" s="34">
        <v>32.2246587725124</v>
      </c>
      <c r="H268" s="34">
        <v>467.243213504948</v>
      </c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34">
        <v>268.0</v>
      </c>
      <c r="B269" s="34">
        <v>0.421908458295169</v>
      </c>
      <c r="C269" s="34">
        <v>1.55013565202931</v>
      </c>
      <c r="D269" s="34">
        <v>2.57485703213044</v>
      </c>
      <c r="E269" s="34">
        <v>6.82259742759166</v>
      </c>
      <c r="F269" s="34">
        <v>16.6497374671915</v>
      </c>
      <c r="G269" s="34">
        <v>32.1886059764248</v>
      </c>
      <c r="H269" s="34">
        <v>466.458824653003</v>
      </c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34">
        <v>269.0</v>
      </c>
      <c r="B270" s="34">
        <v>0.421905752306375</v>
      </c>
      <c r="C270" s="34">
        <v>1.54983707248104</v>
      </c>
      <c r="D270" s="34">
        <v>2.57407345338849</v>
      </c>
      <c r="E270" s="34">
        <v>6.82001315144326</v>
      </c>
      <c r="F270" s="34">
        <v>16.6403317982789</v>
      </c>
      <c r="G270" s="34">
        <v>32.1524548795699</v>
      </c>
      <c r="H270" s="34">
        <v>465.674717225865</v>
      </c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34">
        <v>270.0</v>
      </c>
      <c r="B271" s="34">
        <v>0.421899480416684</v>
      </c>
      <c r="C271" s="34">
        <v>1.54952652446578</v>
      </c>
      <c r="D271" s="34">
        <v>2.57327120863922</v>
      </c>
      <c r="E271" s="34">
        <v>6.817381654763</v>
      </c>
      <c r="F271" s="34">
        <v>16.6308253532784</v>
      </c>
      <c r="G271" s="34">
        <v>32.1162060878012</v>
      </c>
      <c r="H271" s="34">
        <v>464.890889690635</v>
      </c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34">
        <v>271.0</v>
      </c>
      <c r="B272" s="34">
        <v>0.421889658052454</v>
      </c>
      <c r="C272" s="34">
        <v>1.54920406334928</v>
      </c>
      <c r="D272" s="34">
        <v>2.57245038754924</v>
      </c>
      <c r="E272" s="34">
        <v>6.81470316995139</v>
      </c>
      <c r="F272" s="34">
        <v>16.6212186577484</v>
      </c>
      <c r="G272" s="34">
        <v>32.079860200803</v>
      </c>
      <c r="H272" s="34">
        <v>464.107340529212</v>
      </c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34">
        <v>272.0</v>
      </c>
      <c r="B273" s="34">
        <v>0.421876300505892</v>
      </c>
      <c r="C273" s="34">
        <v>1.54886974400281</v>
      </c>
      <c r="D273" s="34">
        <v>2.57161107897171</v>
      </c>
      <c r="E273" s="34">
        <v>6.8119779272788</v>
      </c>
      <c r="F273" s="34">
        <v>16.6115122323067</v>
      </c>
      <c r="G273" s="34">
        <v>32.0434178121758</v>
      </c>
      <c r="H273" s="34">
        <v>463.324068238091</v>
      </c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34">
        <v>273.0</v>
      </c>
      <c r="B274" s="34">
        <v>0.421859422936741</v>
      </c>
      <c r="C274" s="34">
        <v>1.54852362080949</v>
      </c>
      <c r="D274" s="34">
        <v>2.57075337095687</v>
      </c>
      <c r="E274" s="34">
        <v>6.80920615491326</v>
      </c>
      <c r="F274" s="34">
        <v>16.6017065926956</v>
      </c>
      <c r="G274" s="34">
        <v>32.0068795095217</v>
      </c>
      <c r="H274" s="34">
        <v>462.541071328166</v>
      </c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34">
        <v>274.0</v>
      </c>
      <c r="B275" s="34">
        <v>0.421839040373938</v>
      </c>
      <c r="C275" s="34">
        <v>1.54816574767051</v>
      </c>
      <c r="D275" s="34">
        <v>2.56987735076239</v>
      </c>
      <c r="E275" s="34">
        <v>6.80638807894764</v>
      </c>
      <c r="F275" s="34">
        <v>16.5918022498463</v>
      </c>
      <c r="G275" s="34">
        <v>31.9702458745271</v>
      </c>
      <c r="H275" s="34">
        <v>461.758348324538</v>
      </c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34">
        <v>275.0</v>
      </c>
      <c r="B276" s="34">
        <v>0.421815167717251</v>
      </c>
      <c r="C276" s="34">
        <v>1.54779617801125</v>
      </c>
      <c r="D276" s="34">
        <v>2.5689831048635</v>
      </c>
      <c r="E276" s="34">
        <v>6.80352392342655</v>
      </c>
      <c r="F276" s="34">
        <v>16.5817997099423</v>
      </c>
      <c r="G276" s="34">
        <v>31.9335174830449</v>
      </c>
      <c r="H276" s="34">
        <v>460.975897766327</v>
      </c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34">
        <v>276.0</v>
      </c>
      <c r="B277" s="34">
        <v>0.421787819738887</v>
      </c>
      <c r="C277" s="34">
        <v>1.54741496478733</v>
      </c>
      <c r="D277" s="34">
        <v>2.56807071896305</v>
      </c>
      <c r="E277" s="34">
        <v>6.80061391037262</v>
      </c>
      <c r="F277" s="34">
        <v>16.571699474481</v>
      </c>
      <c r="G277" s="34">
        <v>31.8966949051741</v>
      </c>
      <c r="H277" s="34">
        <v>460.193718206482</v>
      </c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34">
        <v>277.0</v>
      </c>
      <c r="B278" s="34">
        <v>0.421757011085069</v>
      </c>
      <c r="C278" s="34">
        <v>1.54702216049047</v>
      </c>
      <c r="D278" s="34">
        <v>2.5671402780013</v>
      </c>
      <c r="E278" s="34">
        <v>6.79765825981245</v>
      </c>
      <c r="F278" s="34">
        <v>16.5615020403354</v>
      </c>
      <c r="G278" s="34">
        <v>31.8597787053393</v>
      </c>
      <c r="H278" s="34">
        <v>459.411808211602</v>
      </c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34">
        <v>278.0</v>
      </c>
      <c r="B279" s="34">
        <v>0.421722756277597</v>
      </c>
      <c r="C279" s="34">
        <v>1.5466178171544</v>
      </c>
      <c r="D279" s="34">
        <v>2.56619186616564</v>
      </c>
      <c r="E279" s="34">
        <v>6.79465718980216</v>
      </c>
      <c r="F279" s="34">
        <v>16.5512078998139</v>
      </c>
      <c r="G279" s="34">
        <v>31.8227694423681</v>
      </c>
      <c r="H279" s="34">
        <v>458.630166361751</v>
      </c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34">
        <v>279.0</v>
      </c>
      <c r="B280" s="34">
        <v>0.421685069715373</v>
      </c>
      <c r="C280" s="34">
        <v>1.54620198636052</v>
      </c>
      <c r="D280" s="34">
        <v>2.56522556690005</v>
      </c>
      <c r="E280" s="34">
        <v>6.79161091645239</v>
      </c>
      <c r="F280" s="34">
        <v>16.5408175407191</v>
      </c>
      <c r="G280" s="34">
        <v>31.7856676695671</v>
      </c>
      <c r="H280" s="34">
        <v>457.848791250285</v>
      </c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34">
        <v>280.0</v>
      </c>
      <c r="B281" s="34">
        <v>0.421643965675915</v>
      </c>
      <c r="C281" s="34">
        <v>1.54577471924359</v>
      </c>
      <c r="D281" s="34">
        <v>2.56424146291453</v>
      </c>
      <c r="E281" s="34">
        <v>6.78851965395301</v>
      </c>
      <c r="F281" s="34">
        <v>16.5303314464064</v>
      </c>
      <c r="G281" s="34">
        <v>31.748473934797</v>
      </c>
      <c r="H281" s="34">
        <v>457.067681483676</v>
      </c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34">
        <v>281.0</v>
      </c>
      <c r="B282" s="34">
        <v>0.421599458316832</v>
      </c>
      <c r="C282" s="34">
        <v>1.54533606649725</v>
      </c>
      <c r="D282" s="34">
        <v>2.56323963619427</v>
      </c>
      <c r="E282" s="34">
        <v>6.7853836145974</v>
      </c>
      <c r="F282" s="34">
        <v>16.5197500958407</v>
      </c>
      <c r="G282" s="34">
        <v>31.711188780546</v>
      </c>
      <c r="H282" s="34">
        <v>456.28683568134</v>
      </c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34">
        <v>282.0</v>
      </c>
      <c r="B283" s="34">
        <v>0.421551561677288</v>
      </c>
      <c r="C283" s="34">
        <v>1.54488607837949</v>
      </c>
      <c r="D283" s="34">
        <v>2.56222016800871</v>
      </c>
      <c r="E283" s="34">
        <v>6.7822030088063</v>
      </c>
      <c r="F283" s="34">
        <v>16.5090739636528</v>
      </c>
      <c r="G283" s="34">
        <v>31.6738127440023</v>
      </c>
      <c r="H283" s="34">
        <v>455.506252475473</v>
      </c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34">
        <v>283.0</v>
      </c>
      <c r="B284" s="34">
        <v>0.421500289679437</v>
      </c>
      <c r="C284" s="34">
        <v>1.54442480471803</v>
      </c>
      <c r="D284" s="34">
        <v>2.56118313892049</v>
      </c>
      <c r="E284" s="34">
        <v>6.77897804515127</v>
      </c>
      <c r="F284" s="34">
        <v>16.4983035201947</v>
      </c>
      <c r="G284" s="34">
        <v>31.636346357125</v>
      </c>
      <c r="H284" s="34">
        <v>454.725930510877</v>
      </c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34">
        <v>284.0</v>
      </c>
      <c r="B285" s="34">
        <v>0.421445656129834</v>
      </c>
      <c r="C285" s="34">
        <v>1.54395229491557</v>
      </c>
      <c r="D285" s="34">
        <v>2.56012862879419</v>
      </c>
      <c r="E285" s="34">
        <v>6.77570893037788</v>
      </c>
      <c r="F285" s="34">
        <v>16.4874392315939</v>
      </c>
      <c r="G285" s="34">
        <v>31.5987901467143</v>
      </c>
      <c r="H285" s="34">
        <v>453.945868444807</v>
      </c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34">
        <v>285.0</v>
      </c>
      <c r="B286" s="34">
        <v>0.421387674720831</v>
      </c>
      <c r="C286" s="34">
        <v>1.54346859795507</v>
      </c>
      <c r="D286" s="34">
        <v>2.55905671680498</v>
      </c>
      <c r="E286" s="34">
        <v>6.77239586942834</v>
      </c>
      <c r="F286" s="34">
        <v>16.4764815598068</v>
      </c>
      <c r="G286" s="34">
        <v>31.56114463448</v>
      </c>
      <c r="H286" s="34">
        <v>453.166064946803</v>
      </c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34">
        <v>286.0</v>
      </c>
      <c r="B287" s="34">
        <v>0.42132635903194</v>
      </c>
      <c r="C287" s="34">
        <v>1.54297376240478</v>
      </c>
      <c r="D287" s="34">
        <v>2.55796748144709</v>
      </c>
      <c r="E287" s="34">
        <v>6.76903906546396</v>
      </c>
      <c r="F287" s="34">
        <v>16.4654309626714</v>
      </c>
      <c r="G287" s="34">
        <v>31.523410337109</v>
      </c>
      <c r="H287" s="34">
        <v>452.386518698538</v>
      </c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34">
        <v>287.0</v>
      </c>
      <c r="B288" s="34">
        <v>0.421261722531189</v>
      </c>
      <c r="C288" s="34">
        <v>1.54246783642334</v>
      </c>
      <c r="D288" s="34">
        <v>2.55686100054223</v>
      </c>
      <c r="E288" s="34">
        <v>6.76563871988711</v>
      </c>
      <c r="F288" s="34">
        <v>16.454287893959</v>
      </c>
      <c r="G288" s="34">
        <v>31.4855877663319</v>
      </c>
      <c r="H288" s="34">
        <v>451.607228393658</v>
      </c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34">
        <v>288.0</v>
      </c>
      <c r="B289" s="34">
        <v>0.421193778576442</v>
      </c>
      <c r="C289" s="34">
        <v>1.54195086776472</v>
      </c>
      <c r="D289" s="34">
        <v>2.55573735124776</v>
      </c>
      <c r="E289" s="34">
        <v>6.76219503236292</v>
      </c>
      <c r="F289" s="34">
        <v>16.4430528034253</v>
      </c>
      <c r="G289" s="34">
        <v>31.4476774289883</v>
      </c>
      <c r="H289" s="34">
        <v>450.828192737634</v>
      </c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34">
        <v>289.0</v>
      </c>
      <c r="B290" s="34">
        <v>0.421122540416709</v>
      </c>
      <c r="C290" s="34">
        <v>1.54142290378312</v>
      </c>
      <c r="D290" s="34">
        <v>2.55459661006478</v>
      </c>
      <c r="E290" s="34">
        <v>6.75870820084054</v>
      </c>
      <c r="F290" s="34">
        <v>16.4317261368604</v>
      </c>
      <c r="G290" s="34">
        <v>31.4096798270908</v>
      </c>
      <c r="H290" s="34">
        <v>450.04941044761</v>
      </c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34">
        <v>290.0</v>
      </c>
      <c r="B291" s="34">
        <v>0.421048021193436</v>
      </c>
      <c r="C291" s="34">
        <v>1.54088399143774</v>
      </c>
      <c r="D291" s="34">
        <v>2.55343885284618</v>
      </c>
      <c r="E291" s="34">
        <v>6.75517842157421</v>
      </c>
      <c r="F291" s="34">
        <v>16.4203083361379</v>
      </c>
      <c r="G291" s="34">
        <v>31.3715954578884</v>
      </c>
      <c r="H291" s="34">
        <v>449.270880252255</v>
      </c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34">
        <v>291.0</v>
      </c>
      <c r="B292" s="34">
        <v>0.420970233941764</v>
      </c>
      <c r="C292" s="34">
        <v>1.54033417729755</v>
      </c>
      <c r="D292" s="34">
        <v>2.55226415480441</v>
      </c>
      <c r="E292" s="34">
        <v>6.75160588914386</v>
      </c>
      <c r="F292" s="34">
        <v>16.4087998392638</v>
      </c>
      <c r="G292" s="34">
        <v>31.3334248139287</v>
      </c>
      <c r="H292" s="34">
        <v>448.492600891619</v>
      </c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34">
        <v>292.0</v>
      </c>
      <c r="B293" s="34">
        <v>0.420889191591784</v>
      </c>
      <c r="C293" s="34">
        <v>1.53977350754595</v>
      </c>
      <c r="D293" s="34">
        <v>2.55107259051921</v>
      </c>
      <c r="E293" s="34">
        <v>6.74799079647543</v>
      </c>
      <c r="F293" s="34">
        <v>16.3972010804242</v>
      </c>
      <c r="G293" s="34">
        <v>31.2951683831184</v>
      </c>
      <c r="H293" s="34">
        <v>447.714571116991</v>
      </c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34">
        <v>293.0</v>
      </c>
      <c r="B294" s="34">
        <v>0.420804906969763</v>
      </c>
      <c r="C294" s="34">
        <v>1.53920202798531</v>
      </c>
      <c r="D294" s="34">
        <v>2.54986423394527</v>
      </c>
      <c r="E294" s="34">
        <v>6.74433333486092</v>
      </c>
      <c r="F294" s="34">
        <v>16.3855124900318</v>
      </c>
      <c r="G294" s="34">
        <v>31.2568266487843</v>
      </c>
      <c r="H294" s="34">
        <v>446.936789690755</v>
      </c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34">
        <v>294.0</v>
      </c>
      <c r="B295" s="34">
        <v>0.42071739279935</v>
      </c>
      <c r="C295" s="34">
        <v>1.53861978404154</v>
      </c>
      <c r="D295" s="34">
        <v>2.54863915841967</v>
      </c>
      <c r="E295" s="34">
        <v>6.74063369397806</v>
      </c>
      <c r="F295" s="34">
        <v>16.3737344947729</v>
      </c>
      <c r="G295" s="34">
        <v>31.2184000897315</v>
      </c>
      <c r="H295" s="34">
        <v>446.159255386257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34">
        <v>295.0</v>
      </c>
      <c r="B296" s="34">
        <v>0.420626661702774</v>
      </c>
      <c r="C296" s="34">
        <v>1.53802682076852</v>
      </c>
      <c r="D296" s="34">
        <v>2.54739743666923</v>
      </c>
      <c r="E296" s="34">
        <v>6.73689206190972</v>
      </c>
      <c r="F296" s="34">
        <v>16.3618675176524</v>
      </c>
      <c r="G296" s="34">
        <v>31.179889180302</v>
      </c>
      <c r="H296" s="34">
        <v>445.381966987661</v>
      </c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34">
        <v>296.0</v>
      </c>
      <c r="B297" s="34">
        <v>0.420532726202015</v>
      </c>
      <c r="C297" s="34">
        <v>1.53742318285246</v>
      </c>
      <c r="D297" s="34">
        <v>2.54613914081783</v>
      </c>
      <c r="E297" s="34">
        <v>6.73310862516301</v>
      </c>
      <c r="F297" s="34">
        <v>16.3499119780387</v>
      </c>
      <c r="G297" s="34">
        <v>31.1412943904319</v>
      </c>
      <c r="H297" s="34">
        <v>444.604923289827</v>
      </c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34">
        <v>297.0</v>
      </c>
      <c r="B298" s="34">
        <v>0.420435598719957</v>
      </c>
      <c r="C298" s="34">
        <v>1.53680891461625</v>
      </c>
      <c r="D298" s="34">
        <v>2.5448643423935</v>
      </c>
      <c r="E298" s="34">
        <v>6.72928356868805</v>
      </c>
      <c r="F298" s="34">
        <v>16.3378682917082</v>
      </c>
      <c r="G298" s="34">
        <v>31.1026161857076</v>
      </c>
      <c r="H298" s="34">
        <v>443.828123098166</v>
      </c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34">
        <v>298.0</v>
      </c>
      <c r="B299" s="34">
        <v>0.420335291581531</v>
      </c>
      <c r="C299" s="34">
        <v>1.53618406002366</v>
      </c>
      <c r="D299" s="34">
        <v>2.54357311233551</v>
      </c>
      <c r="E299" s="34">
        <v>6.72541707589652</v>
      </c>
      <c r="F299" s="34">
        <v>16.3257368708881</v>
      </c>
      <c r="G299" s="34">
        <v>31.0638550274209</v>
      </c>
      <c r="H299" s="34">
        <v>443.05156522852</v>
      </c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34">
        <v>299.0</v>
      </c>
      <c r="B300" s="34">
        <v>0.420231817014834</v>
      </c>
      <c r="C300" s="34">
        <v>1.53554866268358</v>
      </c>
      <c r="D300" s="34">
        <v>2.54226552100123</v>
      </c>
      <c r="E300" s="34">
        <v>6.72150932867986</v>
      </c>
      <c r="F300" s="34">
        <v>16.3135181242998</v>
      </c>
      <c r="G300" s="34">
        <v>31.025011372624</v>
      </c>
      <c r="H300" s="34">
        <v>442.27524850703</v>
      </c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34">
        <v>300.0</v>
      </c>
      <c r="B301" s="34">
        <v>0.420125187152235</v>
      </c>
      <c r="C301" s="34">
        <v>1.53490276585408</v>
      </c>
      <c r="D301" s="34">
        <v>2.540941638173</v>
      </c>
      <c r="E301" s="34">
        <v>6.71756050742725</v>
      </c>
      <c r="F301" s="34">
        <v>16.3012124572004</v>
      </c>
      <c r="G301" s="34">
        <v>30.9860856741825</v>
      </c>
      <c r="H301" s="34">
        <v>441.49917177001</v>
      </c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34">
        <v>301.0</v>
      </c>
      <c r="B302" s="34">
        <v>0.420015414031464</v>
      </c>
      <c r="C302" s="34">
        <v>1.53424641244651</v>
      </c>
      <c r="D302" s="34">
        <v>2.53960153306487</v>
      </c>
      <c r="E302" s="34">
        <v>6.71357079104323</v>
      </c>
      <c r="F302" s="34">
        <v>16.2888202714245</v>
      </c>
      <c r="G302" s="34">
        <v>30.9470783808284</v>
      </c>
      <c r="H302" s="34">
        <v>440.723333863827</v>
      </c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34">
        <v>302.0</v>
      </c>
      <c r="B303" s="34">
        <v>0.419902509596684</v>
      </c>
      <c r="C303" s="34">
        <v>1.5335796450295</v>
      </c>
      <c r="D303" s="34">
        <v>2.53824527432917</v>
      </c>
      <c r="E303" s="34">
        <v>6.7095403569652</v>
      </c>
      <c r="F303" s="34">
        <v>16.2763419654253</v>
      </c>
      <c r="G303" s="34">
        <v>30.9079899372122</v>
      </c>
      <c r="H303" s="34">
        <v>439.947733644775</v>
      </c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34">
        <v>303.0</v>
      </c>
      <c r="B304" s="34">
        <v>0.419786485699545</v>
      </c>
      <c r="C304" s="34">
        <v>1.53290250583286</v>
      </c>
      <c r="D304" s="34">
        <v>2.53687293006305</v>
      </c>
      <c r="E304" s="34">
        <v>6.70546938118046</v>
      </c>
      <c r="F304" s="34">
        <v>16.2637779343139</v>
      </c>
      <c r="G304" s="34">
        <v>30.8688207839534</v>
      </c>
      <c r="H304" s="34">
        <v>439.172369978956</v>
      </c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34">
        <v>304.0</v>
      </c>
      <c r="B305" s="34">
        <v>0.419667354100231</v>
      </c>
      <c r="C305" s="34">
        <v>1.53221503675149</v>
      </c>
      <c r="D305" s="34">
        <v>2.53548456781491</v>
      </c>
      <c r="E305" s="34">
        <v>6.70135803824318</v>
      </c>
      <c r="F305" s="34">
        <v>16.2511285698999</v>
      </c>
      <c r="G305" s="34">
        <v>30.8295713576913</v>
      </c>
      <c r="H305" s="34">
        <v>438.397241742165</v>
      </c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34">
        <v>305.0</v>
      </c>
      <c r="B306" s="34">
        <v>0.41954512646848</v>
      </c>
      <c r="C306" s="34">
        <v>1.53151727934921</v>
      </c>
      <c r="D306" s="34">
        <v>2.53408025459072</v>
      </c>
      <c r="E306" s="34">
        <v>6.69720650129102</v>
      </c>
      <c r="F306" s="34">
        <v>16.2383942607297</v>
      </c>
      <c r="G306" s="34">
        <v>30.7902420911343</v>
      </c>
      <c r="H306" s="34">
        <v>437.622347819769</v>
      </c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34">
        <v>306.0</v>
      </c>
      <c r="B307" s="34">
        <v>0.419419814384601</v>
      </c>
      <c r="C307" s="34">
        <v>1.5308092748625</v>
      </c>
      <c r="D307" s="34">
        <v>2.53266005686026</v>
      </c>
      <c r="E307" s="34">
        <v>6.69301494206147</v>
      </c>
      <c r="F307" s="34">
        <v>16.2255753921249</v>
      </c>
      <c r="G307" s="34">
        <v>30.7508334131084</v>
      </c>
      <c r="H307" s="34">
        <v>436.847687106597</v>
      </c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34">
        <v>307.0</v>
      </c>
      <c r="B308" s="34">
        <v>0.419291429340464</v>
      </c>
      <c r="C308" s="34">
        <v>1.53009106420421</v>
      </c>
      <c r="D308" s="34">
        <v>2.53122404056325</v>
      </c>
      <c r="E308" s="34">
        <v>6.68878353090805</v>
      </c>
      <c r="F308" s="34">
        <v>16.2126723462206</v>
      </c>
      <c r="G308" s="34">
        <v>30.7113457486052</v>
      </c>
      <c r="H308" s="34">
        <v>436.073258506824</v>
      </c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34">
        <v>308.0</v>
      </c>
      <c r="B309" s="34">
        <v>0.419159982740486</v>
      </c>
      <c r="C309" s="34">
        <v>1.52936268796725</v>
      </c>
      <c r="D309" s="34">
        <v>2.52977227111541</v>
      </c>
      <c r="E309" s="34">
        <v>6.68451243681618</v>
      </c>
      <c r="F309" s="34">
        <v>16.1996855020023</v>
      </c>
      <c r="G309" s="34">
        <v>30.6717795188292</v>
      </c>
      <c r="H309" s="34">
        <v>435.299060933862</v>
      </c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34">
        <v>309.0</v>
      </c>
      <c r="B310" s="34">
        <v>0.419025485902599</v>
      </c>
      <c r="C310" s="34">
        <v>1.52862418642814</v>
      </c>
      <c r="D310" s="34">
        <v>2.52830481341439</v>
      </c>
      <c r="E310" s="34">
        <v>6.68020182741885</v>
      </c>
      <c r="F310" s="34">
        <v>16.1866152353424</v>
      </c>
      <c r="G310" s="34">
        <v>30.6321351412443</v>
      </c>
      <c r="H310" s="34">
        <v>434.525093310249</v>
      </c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34">
        <v>310.0</v>
      </c>
      <c r="B311" s="34">
        <v>0.418887950059199</v>
      </c>
      <c r="C311" s="34">
        <v>1.52787559955061</v>
      </c>
      <c r="D311" s="34">
        <v>2.52682173184569</v>
      </c>
      <c r="E311" s="34">
        <v>6.67585186901208</v>
      </c>
      <c r="F311" s="34">
        <v>16.1734619190367</v>
      </c>
      <c r="G311" s="34">
        <v>30.5924130296191</v>
      </c>
      <c r="H311" s="34">
        <v>433.751354567543</v>
      </c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34">
        <v>311.0</v>
      </c>
      <c r="B312" s="34">
        <v>0.418747386358094</v>
      </c>
      <c r="C312" s="34">
        <v>1.52711696698907</v>
      </c>
      <c r="D312" s="34">
        <v>2.52532309028842</v>
      </c>
      <c r="E312" s="34">
        <v>6.67146272657008</v>
      </c>
      <c r="F312" s="34">
        <v>16.1602259228399</v>
      </c>
      <c r="G312" s="34">
        <v>30.5526135940723</v>
      </c>
      <c r="H312" s="34">
        <v>432.977843646215</v>
      </c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6">
        <v>0.418603805863424</v>
      </c>
      <c r="C313" s="46">
        <v>1.52634832809207</v>
      </c>
      <c r="D313" s="46">
        <v>2.523808952121</v>
      </c>
      <c r="E313" s="46">
        <v>6.6670345637603</v>
      </c>
      <c r="F313" s="46">
        <v>16.1469076135004</v>
      </c>
      <c r="G313" s="46">
        <v>30.5127372411168</v>
      </c>
      <c r="H313" s="46">
        <v>432.204559495545</v>
      </c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6">
        <v>0.418457219556577</v>
      </c>
      <c r="C314" s="46">
        <v>1.52556972190568</v>
      </c>
      <c r="D314" s="46">
        <v>2.52227938022679</v>
      </c>
      <c r="E314" s="46">
        <v>6.66256754295815</v>
      </c>
      <c r="F314" s="46">
        <v>16.1335073547952</v>
      </c>
      <c r="G314" s="46">
        <v>30.4727843737036</v>
      </c>
      <c r="H314" s="46">
        <v>431.43150107352</v>
      </c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6">
        <v>0.418307638337089</v>
      </c>
      <c r="C315" s="46">
        <v>1.52478118717687</v>
      </c>
      <c r="D315" s="46">
        <v>2.52073443699961</v>
      </c>
      <c r="E315" s="46">
        <v>6.65806182526155</v>
      </c>
      <c r="F315" s="46">
        <v>16.1200255075638</v>
      </c>
      <c r="G315" s="46">
        <v>30.4327553912644</v>
      </c>
      <c r="H315" s="46">
        <v>430.658667346729</v>
      </c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6">
        <v>0.418155073023534</v>
      </c>
      <c r="C316" s="46">
        <v>1.52398276235678</v>
      </c>
      <c r="D316" s="46">
        <v>2.51917418434924</v>
      </c>
      <c r="E316" s="46">
        <v>6.6535175705053</v>
      </c>
      <c r="F316" s="46">
        <v>16.1064624297417</v>
      </c>
      <c r="G316" s="46">
        <v>30.3926506897542</v>
      </c>
      <c r="H316" s="46">
        <v>429.886057290269</v>
      </c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6">
        <v>0.417999534354396</v>
      </c>
      <c r="C317" s="46">
        <v>1.52317448560398</v>
      </c>
      <c r="D317" s="46">
        <v>2.51759868370673</v>
      </c>
      <c r="E317" s="46">
        <v>6.64893493727521</v>
      </c>
      <c r="F317" s="46">
        <v>16.0928184763935</v>
      </c>
      <c r="G317" s="46">
        <v>30.3524706616926</v>
      </c>
      <c r="H317" s="46">
        <v>429.11366988764</v>
      </c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6">
        <v>0.417841032988933</v>
      </c>
      <c r="C318" s="46">
        <v>1.52235639478771</v>
      </c>
      <c r="D318" s="46">
        <v>2.51600799602979</v>
      </c>
      <c r="E318" s="46">
        <v>6.64431408292201</v>
      </c>
      <c r="F318" s="46">
        <v>16.0790939997454</v>
      </c>
      <c r="G318" s="46">
        <v>30.3122156962055</v>
      </c>
      <c r="H318" s="46">
        <v>428.341504130654</v>
      </c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6">
        <v>0.417679579508029</v>
      </c>
      <c r="C319" s="46">
        <v>1.52152852749098</v>
      </c>
      <c r="D319" s="46">
        <v>2.51440218180793</v>
      </c>
      <c r="E319" s="46">
        <v>6.63965516357507</v>
      </c>
      <c r="F319" s="46">
        <v>16.0652893492173</v>
      </c>
      <c r="G319" s="46">
        <v>30.2718861790646</v>
      </c>
      <c r="H319" s="46">
        <v>427.569559019336</v>
      </c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6">
        <v>0.417515184415033</v>
      </c>
      <c r="C320" s="46">
        <v>1.52069092101376</v>
      </c>
      <c r="D320" s="46">
        <v>2.51278130106768</v>
      </c>
      <c r="E320" s="46">
        <v>6.634958334156</v>
      </c>
      <c r="F320" s="46">
        <v>16.0514048714545</v>
      </c>
      <c r="G320" s="46">
        <v>30.2314824927281</v>
      </c>
      <c r="H320" s="46">
        <v>426.797833561831</v>
      </c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6">
        <v>0.417347858136586</v>
      </c>
      <c r="C321" s="46">
        <v>1.51984361237599</v>
      </c>
      <c r="D321" s="46">
        <v>2.51114541337763</v>
      </c>
      <c r="E321" s="46">
        <v>6.63022374839188</v>
      </c>
      <c r="F321" s="46">
        <v>16.0374409103588</v>
      </c>
      <c r="G321" s="46">
        <v>30.1910050163792</v>
      </c>
      <c r="H321" s="46">
        <v>426.026326774313</v>
      </c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6">
        <v>0.417177611023434</v>
      </c>
      <c r="C322" s="46">
        <v>1.51898663832065</v>
      </c>
      <c r="D322" s="46">
        <v>2.50949457785345</v>
      </c>
      <c r="E322" s="46">
        <v>6.62545155882853</v>
      </c>
      <c r="F322" s="46">
        <v>16.0233978071194</v>
      </c>
      <c r="G322" s="46">
        <v>30.1504541259652</v>
      </c>
      <c r="H322" s="46">
        <v>425.255037680889</v>
      </c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6">
        <v>0.417004453351237</v>
      </c>
      <c r="C323" s="46">
        <v>1.51812003531674</v>
      </c>
      <c r="D323" s="46">
        <v>2.50782885316282</v>
      </c>
      <c r="E323" s="46">
        <v>6.62064191684338</v>
      </c>
      <c r="F323" s="46">
        <v>16.0092759002427</v>
      </c>
      <c r="G323" s="46">
        <v>30.1098301942351</v>
      </c>
      <c r="H323" s="46">
        <v>424.483965313514</v>
      </c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6">
        <v>0.41682839532136</v>
      </c>
      <c r="C324" s="46">
        <v>1.51724383956221</v>
      </c>
      <c r="D324" s="46">
        <v>2.50614829753031</v>
      </c>
      <c r="E324" s="46">
        <v>6.61579497265829</v>
      </c>
      <c r="F324" s="46">
        <v>15.9950755255828</v>
      </c>
      <c r="G324" s="46">
        <v>30.0691335907775</v>
      </c>
      <c r="H324" s="46">
        <v>423.7131087119</v>
      </c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6">
        <v>0.416649447061657</v>
      </c>
      <c r="C325" s="46">
        <v>1.51635808698687</v>
      </c>
      <c r="D325" s="46">
        <v>2.50445296874217</v>
      </c>
      <c r="E325" s="46">
        <v>6.61091087535215</v>
      </c>
      <c r="F325" s="46">
        <v>15.9807970163704</v>
      </c>
      <c r="G325" s="46">
        <v>30.0283646820573</v>
      </c>
      <c r="H325" s="46">
        <v>422.942466923429</v>
      </c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6">
        <v>0.41646761862724</v>
      </c>
      <c r="C326" s="46">
        <v>1.51546281325529</v>
      </c>
      <c r="D326" s="46">
        <v>2.50274292415105</v>
      </c>
      <c r="E326" s="46">
        <v>6.60598977287328</v>
      </c>
      <c r="F326" s="46">
        <v>15.9664407032419</v>
      </c>
      <c r="G326" s="46">
        <v>29.9875238314519</v>
      </c>
      <c r="H326" s="46">
        <v>422.172039003065</v>
      </c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6">
        <v>0.416282920001243</v>
      </c>
      <c r="C327" s="46">
        <v>1.51455805376956</v>
      </c>
      <c r="D327" s="46">
        <v>2.50101822068068</v>
      </c>
      <c r="E327" s="46">
        <v>6.60103181205172</v>
      </c>
      <c r="F327" s="46">
        <v>15.9520069142682</v>
      </c>
      <c r="G327" s="46">
        <v>29.9466113992875</v>
      </c>
      <c r="H327" s="46">
        <v>421.401824013274</v>
      </c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6">
        <v>0.416095361095572</v>
      </c>
      <c r="C328" s="46">
        <v>1.51364384367213</v>
      </c>
      <c r="D328" s="46">
        <v>2.49927891483048</v>
      </c>
      <c r="E328" s="46">
        <v>6.59603713861125</v>
      </c>
      <c r="F328" s="46">
        <v>15.9374959749827</v>
      </c>
      <c r="G328" s="46">
        <v>29.9056277428739</v>
      </c>
      <c r="H328" s="46">
        <v>420.631821023933</v>
      </c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6">
        <v>0.415904951751647</v>
      </c>
      <c r="C329" s="46">
        <v>1.51272021784854</v>
      </c>
      <c r="D329" s="46">
        <v>2.49752506268007</v>
      </c>
      <c r="E329" s="46">
        <v>6.59100589718135</v>
      </c>
      <c r="F329" s="46">
        <v>15.9229082084091</v>
      </c>
      <c r="G329" s="46">
        <v>29.8645732165396</v>
      </c>
      <c r="H329" s="46">
        <v>419.862029112256</v>
      </c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6">
        <v>0.415711701741129</v>
      </c>
      <c r="C330" s="46">
        <v>1.51178721093013</v>
      </c>
      <c r="D330" s="46">
        <v>2.49575671989377</v>
      </c>
      <c r="E330" s="46">
        <v>6.58593823130892</v>
      </c>
      <c r="F330" s="46">
        <v>15.9082439350888</v>
      </c>
      <c r="G330" s="46">
        <v>29.823448171666</v>
      </c>
      <c r="H330" s="46">
        <v>419.092447362704</v>
      </c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6">
        <v>0.415515620766645</v>
      </c>
      <c r="C331" s="46">
        <v>1.51084485729671</v>
      </c>
      <c r="D331" s="46">
        <v>2.49397394172499</v>
      </c>
      <c r="E331" s="46">
        <v>6.58083428346987</v>
      </c>
      <c r="F331" s="46">
        <v>15.8935034731081</v>
      </c>
      <c r="G331" s="46">
        <v>29.782252956721</v>
      </c>
      <c r="H331" s="46">
        <v>418.323074866912</v>
      </c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6">
        <v>0.415316718462497</v>
      </c>
      <c r="C332" s="46">
        <v>1.5098931910792</v>
      </c>
      <c r="D332" s="46">
        <v>2.4921767830206</v>
      </c>
      <c r="E332" s="46">
        <v>6.57569419508053</v>
      </c>
      <c r="F332" s="46">
        <v>15.8786871381245</v>
      </c>
      <c r="G332" s="46">
        <v>29.7409879172928</v>
      </c>
      <c r="H332" s="46">
        <v>417.553910723606</v>
      </c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6">
        <v>0.415115004395364</v>
      </c>
      <c r="C333" s="46">
        <v>1.50893224616221</v>
      </c>
      <c r="D333" s="46">
        <v>2.49036529822521</v>
      </c>
      <c r="E333" s="46">
        <v>6.5705181065089</v>
      </c>
      <c r="F333" s="46">
        <v>15.8637952433931</v>
      </c>
      <c r="G333" s="46">
        <v>29.699653396122</v>
      </c>
      <c r="H333" s="46">
        <v>416.784954038526</v>
      </c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6">
        <v>0.414910488064995</v>
      </c>
      <c r="C334" s="46">
        <v>1.50796205618667</v>
      </c>
      <c r="D334" s="46">
        <v>2.48853954138542</v>
      </c>
      <c r="E334" s="46">
        <v>6.56530615708582</v>
      </c>
      <c r="F334" s="46">
        <v>15.8488280997926</v>
      </c>
      <c r="G334" s="46">
        <v>29.6582497331344</v>
      </c>
      <c r="H334" s="46">
        <v>416.016203924349</v>
      </c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6">
        <v>0.41470317890489</v>
      </c>
      <c r="C335" s="46">
        <v>1.50698265455227</v>
      </c>
      <c r="D335" s="46">
        <v>2.48669956615398</v>
      </c>
      <c r="E335" s="46">
        <v>6.56005848511587</v>
      </c>
      <c r="F335" s="46">
        <v>15.8337860158508</v>
      </c>
      <c r="G335" s="46">
        <v>29.6167772654729</v>
      </c>
      <c r="H335" s="46">
        <v>415.247659500615</v>
      </c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6">
        <v>0.414493086282976</v>
      </c>
      <c r="C336" s="46">
        <v>1.50599407442004</v>
      </c>
      <c r="D336" s="46">
        <v>2.48484542579391</v>
      </c>
      <c r="E336" s="46">
        <v>6.55477522788818</v>
      </c>
      <c r="F336" s="46">
        <v>15.8186692977696</v>
      </c>
      <c r="G336" s="46">
        <v>29.5752363275287</v>
      </c>
      <c r="H336" s="46">
        <v>414.479319893649</v>
      </c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6">
        <v>0.414280219502272</v>
      </c>
      <c r="C337" s="46">
        <v>1.50499634871475</v>
      </c>
      <c r="D337" s="46">
        <v>2.48297717318257</v>
      </c>
      <c r="E337" s="46">
        <v>6.54945652168714</v>
      </c>
      <c r="F337" s="46">
        <v>15.8034782494502</v>
      </c>
      <c r="G337" s="46">
        <v>29.5336272509722</v>
      </c>
      <c r="H337" s="46">
        <v>413.71118423649</v>
      </c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6">
        <v>0.414064587801542</v>
      </c>
      <c r="C338" s="46">
        <v>1.50398951012739</v>
      </c>
      <c r="D338" s="46">
        <v>2.48109486081568</v>
      </c>
      <c r="E338" s="46">
        <v>6.54410250180286</v>
      </c>
      <c r="F338" s="46">
        <v>15.7882131725171</v>
      </c>
      <c r="G338" s="46">
        <v>29.4919503647838</v>
      </c>
      <c r="H338" s="46">
        <v>412.943251668818</v>
      </c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6">
        <v>0.413846200355948</v>
      </c>
      <c r="C339" s="46">
        <v>1.50297359111753</v>
      </c>
      <c r="D339" s="46">
        <v>2.47919854081125</v>
      </c>
      <c r="E339" s="46">
        <v>6.53871330254158</v>
      </c>
      <c r="F339" s="46">
        <v>15.7728743663429</v>
      </c>
      <c r="G339" s="46">
        <v>29.4502059952839</v>
      </c>
      <c r="H339" s="46">
        <v>412.17552133688</v>
      </c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6">
        <v>0.413625066277684</v>
      </c>
      <c r="C340" s="46">
        <v>1.50194862391571</v>
      </c>
      <c r="D340" s="46">
        <v>2.47728826491352</v>
      </c>
      <c r="E340" s="46">
        <v>6.53328905723591</v>
      </c>
      <c r="F340" s="46">
        <v>15.7574621280715</v>
      </c>
      <c r="G340" s="46">
        <v>29.4083944661622</v>
      </c>
      <c r="H340" s="46">
        <v>411.407992393423</v>
      </c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6">
        <v>0.41340119461661</v>
      </c>
      <c r="C341" s="46">
        <v>1.50091464052575</v>
      </c>
      <c r="D341" s="46">
        <v>2.47536408449675</v>
      </c>
      <c r="E341" s="46">
        <v>6.52782989825489</v>
      </c>
      <c r="F341" s="46">
        <v>15.7419767526419</v>
      </c>
      <c r="G341" s="46">
        <v>29.3665160985075</v>
      </c>
      <c r="H341" s="46">
        <v>410.640663997623</v>
      </c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6">
        <v>0.413174594360874</v>
      </c>
      <c r="C342" s="46">
        <v>1.4998716727271</v>
      </c>
      <c r="D342" s="46">
        <v>2.47342605056909</v>
      </c>
      <c r="E342" s="46">
        <v>6.522335957014</v>
      </c>
      <c r="F342" s="46">
        <v>15.7264185328116</v>
      </c>
      <c r="G342" s="46">
        <v>29.3245712108361</v>
      </c>
      <c r="H342" s="46">
        <v>409.873535315014</v>
      </c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6">
        <v>0.412945274437524</v>
      </c>
      <c r="C343" s="46">
        <v>1.49881975207706</v>
      </c>
      <c r="D343" s="46">
        <v>2.47147421377627</v>
      </c>
      <c r="E343" s="46">
        <v>6.51680736398496</v>
      </c>
      <c r="F343" s="46">
        <v>15.7107877591792</v>
      </c>
      <c r="G343" s="46">
        <v>29.2825601191206</v>
      </c>
      <c r="H343" s="46">
        <v>409.106605517424</v>
      </c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6">
        <v>0.412713243713118</v>
      </c>
      <c r="C344" s="46">
        <v>1.49775890991307</v>
      </c>
      <c r="D344" s="46">
        <v>2.46950862440534</v>
      </c>
      <c r="E344" s="46">
        <v>6.51124424870544</v>
      </c>
      <c r="F344" s="46">
        <v>15.6950847202068</v>
      </c>
      <c r="G344" s="46">
        <v>29.2404831368175</v>
      </c>
      <c r="H344" s="46">
        <v>408.339873782905</v>
      </c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6">
        <v>0.41247851099432</v>
      </c>
      <c r="C345" s="46">
        <v>1.49668917735487</v>
      </c>
      <c r="D345" s="46">
        <v>2.46752933238831</v>
      </c>
      <c r="E345" s="46">
        <v>6.50564673978862</v>
      </c>
      <c r="F345" s="46">
        <v>15.6793097022427</v>
      </c>
      <c r="G345" s="46">
        <v>29.1983405748952</v>
      </c>
      <c r="H345" s="46">
        <v>407.573339295669</v>
      </c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6">
        <v>0.412241085028491</v>
      </c>
      <c r="C346" s="46">
        <v>1.49561058530676</v>
      </c>
      <c r="D346" s="46">
        <v>2.46553638730571</v>
      </c>
      <c r="E346" s="46">
        <v>6.50001496493266</v>
      </c>
      <c r="F346" s="46">
        <v>15.6634629895432</v>
      </c>
      <c r="G346" s="46">
        <v>29.1561327418608</v>
      </c>
      <c r="H346" s="46">
        <v>406.807001246022</v>
      </c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6">
        <v>0.412000974504276</v>
      </c>
      <c r="C347" s="46">
        <v>1.49452316445967</v>
      </c>
      <c r="D347" s="46">
        <v>2.46352983839023</v>
      </c>
      <c r="E347" s="46">
        <v>6.49434905092999</v>
      </c>
      <c r="F347" s="46">
        <v>15.6475448642941</v>
      </c>
      <c r="G347" s="46">
        <v>29.1138599437877</v>
      </c>
      <c r="H347" s="46">
        <v>406.0408588303</v>
      </c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6">
        <v>0.411758188052174</v>
      </c>
      <c r="C348" s="46">
        <v>1.49342694529338</v>
      </c>
      <c r="D348" s="46">
        <v>2.46150973453013</v>
      </c>
      <c r="E348" s="46">
        <v>6.48864912367653</v>
      </c>
      <c r="F348" s="46">
        <v>15.6315556066325</v>
      </c>
      <c r="G348" s="46">
        <v>29.0715224843412</v>
      </c>
      <c r="H348" s="46">
        <v>405.274911250807</v>
      </c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6">
        <v>0.41151273424511</v>
      </c>
      <c r="C349" s="46">
        <v>1.49232195807853</v>
      </c>
      <c r="D349" s="46">
        <v>2.4594761242728</v>
      </c>
      <c r="E349" s="46">
        <v>6.48291530818074</v>
      </c>
      <c r="F349" s="46">
        <v>15.6154954946672</v>
      </c>
      <c r="G349" s="46">
        <v>29.0291206648055</v>
      </c>
      <c r="H349" s="46">
        <v>404.509157715749</v>
      </c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6">
        <v>0.411264621598996</v>
      </c>
      <c r="C350" s="46">
        <v>1.49120823287879</v>
      </c>
      <c r="D350" s="46">
        <v>2.45742905582809</v>
      </c>
      <c r="E350" s="46">
        <v>6.47714772857261</v>
      </c>
      <c r="F350" s="46">
        <v>15.5993648045004</v>
      </c>
      <c r="G350" s="46">
        <v>28.9866547841087</v>
      </c>
      <c r="H350" s="46">
        <v>403.743597439178</v>
      </c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6">
        <v>0.411013858573286</v>
      </c>
      <c r="C351" s="46">
        <v>1.49008579955281</v>
      </c>
      <c r="D351" s="46">
        <v>2.45536857707173</v>
      </c>
      <c r="E351" s="46">
        <v>6.47134650811248</v>
      </c>
      <c r="F351" s="46">
        <v>15.5831638102475</v>
      </c>
      <c r="G351" s="46">
        <v>28.9441251388488</v>
      </c>
      <c r="H351" s="46">
        <v>402.978229640926</v>
      </c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6">
        <v>0.410760453571519</v>
      </c>
      <c r="C352" s="46">
        <v>1.48895468775631</v>
      </c>
      <c r="D352" s="46">
        <v>2.45329473554869</v>
      </c>
      <c r="E352" s="46">
        <v>6.46551176919979</v>
      </c>
      <c r="F352" s="46">
        <v>15.5668927840579</v>
      </c>
      <c r="G352" s="46">
        <v>28.9015320233186</v>
      </c>
      <c r="H352" s="46">
        <v>402.213053546547</v>
      </c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6">
        <v>0.410504414941864</v>
      </c>
      <c r="C353" s="46">
        <v>1.48781492694408</v>
      </c>
      <c r="D353" s="46">
        <v>2.45120757847637</v>
      </c>
      <c r="E353" s="46">
        <v>6.45964363338163</v>
      </c>
      <c r="F353" s="46">
        <v>15.5505519961346</v>
      </c>
      <c r="G353" s="46">
        <v>28.8588757295301</v>
      </c>
      <c r="H353" s="46">
        <v>401.448068387257</v>
      </c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6">
        <v>0.410245750977652</v>
      </c>
      <c r="C354" s="46">
        <v>1.48666654637188</v>
      </c>
      <c r="D354" s="46">
        <v>2.44910715274795</v>
      </c>
      <c r="E354" s="46">
        <v>6.45374222136135</v>
      </c>
      <c r="F354" s="46">
        <v>15.5341417147542</v>
      </c>
      <c r="G354" s="46">
        <v>28.8161565472395</v>
      </c>
      <c r="H354" s="46">
        <v>400.68327339988</v>
      </c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6">
        <v>0.409984469917899</v>
      </c>
      <c r="C355" s="46">
        <v>1.48550957509845</v>
      </c>
      <c r="D355" s="46">
        <v>2.44699350493552</v>
      </c>
      <c r="E355" s="46">
        <v>6.44780765300684</v>
      </c>
      <c r="F355" s="46">
        <v>15.5176622062865</v>
      </c>
      <c r="G355" s="46">
        <v>28.7733747639706</v>
      </c>
      <c r="H355" s="46">
        <v>399.918667826784</v>
      </c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6">
        <v>0.409720579947832</v>
      </c>
      <c r="C356" s="46">
        <v>1.48434404198742</v>
      </c>
      <c r="D356" s="46">
        <v>2.44486668129329</v>
      </c>
      <c r="E356" s="46">
        <v>6.44184004735891</v>
      </c>
      <c r="F356" s="46">
        <v>15.5011137352134</v>
      </c>
      <c r="G356" s="46">
        <v>28.7305306650392</v>
      </c>
      <c r="H356" s="46">
        <v>399.154250915826</v>
      </c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6">
        <v>0.409454089199399</v>
      </c>
      <c r="C357" s="46">
        <v>1.4831699757092</v>
      </c>
      <c r="D357" s="46">
        <v>2.44272672776068</v>
      </c>
      <c r="E357" s="46">
        <v>6.43583952263937</v>
      </c>
      <c r="F357" s="46">
        <v>15.4844965641481</v>
      </c>
      <c r="G357" s="46">
        <v>28.687624533576</v>
      </c>
      <c r="H357" s="46">
        <v>398.3900219203</v>
      </c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6">
        <v>0.409185005751777</v>
      </c>
      <c r="C358" s="46">
        <v>1.48198740474281</v>
      </c>
      <c r="D358" s="46">
        <v>2.44057368996541</v>
      </c>
      <c r="E358" s="46">
        <v>6.4298061962592</v>
      </c>
      <c r="F358" s="46">
        <v>15.4678109538538</v>
      </c>
      <c r="G358" s="46">
        <v>28.6446566505498</v>
      </c>
      <c r="H358" s="46">
        <v>397.625980098877</v>
      </c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6">
        <v>0.408913337631872</v>
      </c>
      <c r="C359" s="46">
        <v>1.48079635737782</v>
      </c>
      <c r="D359" s="46">
        <v>2.43840761322655</v>
      </c>
      <c r="E359" s="46">
        <v>6.42374018482649</v>
      </c>
      <c r="F359" s="46">
        <v>15.4510571632625</v>
      </c>
      <c r="G359" s="46">
        <v>28.6016272947907</v>
      </c>
      <c r="H359" s="46">
        <v>396.86212471555</v>
      </c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6">
        <v>0.408639092814816</v>
      </c>
      <c r="C360" s="46">
        <v>1.47959686171608</v>
      </c>
      <c r="D360" s="46">
        <v>2.43622854255753</v>
      </c>
      <c r="E360" s="46">
        <v>6.41764160415425</v>
      </c>
      <c r="F360" s="46">
        <v>15.4342354494924</v>
      </c>
      <c r="G360" s="46">
        <v>28.5585367430118</v>
      </c>
      <c r="H360" s="46">
        <v>396.098455039586</v>
      </c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0"/>
    <col customWidth="1" min="2" max="2" width="7.43"/>
    <col customWidth="1" min="3" max="5" width="6.29"/>
    <col customWidth="1" min="6" max="6" width="6.43"/>
    <col customWidth="1" min="7" max="12" width="9.57"/>
    <col customWidth="1" min="13" max="15" width="6.29"/>
    <col customWidth="1" min="16" max="16" width="6.43"/>
    <col customWidth="1" min="17" max="22" width="9.57"/>
    <col customWidth="1" min="23" max="25" width="6.29"/>
    <col customWidth="1" min="26" max="26" width="6.43"/>
    <col customWidth="1" min="27" max="32" width="9.57"/>
  </cols>
  <sheetData>
    <row r="1">
      <c r="A1" s="47" t="s">
        <v>111</v>
      </c>
      <c r="B1" s="34"/>
      <c r="C1" s="48" t="s">
        <v>112</v>
      </c>
      <c r="D1" s="48" t="s">
        <v>112</v>
      </c>
      <c r="E1" s="48" t="s">
        <v>112</v>
      </c>
      <c r="F1" s="48" t="s">
        <v>112</v>
      </c>
      <c r="G1" s="48" t="s">
        <v>112</v>
      </c>
      <c r="H1" s="48" t="s">
        <v>112</v>
      </c>
      <c r="I1" s="48" t="s">
        <v>112</v>
      </c>
      <c r="J1" s="48" t="s">
        <v>112</v>
      </c>
      <c r="K1" s="48" t="s">
        <v>112</v>
      </c>
      <c r="L1" s="48" t="s">
        <v>112</v>
      </c>
      <c r="M1" s="49" t="s">
        <v>113</v>
      </c>
      <c r="N1" s="49" t="s">
        <v>113</v>
      </c>
      <c r="O1" s="49" t="s">
        <v>113</v>
      </c>
      <c r="P1" s="49" t="s">
        <v>113</v>
      </c>
      <c r="Q1" s="49" t="s">
        <v>113</v>
      </c>
      <c r="R1" s="49" t="s">
        <v>113</v>
      </c>
      <c r="S1" s="49" t="s">
        <v>113</v>
      </c>
      <c r="T1" s="49" t="s">
        <v>113</v>
      </c>
      <c r="U1" s="49" t="s">
        <v>113</v>
      </c>
      <c r="V1" s="49" t="s">
        <v>113</v>
      </c>
      <c r="W1" s="50" t="s">
        <v>114</v>
      </c>
      <c r="X1" s="50" t="s">
        <v>114</v>
      </c>
      <c r="Y1" s="50" t="s">
        <v>114</v>
      </c>
      <c r="Z1" s="50" t="s">
        <v>114</v>
      </c>
      <c r="AA1" s="50" t="s">
        <v>114</v>
      </c>
      <c r="AB1" s="50" t="s">
        <v>114</v>
      </c>
      <c r="AC1" s="50" t="s">
        <v>114</v>
      </c>
      <c r="AD1" s="50" t="s">
        <v>114</v>
      </c>
      <c r="AE1" s="50" t="s">
        <v>114</v>
      </c>
      <c r="AF1" s="50" t="s">
        <v>114</v>
      </c>
      <c r="AG1" s="45"/>
      <c r="AH1" s="45"/>
      <c r="AI1" s="45"/>
      <c r="AJ1" s="45"/>
      <c r="AK1" s="45"/>
      <c r="AL1" s="45"/>
    </row>
    <row r="2">
      <c r="A2" s="51" t="s">
        <v>80</v>
      </c>
      <c r="B2" s="52" t="s">
        <v>115</v>
      </c>
      <c r="C2" s="52" t="s">
        <v>116</v>
      </c>
      <c r="D2" s="52" t="s">
        <v>51</v>
      </c>
      <c r="E2" s="52" t="s">
        <v>117</v>
      </c>
      <c r="F2" s="52" t="s">
        <v>118</v>
      </c>
      <c r="G2" s="52" t="s">
        <v>119</v>
      </c>
      <c r="H2" s="52" t="s">
        <v>120</v>
      </c>
      <c r="I2" s="52" t="s">
        <v>121</v>
      </c>
      <c r="J2" s="52" t="s">
        <v>122</v>
      </c>
      <c r="K2" s="52" t="s">
        <v>123</v>
      </c>
      <c r="L2" s="52" t="s">
        <v>124</v>
      </c>
      <c r="M2" s="52" t="s">
        <v>116</v>
      </c>
      <c r="N2" s="52" t="s">
        <v>51</v>
      </c>
      <c r="O2" s="52" t="s">
        <v>117</v>
      </c>
      <c r="P2" s="52" t="s">
        <v>118</v>
      </c>
      <c r="Q2" s="52" t="s">
        <v>119</v>
      </c>
      <c r="R2" s="52" t="s">
        <v>120</v>
      </c>
      <c r="S2" s="52" t="s">
        <v>121</v>
      </c>
      <c r="T2" s="52" t="s">
        <v>122</v>
      </c>
      <c r="U2" s="52" t="s">
        <v>123</v>
      </c>
      <c r="V2" s="52" t="s">
        <v>124</v>
      </c>
      <c r="W2" s="52" t="s">
        <v>116</v>
      </c>
      <c r="X2" s="52" t="s">
        <v>51</v>
      </c>
      <c r="Y2" s="52" t="s">
        <v>117</v>
      </c>
      <c r="Z2" s="52" t="s">
        <v>118</v>
      </c>
      <c r="AA2" s="52" t="s">
        <v>119</v>
      </c>
      <c r="AB2" s="52" t="s">
        <v>120</v>
      </c>
      <c r="AC2" s="52" t="s">
        <v>121</v>
      </c>
      <c r="AD2" s="52" t="s">
        <v>122</v>
      </c>
      <c r="AE2" s="52" t="s">
        <v>123</v>
      </c>
      <c r="AF2" s="52" t="s">
        <v>124</v>
      </c>
      <c r="AG2" s="45"/>
      <c r="AH2" s="45"/>
      <c r="AI2" s="45"/>
      <c r="AJ2" s="45"/>
      <c r="AK2" s="45"/>
      <c r="AL2" s="45"/>
    </row>
    <row r="3">
      <c r="A3" s="53"/>
      <c r="B3" s="54">
        <v>1.0</v>
      </c>
      <c r="C3" s="34">
        <v>1.0</v>
      </c>
      <c r="D3" s="34">
        <v>1.0</v>
      </c>
      <c r="E3" s="34">
        <v>0.0</v>
      </c>
      <c r="F3" s="34">
        <v>0.0</v>
      </c>
      <c r="G3" s="34">
        <v>0.0</v>
      </c>
      <c r="H3" s="34">
        <v>0.0</v>
      </c>
      <c r="I3" s="34">
        <v>0.0</v>
      </c>
      <c r="J3" s="34">
        <v>0.0</v>
      </c>
      <c r="K3" s="34">
        <v>0.0</v>
      </c>
      <c r="L3" s="34">
        <v>0.0</v>
      </c>
      <c r="M3" s="55">
        <v>0.0</v>
      </c>
      <c r="N3" s="55">
        <v>0.0</v>
      </c>
      <c r="O3" s="55">
        <v>0.0</v>
      </c>
      <c r="P3" s="55">
        <v>0.0</v>
      </c>
      <c r="Q3" s="55">
        <v>0.0</v>
      </c>
      <c r="R3" s="55">
        <v>0.0</v>
      </c>
      <c r="S3" s="55">
        <v>0.0</v>
      </c>
      <c r="T3" s="55">
        <v>0.0</v>
      </c>
      <c r="U3" s="55">
        <v>0.0</v>
      </c>
      <c r="V3" s="55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  <c r="AB3" s="34">
        <v>0.0</v>
      </c>
      <c r="AC3" s="34">
        <v>0.0</v>
      </c>
      <c r="AD3" s="34">
        <v>0.0</v>
      </c>
      <c r="AE3" s="34">
        <v>0.0</v>
      </c>
      <c r="AF3" s="34">
        <v>0.0</v>
      </c>
      <c r="AG3" s="45"/>
      <c r="AH3" s="45"/>
      <c r="AI3" s="45"/>
      <c r="AJ3" s="45"/>
      <c r="AK3" s="45"/>
      <c r="AL3" s="45"/>
    </row>
    <row r="4">
      <c r="A4" s="56"/>
      <c r="B4" s="54">
        <v>2.0</v>
      </c>
      <c r="C4" s="34">
        <v>1.0</v>
      </c>
      <c r="D4" s="34">
        <v>4.0</v>
      </c>
      <c r="E4" s="34">
        <v>0.0</v>
      </c>
      <c r="F4" s="34">
        <v>0.0</v>
      </c>
      <c r="G4" s="34">
        <v>0.0</v>
      </c>
      <c r="H4" s="34">
        <v>0.0</v>
      </c>
      <c r="I4" s="34">
        <v>0.0</v>
      </c>
      <c r="J4" s="34">
        <v>1.0</v>
      </c>
      <c r="K4" s="34">
        <v>1.0</v>
      </c>
      <c r="L4" s="34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34">
        <v>0.0</v>
      </c>
      <c r="X4" s="34">
        <v>0.0</v>
      </c>
      <c r="Y4" s="34">
        <v>0.0</v>
      </c>
      <c r="Z4" s="34">
        <v>0.0</v>
      </c>
      <c r="AA4" s="34">
        <v>0.0</v>
      </c>
      <c r="AB4" s="34">
        <v>0.0</v>
      </c>
      <c r="AC4" s="34">
        <v>0.0</v>
      </c>
      <c r="AD4" s="34">
        <v>0.0</v>
      </c>
      <c r="AE4" s="34">
        <v>0.0</v>
      </c>
      <c r="AF4" s="34">
        <v>0.0</v>
      </c>
      <c r="AG4" s="45"/>
      <c r="AH4" s="45"/>
      <c r="AI4" s="45"/>
      <c r="AJ4" s="45"/>
      <c r="AK4" s="45"/>
      <c r="AL4" s="45"/>
    </row>
    <row r="5">
      <c r="A5" s="56"/>
      <c r="B5" s="54">
        <v>3.0</v>
      </c>
      <c r="C5" s="34">
        <v>1.0</v>
      </c>
      <c r="D5" s="34">
        <v>6.0</v>
      </c>
      <c r="E5" s="34">
        <v>0.0</v>
      </c>
      <c r="F5" s="34">
        <v>0.0</v>
      </c>
      <c r="G5" s="34">
        <v>0.0</v>
      </c>
      <c r="H5" s="34">
        <v>0.0</v>
      </c>
      <c r="I5" s="34">
        <v>0.0</v>
      </c>
      <c r="J5" s="34">
        <v>1.0</v>
      </c>
      <c r="K5" s="34">
        <v>2.0</v>
      </c>
      <c r="L5" s="34">
        <v>0.0</v>
      </c>
      <c r="M5" s="55">
        <v>0.0</v>
      </c>
      <c r="N5" s="55">
        <v>0.0</v>
      </c>
      <c r="O5" s="55">
        <v>0.0</v>
      </c>
      <c r="P5" s="55">
        <v>0.0</v>
      </c>
      <c r="Q5" s="55">
        <v>0.0</v>
      </c>
      <c r="R5" s="55">
        <v>0.0</v>
      </c>
      <c r="S5" s="55">
        <v>0.0</v>
      </c>
      <c r="T5" s="55">
        <v>1.0</v>
      </c>
      <c r="U5" s="55">
        <v>2.0</v>
      </c>
      <c r="V5" s="55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  <c r="AB5" s="34">
        <v>0.0</v>
      </c>
      <c r="AC5" s="34">
        <v>0.0</v>
      </c>
      <c r="AD5" s="34">
        <v>0.0</v>
      </c>
      <c r="AE5" s="34">
        <v>0.0</v>
      </c>
      <c r="AF5" s="34">
        <v>0.0</v>
      </c>
      <c r="AG5" s="45"/>
      <c r="AH5" s="45"/>
      <c r="AI5" s="45"/>
      <c r="AJ5" s="45"/>
      <c r="AK5" s="45"/>
      <c r="AL5" s="45"/>
    </row>
    <row r="6">
      <c r="A6" s="54"/>
      <c r="B6" s="54">
        <v>4.0</v>
      </c>
      <c r="C6" s="34">
        <v>1.0</v>
      </c>
      <c r="D6" s="34">
        <v>8.0</v>
      </c>
      <c r="E6" s="34">
        <v>0.0</v>
      </c>
      <c r="F6" s="34">
        <v>0.0</v>
      </c>
      <c r="G6" s="34">
        <v>0.0</v>
      </c>
      <c r="H6" s="34">
        <v>0.0</v>
      </c>
      <c r="I6" s="34">
        <v>0.0</v>
      </c>
      <c r="J6" s="34">
        <v>1.0</v>
      </c>
      <c r="K6" s="34">
        <v>3.0</v>
      </c>
      <c r="L6" s="34">
        <v>0.0</v>
      </c>
      <c r="M6" s="55">
        <v>1.0</v>
      </c>
      <c r="N6" s="55">
        <v>8.0</v>
      </c>
      <c r="O6" s="55">
        <v>0.0</v>
      </c>
      <c r="P6" s="55">
        <v>0.0</v>
      </c>
      <c r="Q6" s="55">
        <v>0.0</v>
      </c>
      <c r="R6" s="55">
        <v>0.0</v>
      </c>
      <c r="S6" s="55">
        <v>0.0</v>
      </c>
      <c r="T6" s="55">
        <v>1.0</v>
      </c>
      <c r="U6" s="55">
        <v>3.0</v>
      </c>
      <c r="V6" s="55">
        <v>0.0</v>
      </c>
      <c r="W6" s="34">
        <v>1.0</v>
      </c>
      <c r="X6" s="34">
        <v>8.0</v>
      </c>
      <c r="Y6" s="34">
        <v>0.0</v>
      </c>
      <c r="Z6" s="34">
        <v>0.0</v>
      </c>
      <c r="AA6" s="34">
        <v>0.0</v>
      </c>
      <c r="AB6" s="34">
        <v>0.0</v>
      </c>
      <c r="AC6" s="34">
        <v>0.0</v>
      </c>
      <c r="AD6" s="34">
        <v>1.0</v>
      </c>
      <c r="AE6" s="34">
        <v>3.0</v>
      </c>
      <c r="AF6" s="34">
        <v>0.0</v>
      </c>
      <c r="AG6" s="45"/>
      <c r="AH6" s="45"/>
      <c r="AI6" s="45"/>
      <c r="AJ6" s="45"/>
      <c r="AK6" s="45"/>
      <c r="AL6" s="45"/>
    </row>
    <row r="7">
      <c r="A7" s="54"/>
      <c r="B7" s="54">
        <v>5.0</v>
      </c>
      <c r="C7" s="34">
        <v>1.0</v>
      </c>
      <c r="D7" s="34">
        <v>9.0</v>
      </c>
      <c r="E7" s="34">
        <v>0.0</v>
      </c>
      <c r="F7" s="34">
        <v>0.0</v>
      </c>
      <c r="G7" s="34">
        <v>0.0</v>
      </c>
      <c r="H7" s="34">
        <v>0.0</v>
      </c>
      <c r="I7" s="34">
        <v>0.0</v>
      </c>
      <c r="J7" s="34">
        <v>2.0</v>
      </c>
      <c r="K7" s="34">
        <v>4.0</v>
      </c>
      <c r="L7" s="34">
        <v>0.0</v>
      </c>
      <c r="M7" s="55">
        <v>1.0</v>
      </c>
      <c r="N7" s="55">
        <v>9.0</v>
      </c>
      <c r="O7" s="55">
        <v>0.0</v>
      </c>
      <c r="P7" s="55">
        <v>0.0</v>
      </c>
      <c r="Q7" s="55">
        <v>0.0</v>
      </c>
      <c r="R7" s="55">
        <v>0.0</v>
      </c>
      <c r="S7" s="55">
        <v>0.0</v>
      </c>
      <c r="T7" s="55">
        <v>1.0</v>
      </c>
      <c r="U7" s="55">
        <v>4.0</v>
      </c>
      <c r="V7" s="55">
        <v>0.0</v>
      </c>
      <c r="W7" s="34">
        <v>1.0</v>
      </c>
      <c r="X7" s="34">
        <v>9.0</v>
      </c>
      <c r="Y7" s="34">
        <v>0.0</v>
      </c>
      <c r="Z7" s="34">
        <v>0.0</v>
      </c>
      <c r="AA7" s="34">
        <v>0.0</v>
      </c>
      <c r="AB7" s="34">
        <v>0.0</v>
      </c>
      <c r="AC7" s="34">
        <v>0.0</v>
      </c>
      <c r="AD7" s="34">
        <v>1.0</v>
      </c>
      <c r="AE7" s="34">
        <v>4.0</v>
      </c>
      <c r="AF7" s="34">
        <v>0.0</v>
      </c>
      <c r="AG7" s="45"/>
      <c r="AH7" s="45"/>
      <c r="AI7" s="45"/>
      <c r="AJ7" s="45"/>
      <c r="AK7" s="45"/>
      <c r="AL7" s="45"/>
    </row>
    <row r="8">
      <c r="A8" s="57" t="s">
        <v>125</v>
      </c>
      <c r="B8" s="54">
        <v>6.0</v>
      </c>
      <c r="C8" s="34">
        <v>1.0</v>
      </c>
      <c r="D8" s="34">
        <v>10.0</v>
      </c>
      <c r="E8" s="34">
        <v>0.0</v>
      </c>
      <c r="F8" s="34">
        <v>0.0</v>
      </c>
      <c r="G8" s="34">
        <v>0.0</v>
      </c>
      <c r="H8" s="34">
        <v>0.0</v>
      </c>
      <c r="I8" s="34">
        <v>0.0</v>
      </c>
      <c r="J8" s="34">
        <v>2.0</v>
      </c>
      <c r="K8" s="34">
        <v>5.0</v>
      </c>
      <c r="L8" s="34">
        <v>0.0</v>
      </c>
      <c r="M8" s="55">
        <v>1.0</v>
      </c>
      <c r="N8" s="55">
        <v>10.0</v>
      </c>
      <c r="O8" s="55">
        <v>0.0</v>
      </c>
      <c r="P8" s="55">
        <v>0.0</v>
      </c>
      <c r="Q8" s="55">
        <v>0.0</v>
      </c>
      <c r="R8" s="55">
        <v>0.0</v>
      </c>
      <c r="S8" s="55">
        <v>0.0</v>
      </c>
      <c r="T8" s="55">
        <v>1.0</v>
      </c>
      <c r="U8" s="55">
        <v>5.0</v>
      </c>
      <c r="V8" s="55">
        <v>0.0</v>
      </c>
      <c r="W8" s="34">
        <v>1.0</v>
      </c>
      <c r="X8" s="34">
        <v>10.0</v>
      </c>
      <c r="Y8" s="34">
        <v>0.0</v>
      </c>
      <c r="Z8" s="34">
        <v>0.0</v>
      </c>
      <c r="AA8" s="34">
        <v>0.0</v>
      </c>
      <c r="AB8" s="34">
        <v>0.0</v>
      </c>
      <c r="AC8" s="34">
        <v>0.0</v>
      </c>
      <c r="AD8" s="34">
        <v>1.0</v>
      </c>
      <c r="AE8" s="34">
        <v>5.0</v>
      </c>
      <c r="AF8" s="34">
        <v>0.0</v>
      </c>
      <c r="AG8" s="45"/>
      <c r="AH8" s="45"/>
      <c r="AI8" s="45"/>
      <c r="AJ8" s="45"/>
      <c r="AK8" s="45"/>
      <c r="AL8" s="45"/>
    </row>
    <row r="9">
      <c r="A9" s="54"/>
      <c r="B9" s="54">
        <v>7.0</v>
      </c>
      <c r="C9" s="34">
        <v>2.0</v>
      </c>
      <c r="D9" s="34">
        <v>10.0</v>
      </c>
      <c r="E9" s="34">
        <v>0.0</v>
      </c>
      <c r="F9" s="34">
        <v>0.0</v>
      </c>
      <c r="G9" s="34">
        <v>0.0</v>
      </c>
      <c r="H9" s="34">
        <v>0.0</v>
      </c>
      <c r="I9" s="34">
        <v>0.0</v>
      </c>
      <c r="J9" s="34">
        <v>2.0</v>
      </c>
      <c r="K9" s="34">
        <v>6.0</v>
      </c>
      <c r="L9" s="34">
        <v>1.0</v>
      </c>
      <c r="M9" s="55">
        <v>1.0</v>
      </c>
      <c r="N9" s="55">
        <v>10.0</v>
      </c>
      <c r="O9" s="55">
        <v>0.0</v>
      </c>
      <c r="P9" s="55">
        <v>0.0</v>
      </c>
      <c r="Q9" s="55">
        <v>0.0</v>
      </c>
      <c r="R9" s="55">
        <v>0.0</v>
      </c>
      <c r="S9" s="55">
        <v>0.0</v>
      </c>
      <c r="T9" s="55">
        <v>1.0</v>
      </c>
      <c r="U9" s="55">
        <v>6.0</v>
      </c>
      <c r="V9" s="55">
        <v>0.0</v>
      </c>
      <c r="W9" s="34">
        <v>1.0</v>
      </c>
      <c r="X9" s="34">
        <v>10.0</v>
      </c>
      <c r="Y9" s="34">
        <v>0.0</v>
      </c>
      <c r="Z9" s="34">
        <v>0.0</v>
      </c>
      <c r="AA9" s="34">
        <v>0.0</v>
      </c>
      <c r="AB9" s="34">
        <v>0.0</v>
      </c>
      <c r="AC9" s="34">
        <v>0.0</v>
      </c>
      <c r="AD9" s="34">
        <v>1.0</v>
      </c>
      <c r="AE9" s="34">
        <v>6.0</v>
      </c>
      <c r="AF9" s="34">
        <v>0.0</v>
      </c>
      <c r="AG9" s="45"/>
      <c r="AH9" s="45"/>
      <c r="AI9" s="45"/>
      <c r="AJ9" s="45"/>
      <c r="AK9" s="45"/>
      <c r="AL9" s="45"/>
    </row>
    <row r="10">
      <c r="A10" s="57" t="s">
        <v>126</v>
      </c>
      <c r="B10" s="54">
        <v>8.0</v>
      </c>
      <c r="C10" s="34">
        <v>2.0</v>
      </c>
      <c r="D10" s="34">
        <v>10.0</v>
      </c>
      <c r="E10" s="34">
        <v>0.0</v>
      </c>
      <c r="F10" s="34">
        <v>0.0</v>
      </c>
      <c r="G10" s="34">
        <v>0.0</v>
      </c>
      <c r="H10" s="34">
        <v>0.0</v>
      </c>
      <c r="I10" s="34">
        <v>0.0</v>
      </c>
      <c r="J10" s="34">
        <v>2.0</v>
      </c>
      <c r="K10" s="34">
        <v>7.0</v>
      </c>
      <c r="L10" s="34">
        <v>1.0</v>
      </c>
      <c r="M10" s="55">
        <v>1.0</v>
      </c>
      <c r="N10" s="55">
        <v>11.0</v>
      </c>
      <c r="O10" s="55">
        <v>0.0</v>
      </c>
      <c r="P10" s="55">
        <v>0.0</v>
      </c>
      <c r="Q10" s="55">
        <v>0.0</v>
      </c>
      <c r="R10" s="55">
        <v>0.0</v>
      </c>
      <c r="S10" s="55">
        <v>0.0</v>
      </c>
      <c r="T10" s="55">
        <v>1.0</v>
      </c>
      <c r="U10" s="55">
        <v>7.0</v>
      </c>
      <c r="V10" s="55">
        <v>0.0</v>
      </c>
      <c r="W10" s="34">
        <v>1.0</v>
      </c>
      <c r="X10" s="34">
        <v>10.0</v>
      </c>
      <c r="Y10" s="34">
        <v>0.0</v>
      </c>
      <c r="Z10" s="34">
        <v>0.0</v>
      </c>
      <c r="AA10" s="34">
        <v>0.0</v>
      </c>
      <c r="AB10" s="34">
        <v>0.0</v>
      </c>
      <c r="AC10" s="34">
        <v>0.0</v>
      </c>
      <c r="AD10" s="34">
        <v>1.0</v>
      </c>
      <c r="AE10" s="34">
        <v>7.0</v>
      </c>
      <c r="AF10" s="34">
        <v>0.0</v>
      </c>
      <c r="AG10" s="45"/>
      <c r="AH10" s="45"/>
      <c r="AI10" s="45"/>
      <c r="AJ10" s="45"/>
      <c r="AK10" s="45"/>
      <c r="AL10" s="45"/>
    </row>
    <row r="11">
      <c r="A11" s="54"/>
      <c r="B11" s="54">
        <v>9.0</v>
      </c>
      <c r="C11" s="34">
        <v>2.0</v>
      </c>
      <c r="D11" s="34">
        <v>12.0</v>
      </c>
      <c r="E11" s="34">
        <v>0.0</v>
      </c>
      <c r="F11" s="34">
        <v>0.0</v>
      </c>
      <c r="G11" s="34">
        <v>0.0</v>
      </c>
      <c r="H11" s="34">
        <v>0.0</v>
      </c>
      <c r="I11" s="34">
        <v>0.0</v>
      </c>
      <c r="J11" s="34">
        <v>2.0</v>
      </c>
      <c r="K11" s="34">
        <v>8.0</v>
      </c>
      <c r="L11" s="34">
        <v>1.0</v>
      </c>
      <c r="M11" s="55">
        <v>2.0</v>
      </c>
      <c r="N11" s="55">
        <v>12.0</v>
      </c>
      <c r="O11" s="55">
        <v>0.0</v>
      </c>
      <c r="P11" s="55">
        <v>0.0</v>
      </c>
      <c r="Q11" s="55">
        <v>0.0</v>
      </c>
      <c r="R11" s="55">
        <v>0.0</v>
      </c>
      <c r="S11" s="55">
        <v>0.0</v>
      </c>
      <c r="T11" s="55">
        <v>1.0</v>
      </c>
      <c r="U11" s="55">
        <v>8.0</v>
      </c>
      <c r="V11" s="55">
        <v>1.0</v>
      </c>
      <c r="W11" s="34">
        <v>1.0</v>
      </c>
      <c r="X11" s="34">
        <v>12.0</v>
      </c>
      <c r="Y11" s="34">
        <v>0.0</v>
      </c>
      <c r="Z11" s="34">
        <v>0.0</v>
      </c>
      <c r="AA11" s="34">
        <v>0.0</v>
      </c>
      <c r="AB11" s="34">
        <v>0.0</v>
      </c>
      <c r="AC11" s="34">
        <v>0.0</v>
      </c>
      <c r="AD11" s="34">
        <v>1.0</v>
      </c>
      <c r="AE11" s="34">
        <v>8.0</v>
      </c>
      <c r="AF11" s="34">
        <v>0.0</v>
      </c>
      <c r="AG11" s="45"/>
      <c r="AH11" s="45"/>
      <c r="AI11" s="45"/>
      <c r="AJ11" s="45"/>
      <c r="AK11" s="45"/>
      <c r="AL11" s="45"/>
    </row>
    <row r="12">
      <c r="A12" s="57">
        <v>1.0</v>
      </c>
      <c r="B12" s="54">
        <v>10.0</v>
      </c>
      <c r="C12" s="34">
        <v>2.0</v>
      </c>
      <c r="D12" s="34">
        <v>12.0</v>
      </c>
      <c r="E12" s="34">
        <v>1.0</v>
      </c>
      <c r="F12" s="34">
        <v>0.0</v>
      </c>
      <c r="G12" s="34">
        <v>0.0</v>
      </c>
      <c r="H12" s="34">
        <v>0.0</v>
      </c>
      <c r="I12" s="34">
        <v>0.0</v>
      </c>
      <c r="J12" s="34">
        <v>2.0</v>
      </c>
      <c r="K12" s="34">
        <v>10.0</v>
      </c>
      <c r="L12" s="34">
        <v>2.0</v>
      </c>
      <c r="M12" s="55">
        <v>2.0</v>
      </c>
      <c r="N12" s="55">
        <v>12.0</v>
      </c>
      <c r="O12" s="55">
        <v>0.0</v>
      </c>
      <c r="P12" s="55">
        <v>0.0</v>
      </c>
      <c r="Q12" s="55">
        <v>0.0</v>
      </c>
      <c r="R12" s="55">
        <v>0.0</v>
      </c>
      <c r="S12" s="55">
        <v>0.0</v>
      </c>
      <c r="T12" s="55">
        <v>1.0</v>
      </c>
      <c r="U12" s="55">
        <v>10.0</v>
      </c>
      <c r="V12" s="55">
        <v>1.0</v>
      </c>
      <c r="W12" s="34">
        <v>1.0</v>
      </c>
      <c r="X12" s="34">
        <v>12.0</v>
      </c>
      <c r="Y12" s="34">
        <v>0.0</v>
      </c>
      <c r="Z12" s="34">
        <v>0.0</v>
      </c>
      <c r="AA12" s="34">
        <v>0.0</v>
      </c>
      <c r="AB12" s="34">
        <v>0.0</v>
      </c>
      <c r="AC12" s="34">
        <v>0.0</v>
      </c>
      <c r="AD12" s="34">
        <v>1.0</v>
      </c>
      <c r="AE12" s="34">
        <v>10.0</v>
      </c>
      <c r="AF12" s="34">
        <v>0.0</v>
      </c>
      <c r="AG12" s="45"/>
      <c r="AH12" s="45"/>
      <c r="AI12" s="45"/>
      <c r="AJ12" s="45"/>
      <c r="AK12" s="45"/>
      <c r="AL12" s="45"/>
    </row>
    <row r="13">
      <c r="A13" s="57">
        <v>1.3</v>
      </c>
      <c r="B13" s="54">
        <v>11.0</v>
      </c>
      <c r="C13" s="34">
        <v>2.0</v>
      </c>
      <c r="D13" s="34">
        <v>15.0</v>
      </c>
      <c r="E13" s="34">
        <v>1.0</v>
      </c>
      <c r="F13" s="34">
        <v>1.0</v>
      </c>
      <c r="G13" s="34">
        <v>1.0</v>
      </c>
      <c r="H13" s="34">
        <v>1.0</v>
      </c>
      <c r="I13" s="34">
        <v>0.0</v>
      </c>
      <c r="J13" s="34">
        <v>2.0</v>
      </c>
      <c r="K13" s="34">
        <v>11.0</v>
      </c>
      <c r="L13" s="34">
        <v>2.0</v>
      </c>
      <c r="M13" s="55">
        <v>2.0</v>
      </c>
      <c r="N13" s="55">
        <v>15.0</v>
      </c>
      <c r="O13" s="55">
        <v>0.0</v>
      </c>
      <c r="P13" s="55">
        <v>1.0</v>
      </c>
      <c r="Q13" s="55">
        <v>0.0</v>
      </c>
      <c r="R13" s="55">
        <v>0.0</v>
      </c>
      <c r="S13" s="55">
        <v>0.0</v>
      </c>
      <c r="T13" s="55">
        <v>1.0</v>
      </c>
      <c r="U13" s="55">
        <v>11.0</v>
      </c>
      <c r="V13" s="55">
        <v>2.0</v>
      </c>
      <c r="W13" s="34">
        <v>1.0</v>
      </c>
      <c r="X13" s="34">
        <v>15.0</v>
      </c>
      <c r="Y13" s="34">
        <v>0.0</v>
      </c>
      <c r="Z13" s="34">
        <v>1.0</v>
      </c>
      <c r="AA13" s="34">
        <v>0.0</v>
      </c>
      <c r="AB13" s="34">
        <v>0.0</v>
      </c>
      <c r="AC13" s="34">
        <v>0.0</v>
      </c>
      <c r="AD13" s="34">
        <v>1.0</v>
      </c>
      <c r="AE13" s="34">
        <v>11.0</v>
      </c>
      <c r="AF13" s="34">
        <v>0.0</v>
      </c>
      <c r="AG13" s="45"/>
      <c r="AH13" s="45"/>
      <c r="AI13" s="45"/>
      <c r="AJ13" s="45"/>
      <c r="AK13" s="45"/>
      <c r="AL13" s="45"/>
    </row>
    <row r="14">
      <c r="A14" s="57">
        <v>1.6</v>
      </c>
      <c r="B14" s="54">
        <v>12.0</v>
      </c>
      <c r="C14" s="34">
        <v>2.0</v>
      </c>
      <c r="D14" s="34">
        <v>18.0</v>
      </c>
      <c r="E14" s="34">
        <v>1.0</v>
      </c>
      <c r="F14" s="34">
        <v>1.0</v>
      </c>
      <c r="G14" s="34">
        <v>1.0</v>
      </c>
      <c r="H14" s="34">
        <v>2.0</v>
      </c>
      <c r="I14" s="34">
        <v>0.0</v>
      </c>
      <c r="J14" s="34">
        <v>2.0</v>
      </c>
      <c r="K14" s="34">
        <v>12.0</v>
      </c>
      <c r="L14" s="34">
        <v>3.0</v>
      </c>
      <c r="M14" s="55">
        <v>2.0</v>
      </c>
      <c r="N14" s="55">
        <v>18.0</v>
      </c>
      <c r="O14" s="55">
        <v>0.0</v>
      </c>
      <c r="P14" s="55">
        <v>1.0</v>
      </c>
      <c r="Q14" s="55">
        <v>0.0</v>
      </c>
      <c r="R14" s="55">
        <v>0.0</v>
      </c>
      <c r="S14" s="55">
        <v>0.0</v>
      </c>
      <c r="T14" s="55">
        <v>1.0</v>
      </c>
      <c r="U14" s="55">
        <v>12.0</v>
      </c>
      <c r="V14" s="55">
        <v>2.0</v>
      </c>
      <c r="W14" s="34">
        <v>1.0</v>
      </c>
      <c r="X14" s="34">
        <v>18.0</v>
      </c>
      <c r="Y14" s="34">
        <v>0.0</v>
      </c>
      <c r="Z14" s="34">
        <v>1.0</v>
      </c>
      <c r="AA14" s="34">
        <v>0.0</v>
      </c>
      <c r="AB14" s="34">
        <v>0.0</v>
      </c>
      <c r="AC14" s="34">
        <v>0.0</v>
      </c>
      <c r="AD14" s="34">
        <v>1.0</v>
      </c>
      <c r="AE14" s="34">
        <v>12.0</v>
      </c>
      <c r="AF14" s="34">
        <v>1.0</v>
      </c>
      <c r="AG14" s="45"/>
      <c r="AH14" s="45"/>
      <c r="AI14" s="45"/>
      <c r="AJ14" s="45"/>
      <c r="AK14" s="45"/>
      <c r="AL14" s="45"/>
    </row>
    <row r="15">
      <c r="A15" s="57">
        <v>2.0</v>
      </c>
      <c r="B15" s="54">
        <v>13.0</v>
      </c>
      <c r="C15" s="34">
        <v>3.0</v>
      </c>
      <c r="D15" s="34">
        <v>20.0</v>
      </c>
      <c r="E15" s="34">
        <v>1.0</v>
      </c>
      <c r="F15" s="34">
        <v>1.0</v>
      </c>
      <c r="G15" s="34">
        <v>1.0</v>
      </c>
      <c r="H15" s="34">
        <v>3.0</v>
      </c>
      <c r="I15" s="34">
        <v>0.0</v>
      </c>
      <c r="J15" s="34">
        <v>2.0</v>
      </c>
      <c r="K15" s="34">
        <v>13.0</v>
      </c>
      <c r="L15" s="34">
        <v>3.0</v>
      </c>
      <c r="M15" s="55">
        <v>2.0</v>
      </c>
      <c r="N15" s="55">
        <v>20.0</v>
      </c>
      <c r="O15" s="55">
        <v>1.0</v>
      </c>
      <c r="P15" s="55">
        <v>1.0</v>
      </c>
      <c r="Q15" s="55">
        <v>0.0</v>
      </c>
      <c r="R15" s="55">
        <v>0.0</v>
      </c>
      <c r="S15" s="55">
        <v>1.0</v>
      </c>
      <c r="T15" s="55">
        <v>1.0</v>
      </c>
      <c r="U15" s="55">
        <v>13.0</v>
      </c>
      <c r="V15" s="55">
        <v>3.0</v>
      </c>
      <c r="W15" s="34">
        <v>1.0</v>
      </c>
      <c r="X15" s="34">
        <v>20.0</v>
      </c>
      <c r="Y15" s="34">
        <v>0.0</v>
      </c>
      <c r="Z15" s="34">
        <v>1.0</v>
      </c>
      <c r="AA15" s="34">
        <v>0.0</v>
      </c>
      <c r="AB15" s="34">
        <v>0.0</v>
      </c>
      <c r="AC15" s="34">
        <v>0.0</v>
      </c>
      <c r="AD15" s="34">
        <v>1.0</v>
      </c>
      <c r="AE15" s="34">
        <v>13.0</v>
      </c>
      <c r="AF15" s="34">
        <v>1.0</v>
      </c>
      <c r="AG15" s="45"/>
      <c r="AH15" s="45"/>
      <c r="AI15" s="45"/>
      <c r="AJ15" s="45"/>
      <c r="AK15" s="45"/>
      <c r="AL15" s="45"/>
    </row>
    <row r="16">
      <c r="A16" s="57">
        <v>2.3</v>
      </c>
      <c r="B16" s="54">
        <v>14.0</v>
      </c>
      <c r="C16" s="34">
        <v>3.0</v>
      </c>
      <c r="D16" s="34">
        <v>22.0</v>
      </c>
      <c r="E16" s="34">
        <v>1.0</v>
      </c>
      <c r="F16" s="34">
        <v>1.0</v>
      </c>
      <c r="G16" s="34">
        <v>1.0</v>
      </c>
      <c r="H16" s="34">
        <v>4.0</v>
      </c>
      <c r="I16" s="34">
        <v>0.0</v>
      </c>
      <c r="J16" s="34">
        <v>2.0</v>
      </c>
      <c r="K16" s="34">
        <v>14.0</v>
      </c>
      <c r="L16" s="34">
        <v>4.0</v>
      </c>
      <c r="M16" s="55">
        <v>2.0</v>
      </c>
      <c r="N16" s="55">
        <v>22.0</v>
      </c>
      <c r="O16" s="55">
        <v>1.0</v>
      </c>
      <c r="P16" s="55">
        <v>1.0</v>
      </c>
      <c r="Q16" s="55">
        <v>0.0</v>
      </c>
      <c r="R16" s="55">
        <v>0.0</v>
      </c>
      <c r="S16" s="55">
        <v>1.0</v>
      </c>
      <c r="T16" s="55">
        <v>1.0</v>
      </c>
      <c r="U16" s="55">
        <v>14.0</v>
      </c>
      <c r="V16" s="55">
        <v>3.0</v>
      </c>
      <c r="W16" s="34">
        <v>1.0</v>
      </c>
      <c r="X16" s="34">
        <v>22.0</v>
      </c>
      <c r="Y16" s="34">
        <v>0.0</v>
      </c>
      <c r="Z16" s="34">
        <v>1.0</v>
      </c>
      <c r="AA16" s="34">
        <v>0.0</v>
      </c>
      <c r="AB16" s="34">
        <v>0.0</v>
      </c>
      <c r="AC16" s="34">
        <v>0.0</v>
      </c>
      <c r="AD16" s="34">
        <v>1.0</v>
      </c>
      <c r="AE16" s="34">
        <v>14.0</v>
      </c>
      <c r="AF16" s="34">
        <v>1.0</v>
      </c>
      <c r="AG16" s="45"/>
      <c r="AH16" s="45"/>
      <c r="AI16" s="45"/>
      <c r="AJ16" s="45"/>
      <c r="AK16" s="45"/>
      <c r="AL16" s="45"/>
    </row>
    <row r="17">
      <c r="A17" s="57">
        <v>2.6</v>
      </c>
      <c r="B17" s="54">
        <v>15.0</v>
      </c>
      <c r="C17" s="34">
        <v>3.0</v>
      </c>
      <c r="D17" s="34">
        <v>22.0</v>
      </c>
      <c r="E17" s="34">
        <v>1.0</v>
      </c>
      <c r="F17" s="34">
        <v>1.0</v>
      </c>
      <c r="G17" s="34">
        <v>1.0</v>
      </c>
      <c r="H17" s="34">
        <v>5.0</v>
      </c>
      <c r="I17" s="34">
        <v>1.0</v>
      </c>
      <c r="J17" s="34">
        <v>2.0</v>
      </c>
      <c r="K17" s="34">
        <v>15.0</v>
      </c>
      <c r="L17" s="34">
        <v>4.0</v>
      </c>
      <c r="M17" s="55">
        <v>2.0</v>
      </c>
      <c r="N17" s="55">
        <v>22.0</v>
      </c>
      <c r="O17" s="55">
        <v>1.0</v>
      </c>
      <c r="P17" s="55">
        <v>1.0</v>
      </c>
      <c r="Q17" s="55">
        <v>0.0</v>
      </c>
      <c r="R17" s="55">
        <v>0.0</v>
      </c>
      <c r="S17" s="55">
        <v>1.0</v>
      </c>
      <c r="T17" s="55">
        <v>1.0</v>
      </c>
      <c r="U17" s="55">
        <v>15.0</v>
      </c>
      <c r="V17" s="55">
        <v>4.0</v>
      </c>
      <c r="W17" s="34">
        <v>1.0</v>
      </c>
      <c r="X17" s="34">
        <v>22.0</v>
      </c>
      <c r="Y17" s="34">
        <v>0.0</v>
      </c>
      <c r="Z17" s="34">
        <v>1.0</v>
      </c>
      <c r="AA17" s="34">
        <v>0.0</v>
      </c>
      <c r="AB17" s="34">
        <v>0.0</v>
      </c>
      <c r="AC17" s="34">
        <v>0.0</v>
      </c>
      <c r="AD17" s="34">
        <v>1.0</v>
      </c>
      <c r="AE17" s="34">
        <v>15.0</v>
      </c>
      <c r="AF17" s="34">
        <v>1.0</v>
      </c>
      <c r="AG17" s="45"/>
      <c r="AH17" s="45"/>
      <c r="AI17" s="45"/>
      <c r="AJ17" s="45"/>
      <c r="AK17" s="45"/>
      <c r="AL17" s="45"/>
    </row>
    <row r="18">
      <c r="A18" s="57">
        <v>3.0</v>
      </c>
      <c r="B18" s="54">
        <v>16.0</v>
      </c>
      <c r="C18" s="34">
        <v>3.0</v>
      </c>
      <c r="D18" s="34">
        <v>22.0</v>
      </c>
      <c r="E18" s="34">
        <v>0.0</v>
      </c>
      <c r="F18" s="34">
        <v>1.0</v>
      </c>
      <c r="G18" s="34">
        <v>1.0</v>
      </c>
      <c r="H18" s="34">
        <v>5.0</v>
      </c>
      <c r="I18" s="34">
        <v>1.0</v>
      </c>
      <c r="J18" s="34">
        <v>2.0</v>
      </c>
      <c r="K18" s="34">
        <v>16.0</v>
      </c>
      <c r="L18" s="34">
        <v>5.0</v>
      </c>
      <c r="M18" s="55">
        <v>2.0</v>
      </c>
      <c r="N18" s="55">
        <v>22.0</v>
      </c>
      <c r="O18" s="55">
        <v>1.0</v>
      </c>
      <c r="P18" s="55">
        <v>1.0</v>
      </c>
      <c r="Q18" s="55">
        <v>1.0</v>
      </c>
      <c r="R18" s="55">
        <v>3.0</v>
      </c>
      <c r="S18" s="55">
        <v>0.0</v>
      </c>
      <c r="T18" s="55">
        <v>2.0</v>
      </c>
      <c r="U18" s="55">
        <v>16.0</v>
      </c>
      <c r="V18" s="55">
        <v>4.0</v>
      </c>
      <c r="W18" s="34">
        <v>2.0</v>
      </c>
      <c r="X18" s="34">
        <v>22.0</v>
      </c>
      <c r="Y18" s="34">
        <v>1.0</v>
      </c>
      <c r="Z18" s="34">
        <v>1.0</v>
      </c>
      <c r="AA18" s="34">
        <v>1.0</v>
      </c>
      <c r="AB18" s="34">
        <v>2.0</v>
      </c>
      <c r="AC18" s="34">
        <v>0.0</v>
      </c>
      <c r="AD18" s="34">
        <v>1.0</v>
      </c>
      <c r="AE18" s="34">
        <v>16.0</v>
      </c>
      <c r="AF18" s="34">
        <v>2.0</v>
      </c>
      <c r="AG18" s="45"/>
      <c r="AH18" s="45"/>
      <c r="AI18" s="45"/>
      <c r="AJ18" s="45"/>
      <c r="AK18" s="45"/>
      <c r="AL18" s="45"/>
    </row>
    <row r="19">
      <c r="A19" s="57">
        <v>4.0</v>
      </c>
      <c r="B19" s="54">
        <v>17.0</v>
      </c>
      <c r="C19" s="34">
        <v>3.0</v>
      </c>
      <c r="D19" s="34">
        <v>24.0</v>
      </c>
      <c r="E19" s="34">
        <v>0.0</v>
      </c>
      <c r="F19" s="34">
        <v>1.0</v>
      </c>
      <c r="G19" s="34">
        <v>1.0</v>
      </c>
      <c r="H19" s="34">
        <v>5.0</v>
      </c>
      <c r="I19" s="34">
        <v>1.0</v>
      </c>
      <c r="J19" s="34">
        <v>2.0</v>
      </c>
      <c r="K19" s="34">
        <v>18.0</v>
      </c>
      <c r="L19" s="34">
        <v>5.0</v>
      </c>
      <c r="M19" s="55">
        <v>2.0</v>
      </c>
      <c r="N19" s="55">
        <v>24.0</v>
      </c>
      <c r="O19" s="55">
        <v>2.0</v>
      </c>
      <c r="P19" s="55">
        <v>1.0</v>
      </c>
      <c r="Q19" s="55">
        <v>1.0</v>
      </c>
      <c r="R19" s="55">
        <v>5.0</v>
      </c>
      <c r="S19" s="55">
        <v>1.0</v>
      </c>
      <c r="T19" s="55">
        <v>2.0</v>
      </c>
      <c r="U19" s="55">
        <v>18.0</v>
      </c>
      <c r="V19" s="55">
        <v>5.0</v>
      </c>
      <c r="W19" s="34">
        <v>2.0</v>
      </c>
      <c r="X19" s="34">
        <v>24.0</v>
      </c>
      <c r="Y19" s="34">
        <v>1.0</v>
      </c>
      <c r="Z19" s="34">
        <v>1.0</v>
      </c>
      <c r="AA19" s="34">
        <v>1.0</v>
      </c>
      <c r="AB19" s="34">
        <v>5.0</v>
      </c>
      <c r="AC19" s="34">
        <v>0.0</v>
      </c>
      <c r="AD19" s="34">
        <v>2.0</v>
      </c>
      <c r="AE19" s="34">
        <v>18.0</v>
      </c>
      <c r="AF19" s="34">
        <v>2.0</v>
      </c>
      <c r="AG19" s="45"/>
      <c r="AH19" s="45"/>
      <c r="AI19" s="45"/>
      <c r="AJ19" s="45"/>
      <c r="AK19" s="45"/>
      <c r="AL19" s="45"/>
    </row>
    <row r="20">
      <c r="A20" s="57">
        <v>5.0</v>
      </c>
      <c r="B20" s="54">
        <v>18.0</v>
      </c>
      <c r="C20" s="34">
        <v>3.0</v>
      </c>
      <c r="D20" s="34">
        <v>26.0</v>
      </c>
      <c r="E20" s="34">
        <v>0.0</v>
      </c>
      <c r="F20" s="34">
        <v>2.0</v>
      </c>
      <c r="G20" s="34">
        <v>1.0</v>
      </c>
      <c r="H20" s="34">
        <v>5.0</v>
      </c>
      <c r="I20" s="34">
        <v>1.0</v>
      </c>
      <c r="J20" s="34">
        <v>3.0</v>
      </c>
      <c r="K20" s="34">
        <v>20.0</v>
      </c>
      <c r="L20" s="34">
        <v>6.0</v>
      </c>
      <c r="M20" s="55">
        <v>2.0</v>
      </c>
      <c r="N20" s="55">
        <v>26.0</v>
      </c>
      <c r="O20" s="55">
        <v>2.0</v>
      </c>
      <c r="P20" s="55">
        <v>2.0</v>
      </c>
      <c r="Q20" s="55">
        <v>1.0</v>
      </c>
      <c r="R20" s="55">
        <v>5.0</v>
      </c>
      <c r="S20" s="55">
        <v>1.0</v>
      </c>
      <c r="T20" s="55">
        <v>2.0</v>
      </c>
      <c r="U20" s="55">
        <v>20.0</v>
      </c>
      <c r="V20" s="55">
        <v>5.0</v>
      </c>
      <c r="W20" s="34">
        <v>2.0</v>
      </c>
      <c r="X20" s="34">
        <v>26.0</v>
      </c>
      <c r="Y20" s="34">
        <v>1.0</v>
      </c>
      <c r="Z20" s="34">
        <v>2.0</v>
      </c>
      <c r="AA20" s="34">
        <v>1.0</v>
      </c>
      <c r="AB20" s="34">
        <v>5.0</v>
      </c>
      <c r="AC20" s="34">
        <v>1.0</v>
      </c>
      <c r="AD20" s="34">
        <v>2.0</v>
      </c>
      <c r="AE20" s="34">
        <v>20.0</v>
      </c>
      <c r="AF20" s="34">
        <v>2.0</v>
      </c>
      <c r="AG20" s="45"/>
      <c r="AH20" s="45"/>
      <c r="AI20" s="45"/>
      <c r="AJ20" s="45"/>
      <c r="AK20" s="45"/>
      <c r="AL20" s="45"/>
    </row>
    <row r="21">
      <c r="A21" s="57">
        <v>6.0</v>
      </c>
      <c r="B21" s="54">
        <v>19.0</v>
      </c>
      <c r="C21" s="34">
        <v>3.0</v>
      </c>
      <c r="D21" s="34">
        <v>28.0</v>
      </c>
      <c r="E21" s="34">
        <v>0.0</v>
      </c>
      <c r="F21" s="34">
        <v>2.0</v>
      </c>
      <c r="G21" s="34">
        <v>1.0</v>
      </c>
      <c r="H21" s="34">
        <v>5.0</v>
      </c>
      <c r="I21" s="34">
        <v>1.0</v>
      </c>
      <c r="J21" s="34">
        <v>3.0</v>
      </c>
      <c r="K21" s="34">
        <v>22.0</v>
      </c>
      <c r="L21" s="34">
        <v>6.0</v>
      </c>
      <c r="M21" s="55">
        <v>2.0</v>
      </c>
      <c r="N21" s="55">
        <v>28.0</v>
      </c>
      <c r="O21" s="55">
        <v>2.0</v>
      </c>
      <c r="P21" s="55">
        <v>2.0</v>
      </c>
      <c r="Q21" s="55">
        <v>1.0</v>
      </c>
      <c r="R21" s="55">
        <v>5.0</v>
      </c>
      <c r="S21" s="55">
        <v>1.0</v>
      </c>
      <c r="T21" s="55">
        <v>2.0</v>
      </c>
      <c r="U21" s="55">
        <v>22.0</v>
      </c>
      <c r="V21" s="55">
        <v>6.0</v>
      </c>
      <c r="W21" s="34">
        <v>2.0</v>
      </c>
      <c r="X21" s="34">
        <v>28.0</v>
      </c>
      <c r="Y21" s="34">
        <v>2.0</v>
      </c>
      <c r="Z21" s="34">
        <v>2.0</v>
      </c>
      <c r="AA21" s="34">
        <v>1.0</v>
      </c>
      <c r="AB21" s="34">
        <v>5.0</v>
      </c>
      <c r="AC21" s="34">
        <v>1.0</v>
      </c>
      <c r="AD21" s="34">
        <v>2.0</v>
      </c>
      <c r="AE21" s="34">
        <v>22.0</v>
      </c>
      <c r="AF21" s="34">
        <v>2.0</v>
      </c>
      <c r="AG21" s="45"/>
      <c r="AH21" s="45"/>
      <c r="AI21" s="45"/>
      <c r="AJ21" s="45"/>
      <c r="AK21" s="45"/>
      <c r="AL21" s="45"/>
    </row>
    <row r="22">
      <c r="A22" s="57">
        <v>8.0</v>
      </c>
      <c r="B22" s="54">
        <v>20.0</v>
      </c>
      <c r="C22" s="34">
        <v>3.0</v>
      </c>
      <c r="D22" s="34">
        <v>30.0</v>
      </c>
      <c r="E22" s="34">
        <v>1.0</v>
      </c>
      <c r="F22" s="34">
        <v>2.0</v>
      </c>
      <c r="G22" s="34">
        <v>1.0</v>
      </c>
      <c r="H22" s="34">
        <v>5.0</v>
      </c>
      <c r="I22" s="34">
        <v>1.0</v>
      </c>
      <c r="J22" s="34">
        <v>3.0</v>
      </c>
      <c r="K22" s="34">
        <v>26.0</v>
      </c>
      <c r="L22" s="34">
        <v>7.0</v>
      </c>
      <c r="M22" s="55">
        <v>2.0</v>
      </c>
      <c r="N22" s="55">
        <v>30.0</v>
      </c>
      <c r="O22" s="55">
        <v>3.0</v>
      </c>
      <c r="P22" s="55">
        <v>2.0</v>
      </c>
      <c r="Q22" s="55">
        <v>1.0</v>
      </c>
      <c r="R22" s="55">
        <v>5.0</v>
      </c>
      <c r="S22" s="55">
        <v>1.0</v>
      </c>
      <c r="T22" s="55">
        <v>3.0</v>
      </c>
      <c r="U22" s="55">
        <v>26.0</v>
      </c>
      <c r="V22" s="55">
        <v>6.0</v>
      </c>
      <c r="W22" s="34">
        <v>2.0</v>
      </c>
      <c r="X22" s="34">
        <v>30.0</v>
      </c>
      <c r="Y22" s="34">
        <v>2.0</v>
      </c>
      <c r="Z22" s="34">
        <v>2.0</v>
      </c>
      <c r="AA22" s="34">
        <v>1.0</v>
      </c>
      <c r="AB22" s="34">
        <v>5.0</v>
      </c>
      <c r="AC22" s="34">
        <v>1.0</v>
      </c>
      <c r="AD22" s="34">
        <v>2.0</v>
      </c>
      <c r="AE22" s="34">
        <v>26.0</v>
      </c>
      <c r="AF22" s="34">
        <v>3.0</v>
      </c>
      <c r="AG22" s="45"/>
      <c r="AH22" s="45"/>
      <c r="AI22" s="45"/>
      <c r="AJ22" s="45"/>
      <c r="AK22" s="45"/>
      <c r="AL22" s="45"/>
    </row>
    <row r="23">
      <c r="A23" s="57">
        <v>10.0</v>
      </c>
      <c r="B23" s="53">
        <v>21.0</v>
      </c>
      <c r="C23" s="34">
        <v>3.0</v>
      </c>
      <c r="D23" s="34">
        <v>30.0</v>
      </c>
      <c r="E23" s="34">
        <v>1.0</v>
      </c>
      <c r="F23" s="34">
        <v>2.0</v>
      </c>
      <c r="G23" s="34">
        <v>1.0</v>
      </c>
      <c r="H23" s="34">
        <v>5.0</v>
      </c>
      <c r="I23" s="34">
        <v>1.0</v>
      </c>
      <c r="J23" s="34">
        <v>3.0</v>
      </c>
      <c r="K23" s="34">
        <v>30.0</v>
      </c>
      <c r="L23" s="34">
        <v>7.0</v>
      </c>
      <c r="M23" s="55">
        <v>2.0</v>
      </c>
      <c r="N23" s="55">
        <v>30.0</v>
      </c>
      <c r="O23" s="55">
        <v>3.0</v>
      </c>
      <c r="P23" s="55">
        <v>2.0</v>
      </c>
      <c r="Q23" s="55">
        <v>1.0</v>
      </c>
      <c r="R23" s="55">
        <v>5.0</v>
      </c>
      <c r="S23" s="55">
        <v>1.0</v>
      </c>
      <c r="T23" s="55">
        <v>3.0</v>
      </c>
      <c r="U23" s="55">
        <v>30.0</v>
      </c>
      <c r="V23" s="55">
        <v>7.0</v>
      </c>
      <c r="W23" s="34">
        <v>2.0</v>
      </c>
      <c r="X23" s="34">
        <v>30.0</v>
      </c>
      <c r="Y23" s="34">
        <v>2.0</v>
      </c>
      <c r="Z23" s="34">
        <v>2.0</v>
      </c>
      <c r="AA23" s="34">
        <v>1.0</v>
      </c>
      <c r="AB23" s="34">
        <v>5.0</v>
      </c>
      <c r="AC23" s="34">
        <v>1.0</v>
      </c>
      <c r="AD23" s="34">
        <v>3.0</v>
      </c>
      <c r="AE23" s="34">
        <v>30.0</v>
      </c>
      <c r="AF23" s="34">
        <v>3.0</v>
      </c>
      <c r="AG23" s="45"/>
      <c r="AH23" s="45"/>
      <c r="AI23" s="45"/>
      <c r="AJ23" s="45"/>
      <c r="AK23" s="45"/>
      <c r="AL23" s="45"/>
    </row>
    <row r="24">
      <c r="A24" s="57">
        <v>12.0</v>
      </c>
      <c r="B24" s="54">
        <v>22.0</v>
      </c>
      <c r="C24" s="34">
        <v>3.0</v>
      </c>
      <c r="D24" s="34">
        <v>33.0</v>
      </c>
      <c r="E24" s="34">
        <v>1.0</v>
      </c>
      <c r="F24" s="34">
        <v>2.0</v>
      </c>
      <c r="G24" s="34">
        <v>1.0</v>
      </c>
      <c r="H24" s="34">
        <v>5.0</v>
      </c>
      <c r="I24" s="34">
        <v>1.0</v>
      </c>
      <c r="J24" s="34">
        <v>3.0</v>
      </c>
      <c r="K24" s="34">
        <v>34.0</v>
      </c>
      <c r="L24" s="34">
        <v>8.0</v>
      </c>
      <c r="M24" s="55">
        <v>2.0</v>
      </c>
      <c r="N24" s="55">
        <v>33.0</v>
      </c>
      <c r="O24" s="55">
        <v>3.0</v>
      </c>
      <c r="P24" s="55">
        <v>2.0</v>
      </c>
      <c r="Q24" s="55">
        <v>1.0</v>
      </c>
      <c r="R24" s="55">
        <v>5.0</v>
      </c>
      <c r="S24" s="55">
        <v>1.0</v>
      </c>
      <c r="T24" s="55">
        <v>3.0</v>
      </c>
      <c r="U24" s="55">
        <v>34.0</v>
      </c>
      <c r="V24" s="55">
        <v>7.0</v>
      </c>
      <c r="W24" s="34">
        <v>2.0</v>
      </c>
      <c r="X24" s="34">
        <v>33.0</v>
      </c>
      <c r="Y24" s="34">
        <v>3.0</v>
      </c>
      <c r="Z24" s="34">
        <v>2.0</v>
      </c>
      <c r="AA24" s="34">
        <v>1.0</v>
      </c>
      <c r="AB24" s="34">
        <v>5.0</v>
      </c>
      <c r="AC24" s="34">
        <v>1.0</v>
      </c>
      <c r="AD24" s="34">
        <v>3.0</v>
      </c>
      <c r="AE24" s="34">
        <v>34.0</v>
      </c>
      <c r="AF24" s="34">
        <v>4.0</v>
      </c>
      <c r="AG24" s="45"/>
      <c r="AH24" s="45"/>
      <c r="AI24" s="45"/>
      <c r="AJ24" s="45"/>
      <c r="AK24" s="45"/>
      <c r="AL24" s="45"/>
    </row>
    <row r="25">
      <c r="A25" s="57">
        <v>14.0</v>
      </c>
      <c r="B25" s="53">
        <v>23.0</v>
      </c>
      <c r="C25" s="34">
        <v>3.0</v>
      </c>
      <c r="D25" s="34">
        <v>35.0</v>
      </c>
      <c r="E25" s="34">
        <v>1.0</v>
      </c>
      <c r="F25" s="34">
        <v>2.0</v>
      </c>
      <c r="G25" s="34">
        <v>1.0</v>
      </c>
      <c r="H25" s="34">
        <v>5.0</v>
      </c>
      <c r="I25" s="34">
        <v>1.0</v>
      </c>
      <c r="J25" s="34">
        <v>3.0</v>
      </c>
      <c r="K25" s="34">
        <v>35.0</v>
      </c>
      <c r="L25" s="34">
        <v>8.0</v>
      </c>
      <c r="M25" s="55">
        <v>2.0</v>
      </c>
      <c r="N25" s="55">
        <v>35.0</v>
      </c>
      <c r="O25" s="55">
        <v>3.0</v>
      </c>
      <c r="P25" s="55">
        <v>2.0</v>
      </c>
      <c r="Q25" s="55">
        <v>1.0</v>
      </c>
      <c r="R25" s="55">
        <v>5.0</v>
      </c>
      <c r="S25" s="55">
        <v>1.0</v>
      </c>
      <c r="T25" s="55">
        <v>3.0</v>
      </c>
      <c r="U25" s="55">
        <v>35.0</v>
      </c>
      <c r="V25" s="55">
        <v>8.0</v>
      </c>
      <c r="W25" s="34">
        <v>2.0</v>
      </c>
      <c r="X25" s="34">
        <v>35.0</v>
      </c>
      <c r="Y25" s="34">
        <v>3.0</v>
      </c>
      <c r="Z25" s="34">
        <v>2.0</v>
      </c>
      <c r="AA25" s="34">
        <v>1.0</v>
      </c>
      <c r="AB25" s="34">
        <v>5.0</v>
      </c>
      <c r="AC25" s="34">
        <v>1.0</v>
      </c>
      <c r="AD25" s="34">
        <v>3.0</v>
      </c>
      <c r="AE25" s="34">
        <v>35.0</v>
      </c>
      <c r="AF25" s="34">
        <v>4.0</v>
      </c>
      <c r="AG25" s="45"/>
      <c r="AH25" s="45"/>
      <c r="AI25" s="45"/>
      <c r="AJ25" s="45"/>
      <c r="AK25" s="45"/>
      <c r="AL25" s="45"/>
    </row>
    <row r="26">
      <c r="A26" s="54"/>
      <c r="B26" s="5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7" t="s">
        <v>127</v>
      </c>
      <c r="B27" s="34"/>
      <c r="C27" s="48" t="s">
        <v>112</v>
      </c>
      <c r="D27" s="48" t="s">
        <v>112</v>
      </c>
      <c r="E27" s="48" t="s">
        <v>112</v>
      </c>
      <c r="F27" s="48" t="s">
        <v>112</v>
      </c>
      <c r="G27" s="48" t="s">
        <v>112</v>
      </c>
      <c r="H27" s="48" t="s">
        <v>112</v>
      </c>
      <c r="I27" s="48" t="s">
        <v>112</v>
      </c>
      <c r="J27" s="48" t="s">
        <v>112</v>
      </c>
      <c r="K27" s="48" t="s">
        <v>112</v>
      </c>
      <c r="L27" s="48" t="s">
        <v>112</v>
      </c>
      <c r="M27" s="49" t="s">
        <v>113</v>
      </c>
      <c r="N27" s="49" t="s">
        <v>113</v>
      </c>
      <c r="O27" s="49" t="s">
        <v>113</v>
      </c>
      <c r="P27" s="49" t="s">
        <v>113</v>
      </c>
      <c r="Q27" s="49" t="s">
        <v>113</v>
      </c>
      <c r="R27" s="49" t="s">
        <v>113</v>
      </c>
      <c r="S27" s="49" t="s">
        <v>113</v>
      </c>
      <c r="T27" s="49" t="s">
        <v>113</v>
      </c>
      <c r="U27" s="49" t="s">
        <v>113</v>
      </c>
      <c r="V27" s="49" t="s">
        <v>113</v>
      </c>
      <c r="W27" s="50" t="s">
        <v>114</v>
      </c>
      <c r="X27" s="50" t="s">
        <v>114</v>
      </c>
      <c r="Y27" s="50" t="s">
        <v>114</v>
      </c>
      <c r="Z27" s="50" t="s">
        <v>114</v>
      </c>
      <c r="AA27" s="50" t="s">
        <v>114</v>
      </c>
      <c r="AB27" s="50" t="s">
        <v>114</v>
      </c>
      <c r="AC27" s="50" t="s">
        <v>114</v>
      </c>
      <c r="AD27" s="50" t="s">
        <v>114</v>
      </c>
      <c r="AE27" s="50" t="s">
        <v>114</v>
      </c>
      <c r="AF27" s="50" t="s">
        <v>114</v>
      </c>
      <c r="AG27" s="45"/>
      <c r="AH27" s="45"/>
      <c r="AI27" s="45"/>
      <c r="AJ27" s="45"/>
      <c r="AK27" s="45"/>
      <c r="AL27" s="45"/>
    </row>
    <row r="28">
      <c r="A28" s="51" t="s">
        <v>80</v>
      </c>
      <c r="B28" s="52" t="s">
        <v>115</v>
      </c>
      <c r="C28" s="52" t="s">
        <v>116</v>
      </c>
      <c r="D28" s="52" t="s">
        <v>51</v>
      </c>
      <c r="E28" s="52" t="s">
        <v>117</v>
      </c>
      <c r="F28" s="52" t="s">
        <v>118</v>
      </c>
      <c r="G28" s="52" t="s">
        <v>119</v>
      </c>
      <c r="H28" s="52" t="s">
        <v>120</v>
      </c>
      <c r="I28" s="52" t="s">
        <v>121</v>
      </c>
      <c r="J28" s="52" t="s">
        <v>122</v>
      </c>
      <c r="K28" s="52" t="s">
        <v>123</v>
      </c>
      <c r="L28" s="52" t="s">
        <v>124</v>
      </c>
      <c r="M28" s="52" t="s">
        <v>116</v>
      </c>
      <c r="N28" s="52" t="s">
        <v>51</v>
      </c>
      <c r="O28" s="52" t="s">
        <v>117</v>
      </c>
      <c r="P28" s="52" t="s">
        <v>118</v>
      </c>
      <c r="Q28" s="52" t="s">
        <v>119</v>
      </c>
      <c r="R28" s="52" t="s">
        <v>120</v>
      </c>
      <c r="S28" s="52" t="s">
        <v>121</v>
      </c>
      <c r="T28" s="52" t="s">
        <v>122</v>
      </c>
      <c r="U28" s="52" t="s">
        <v>123</v>
      </c>
      <c r="V28" s="52" t="s">
        <v>124</v>
      </c>
      <c r="W28" s="52" t="s">
        <v>116</v>
      </c>
      <c r="X28" s="52" t="s">
        <v>51</v>
      </c>
      <c r="Y28" s="52" t="s">
        <v>117</v>
      </c>
      <c r="Z28" s="52" t="s">
        <v>118</v>
      </c>
      <c r="AA28" s="52" t="s">
        <v>119</v>
      </c>
      <c r="AB28" s="52" t="s">
        <v>120</v>
      </c>
      <c r="AC28" s="52" t="s">
        <v>121</v>
      </c>
      <c r="AD28" s="52" t="s">
        <v>122</v>
      </c>
      <c r="AE28" s="52" t="s">
        <v>123</v>
      </c>
      <c r="AF28" s="52" t="s">
        <v>124</v>
      </c>
      <c r="AG28" s="45"/>
      <c r="AH28" s="45"/>
      <c r="AI28" s="45"/>
      <c r="AJ28" s="45"/>
      <c r="AK28" s="45"/>
      <c r="AL28" s="45"/>
    </row>
    <row r="29">
      <c r="A29" s="53"/>
      <c r="B29" s="54">
        <v>1.0</v>
      </c>
      <c r="C29" s="34">
        <v>1.0</v>
      </c>
      <c r="D29" s="34">
        <v>1.0</v>
      </c>
      <c r="E29" s="34"/>
      <c r="F29" s="34">
        <v>0.0</v>
      </c>
      <c r="G29" s="34"/>
      <c r="H29" s="34"/>
      <c r="I29" s="34"/>
      <c r="J29" s="34">
        <v>0.0</v>
      </c>
      <c r="K29" s="34">
        <v>0.0</v>
      </c>
      <c r="L29" s="34">
        <v>0.0</v>
      </c>
      <c r="M29" s="55">
        <v>0.0</v>
      </c>
      <c r="N29" s="55">
        <v>1.0</v>
      </c>
      <c r="O29" s="55"/>
      <c r="P29" s="55">
        <v>0.0</v>
      </c>
      <c r="Q29" s="55"/>
      <c r="R29" s="55"/>
      <c r="S29" s="55"/>
      <c r="T29" s="55">
        <v>0.0</v>
      </c>
      <c r="U29" s="55">
        <v>0.0</v>
      </c>
      <c r="V29" s="55">
        <v>0.0</v>
      </c>
      <c r="W29" s="34"/>
      <c r="X29" s="34">
        <v>1.0</v>
      </c>
      <c r="Y29" s="34"/>
      <c r="Z29" s="34">
        <v>0.0</v>
      </c>
      <c r="AA29" s="34"/>
      <c r="AB29" s="34"/>
      <c r="AC29" s="34"/>
      <c r="AD29" s="34"/>
      <c r="AE29" s="34">
        <v>0.0</v>
      </c>
      <c r="AF29" s="34">
        <v>0.0</v>
      </c>
      <c r="AG29" s="45"/>
      <c r="AH29" s="45"/>
      <c r="AI29" s="45"/>
      <c r="AJ29" s="45"/>
      <c r="AK29" s="45"/>
      <c r="AL29" s="45"/>
    </row>
    <row r="30">
      <c r="A30" s="56"/>
      <c r="B30" s="54">
        <v>2.0</v>
      </c>
      <c r="C30" s="34">
        <v>1.0</v>
      </c>
      <c r="D30" s="34">
        <v>4.0</v>
      </c>
      <c r="E30" s="34"/>
      <c r="F30" s="34">
        <v>0.0</v>
      </c>
      <c r="G30" s="34"/>
      <c r="H30" s="34"/>
      <c r="I30" s="34"/>
      <c r="J30" s="34">
        <v>1.0</v>
      </c>
      <c r="K30" s="34">
        <v>1.0</v>
      </c>
      <c r="L30" s="34">
        <v>0.0</v>
      </c>
      <c r="M30" s="55">
        <v>0.0</v>
      </c>
      <c r="N30" s="55">
        <v>4.0</v>
      </c>
      <c r="O30" s="55"/>
      <c r="P30" s="55">
        <v>0.0</v>
      </c>
      <c r="Q30" s="55"/>
      <c r="R30" s="55"/>
      <c r="S30" s="55"/>
      <c r="T30" s="55">
        <v>0.0</v>
      </c>
      <c r="U30" s="55">
        <v>1.0</v>
      </c>
      <c r="V30" s="55">
        <v>0.0</v>
      </c>
      <c r="W30" s="34"/>
      <c r="X30" s="34">
        <v>4.0</v>
      </c>
      <c r="Y30" s="34"/>
      <c r="Z30" s="34">
        <v>0.0</v>
      </c>
      <c r="AA30" s="34"/>
      <c r="AB30" s="34"/>
      <c r="AC30" s="34"/>
      <c r="AD30" s="34"/>
      <c r="AE30" s="34">
        <v>1.0</v>
      </c>
      <c r="AF30" s="34">
        <v>0.0</v>
      </c>
      <c r="AG30" s="45"/>
      <c r="AH30" s="45"/>
      <c r="AI30" s="45"/>
      <c r="AJ30" s="45"/>
      <c r="AK30" s="45"/>
      <c r="AL30" s="45"/>
    </row>
    <row r="31">
      <c r="A31" s="56"/>
      <c r="B31" s="54">
        <v>3.0</v>
      </c>
      <c r="C31" s="34">
        <v>1.0</v>
      </c>
      <c r="D31" s="34">
        <v>6.0</v>
      </c>
      <c r="E31" s="34"/>
      <c r="F31" s="34">
        <v>0.0</v>
      </c>
      <c r="G31" s="34"/>
      <c r="H31" s="34"/>
      <c r="I31" s="34"/>
      <c r="J31" s="34">
        <v>1.0</v>
      </c>
      <c r="K31" s="34">
        <v>2.0</v>
      </c>
      <c r="L31" s="34">
        <v>0.0</v>
      </c>
      <c r="M31" s="55">
        <v>0.0</v>
      </c>
      <c r="N31" s="55">
        <v>6.0</v>
      </c>
      <c r="O31" s="55"/>
      <c r="P31" s="55">
        <v>0.0</v>
      </c>
      <c r="Q31" s="55"/>
      <c r="R31" s="55"/>
      <c r="S31" s="55"/>
      <c r="T31" s="55">
        <v>1.0</v>
      </c>
      <c r="U31" s="55">
        <v>2.0</v>
      </c>
      <c r="V31" s="55">
        <v>0.0</v>
      </c>
      <c r="W31" s="34"/>
      <c r="X31" s="34">
        <v>6.0</v>
      </c>
      <c r="Y31" s="34"/>
      <c r="Z31" s="34">
        <v>0.0</v>
      </c>
      <c r="AA31" s="34"/>
      <c r="AB31" s="34"/>
      <c r="AC31" s="34"/>
      <c r="AD31" s="34"/>
      <c r="AE31" s="34">
        <v>2.0</v>
      </c>
      <c r="AF31" s="34">
        <v>0.0</v>
      </c>
      <c r="AG31" s="45"/>
      <c r="AH31" s="45"/>
      <c r="AI31" s="45"/>
      <c r="AJ31" s="45"/>
      <c r="AK31" s="45"/>
      <c r="AL31" s="45"/>
    </row>
    <row r="32">
      <c r="A32" s="54"/>
      <c r="B32" s="54">
        <v>4.0</v>
      </c>
      <c r="C32" s="34">
        <v>1.0</v>
      </c>
      <c r="D32" s="34">
        <v>8.0</v>
      </c>
      <c r="E32" s="34"/>
      <c r="F32" s="34">
        <v>0.0</v>
      </c>
      <c r="G32" s="34"/>
      <c r="H32" s="34"/>
      <c r="I32" s="34"/>
      <c r="J32" s="34">
        <v>1.0</v>
      </c>
      <c r="K32" s="34">
        <v>3.0</v>
      </c>
      <c r="L32" s="34">
        <v>1.0</v>
      </c>
      <c r="M32" s="55">
        <v>1.0</v>
      </c>
      <c r="N32" s="55">
        <v>8.0</v>
      </c>
      <c r="O32" s="55"/>
      <c r="P32" s="55">
        <v>0.0</v>
      </c>
      <c r="Q32" s="55"/>
      <c r="R32" s="55"/>
      <c r="S32" s="55"/>
      <c r="T32" s="55">
        <v>1.0</v>
      </c>
      <c r="U32" s="55">
        <v>3.0</v>
      </c>
      <c r="V32" s="55">
        <v>1.0</v>
      </c>
      <c r="W32" s="34"/>
      <c r="X32" s="34">
        <v>8.0</v>
      </c>
      <c r="Y32" s="34"/>
      <c r="Z32" s="34">
        <v>0.0</v>
      </c>
      <c r="AA32" s="34"/>
      <c r="AB32" s="34"/>
      <c r="AC32" s="34"/>
      <c r="AD32" s="34"/>
      <c r="AE32" s="34">
        <v>3.0</v>
      </c>
      <c r="AF32" s="34">
        <v>1.0</v>
      </c>
      <c r="AG32" s="45"/>
      <c r="AH32" s="45"/>
      <c r="AI32" s="45"/>
      <c r="AJ32" s="45"/>
      <c r="AK32" s="45"/>
      <c r="AL32" s="45"/>
    </row>
    <row r="33">
      <c r="A33" s="54"/>
      <c r="B33" s="54">
        <v>5.0</v>
      </c>
      <c r="C33" s="34">
        <v>1.0</v>
      </c>
      <c r="D33" s="34">
        <v>9.0</v>
      </c>
      <c r="E33" s="34"/>
      <c r="F33" s="34">
        <v>0.0</v>
      </c>
      <c r="G33" s="34"/>
      <c r="H33" s="34"/>
      <c r="I33" s="34"/>
      <c r="J33" s="34">
        <v>2.0</v>
      </c>
      <c r="K33" s="34">
        <v>4.0</v>
      </c>
      <c r="L33" s="34">
        <v>1.0</v>
      </c>
      <c r="M33" s="55">
        <v>1.0</v>
      </c>
      <c r="N33" s="55">
        <v>9.0</v>
      </c>
      <c r="O33" s="55"/>
      <c r="P33" s="55">
        <v>0.0</v>
      </c>
      <c r="Q33" s="55"/>
      <c r="R33" s="55"/>
      <c r="S33" s="55"/>
      <c r="T33" s="55">
        <v>1.0</v>
      </c>
      <c r="U33" s="55">
        <v>4.0</v>
      </c>
      <c r="V33" s="55">
        <v>1.0</v>
      </c>
      <c r="W33" s="34"/>
      <c r="X33" s="34">
        <v>9.0</v>
      </c>
      <c r="Y33" s="34"/>
      <c r="Z33" s="34">
        <v>0.0</v>
      </c>
      <c r="AA33" s="34"/>
      <c r="AB33" s="34"/>
      <c r="AC33" s="34"/>
      <c r="AD33" s="34"/>
      <c r="AE33" s="34">
        <v>4.0</v>
      </c>
      <c r="AF33" s="34">
        <v>1.0</v>
      </c>
      <c r="AG33" s="45"/>
      <c r="AH33" s="45"/>
      <c r="AI33" s="45"/>
      <c r="AJ33" s="45"/>
      <c r="AK33" s="45"/>
      <c r="AL33" s="45"/>
    </row>
    <row r="34">
      <c r="A34" s="57" t="s">
        <v>125</v>
      </c>
      <c r="B34" s="54">
        <v>6.0</v>
      </c>
      <c r="C34" s="34">
        <v>3.0</v>
      </c>
      <c r="D34" s="34">
        <v>10.0</v>
      </c>
      <c r="E34" s="34"/>
      <c r="F34" s="34">
        <v>0.0</v>
      </c>
      <c r="G34" s="34"/>
      <c r="H34" s="34"/>
      <c r="I34" s="34"/>
      <c r="J34" s="34">
        <v>2.0</v>
      </c>
      <c r="K34" s="34">
        <v>5.0</v>
      </c>
      <c r="L34" s="34">
        <v>1.0</v>
      </c>
      <c r="M34" s="55">
        <v>1.0</v>
      </c>
      <c r="N34" s="55">
        <v>10.0</v>
      </c>
      <c r="O34" s="55"/>
      <c r="P34" s="55">
        <v>0.0</v>
      </c>
      <c r="Q34" s="55"/>
      <c r="R34" s="55"/>
      <c r="S34" s="55"/>
      <c r="T34" s="55">
        <v>1.0</v>
      </c>
      <c r="U34" s="55">
        <v>5.0</v>
      </c>
      <c r="V34" s="55">
        <v>1.0</v>
      </c>
      <c r="W34" s="34"/>
      <c r="X34" s="34">
        <v>10.0</v>
      </c>
      <c r="Y34" s="34"/>
      <c r="Z34" s="34">
        <v>0.0</v>
      </c>
      <c r="AA34" s="34"/>
      <c r="AB34" s="34"/>
      <c r="AC34" s="34"/>
      <c r="AD34" s="34"/>
      <c r="AE34" s="34">
        <v>5.0</v>
      </c>
      <c r="AF34" s="34">
        <v>1.0</v>
      </c>
      <c r="AG34" s="45"/>
      <c r="AH34" s="45"/>
      <c r="AI34" s="45"/>
      <c r="AJ34" s="45"/>
      <c r="AK34" s="45"/>
      <c r="AL34" s="45"/>
    </row>
    <row r="35">
      <c r="A35" s="54"/>
      <c r="B35" s="54">
        <v>7.0</v>
      </c>
      <c r="C35" s="34">
        <v>3.0</v>
      </c>
      <c r="D35" s="34">
        <v>12.0</v>
      </c>
      <c r="E35" s="34"/>
      <c r="F35" s="34">
        <v>0.0</v>
      </c>
      <c r="G35" s="34"/>
      <c r="H35" s="34"/>
      <c r="I35" s="34"/>
      <c r="J35" s="34">
        <v>2.0</v>
      </c>
      <c r="K35" s="34">
        <v>6.0</v>
      </c>
      <c r="L35" s="34">
        <v>1.0</v>
      </c>
      <c r="M35" s="55">
        <v>1.0</v>
      </c>
      <c r="N35" s="55">
        <v>12.0</v>
      </c>
      <c r="O35" s="55"/>
      <c r="P35" s="55">
        <v>0.0</v>
      </c>
      <c r="Q35" s="55"/>
      <c r="R35" s="55"/>
      <c r="S35" s="55"/>
      <c r="T35" s="55">
        <v>1.0</v>
      </c>
      <c r="U35" s="55">
        <v>6.0</v>
      </c>
      <c r="V35" s="55">
        <v>1.0</v>
      </c>
      <c r="W35" s="34"/>
      <c r="X35" s="34">
        <v>12.0</v>
      </c>
      <c r="Y35" s="34"/>
      <c r="Z35" s="34">
        <v>0.0</v>
      </c>
      <c r="AA35" s="34"/>
      <c r="AB35" s="34"/>
      <c r="AC35" s="34"/>
      <c r="AD35" s="34"/>
      <c r="AE35" s="34">
        <v>6.0</v>
      </c>
      <c r="AF35" s="34">
        <v>1.0</v>
      </c>
      <c r="AG35" s="45"/>
      <c r="AH35" s="45"/>
      <c r="AI35" s="45"/>
      <c r="AJ35" s="45"/>
      <c r="AK35" s="45"/>
      <c r="AL35" s="45"/>
    </row>
    <row r="36">
      <c r="A36" s="57" t="s">
        <v>126</v>
      </c>
      <c r="B36" s="54">
        <v>8.0</v>
      </c>
      <c r="C36" s="34">
        <v>3.0</v>
      </c>
      <c r="D36" s="34">
        <v>14.0</v>
      </c>
      <c r="E36" s="34"/>
      <c r="F36" s="34">
        <v>0.0</v>
      </c>
      <c r="G36" s="34"/>
      <c r="H36" s="34"/>
      <c r="I36" s="34"/>
      <c r="J36" s="34">
        <v>2.0</v>
      </c>
      <c r="K36" s="34">
        <v>7.0</v>
      </c>
      <c r="L36" s="34">
        <v>2.0</v>
      </c>
      <c r="M36" s="55">
        <v>1.0</v>
      </c>
      <c r="N36" s="55">
        <v>14.0</v>
      </c>
      <c r="O36" s="55"/>
      <c r="P36" s="55">
        <v>0.0</v>
      </c>
      <c r="Q36" s="55"/>
      <c r="R36" s="55"/>
      <c r="S36" s="55"/>
      <c r="T36" s="55">
        <v>1.0</v>
      </c>
      <c r="U36" s="55">
        <v>7.0</v>
      </c>
      <c r="V36" s="55">
        <v>2.0</v>
      </c>
      <c r="W36" s="34"/>
      <c r="X36" s="34">
        <v>14.0</v>
      </c>
      <c r="Y36" s="34"/>
      <c r="Z36" s="34">
        <v>0.0</v>
      </c>
      <c r="AA36" s="34"/>
      <c r="AB36" s="34"/>
      <c r="AC36" s="34"/>
      <c r="AD36" s="34"/>
      <c r="AE36" s="34">
        <v>7.0</v>
      </c>
      <c r="AF36" s="34">
        <v>2.0</v>
      </c>
      <c r="AG36" s="45"/>
      <c r="AH36" s="45"/>
      <c r="AI36" s="45"/>
      <c r="AJ36" s="45"/>
      <c r="AK36" s="45"/>
      <c r="AL36" s="45"/>
    </row>
    <row r="37">
      <c r="A37" s="54"/>
      <c r="B37" s="54">
        <v>9.0</v>
      </c>
      <c r="C37" s="34">
        <v>3.0</v>
      </c>
      <c r="D37" s="34">
        <v>16.0</v>
      </c>
      <c r="E37" s="34"/>
      <c r="F37" s="34">
        <v>0.0</v>
      </c>
      <c r="G37" s="34"/>
      <c r="H37" s="34"/>
      <c r="I37" s="34"/>
      <c r="J37" s="34">
        <v>2.0</v>
      </c>
      <c r="K37" s="34">
        <v>8.0</v>
      </c>
      <c r="L37" s="34">
        <v>2.0</v>
      </c>
      <c r="M37" s="55">
        <v>2.0</v>
      </c>
      <c r="N37" s="55">
        <v>16.0</v>
      </c>
      <c r="O37" s="55"/>
      <c r="P37" s="55">
        <v>0.0</v>
      </c>
      <c r="Q37" s="55"/>
      <c r="R37" s="55"/>
      <c r="S37" s="55"/>
      <c r="T37" s="55">
        <v>1.0</v>
      </c>
      <c r="U37" s="55">
        <v>8.0</v>
      </c>
      <c r="V37" s="55">
        <v>2.0</v>
      </c>
      <c r="W37" s="34"/>
      <c r="X37" s="34">
        <v>16.0</v>
      </c>
      <c r="Y37" s="34"/>
      <c r="Z37" s="34">
        <v>0.0</v>
      </c>
      <c r="AA37" s="34"/>
      <c r="AB37" s="34"/>
      <c r="AC37" s="34"/>
      <c r="AD37" s="34"/>
      <c r="AE37" s="34">
        <v>8.0</v>
      </c>
      <c r="AF37" s="34">
        <v>2.0</v>
      </c>
      <c r="AG37" s="45"/>
      <c r="AH37" s="45"/>
      <c r="AI37" s="45"/>
      <c r="AJ37" s="45"/>
      <c r="AK37" s="45"/>
      <c r="AL37" s="45"/>
    </row>
    <row r="38">
      <c r="A38" s="57">
        <v>1.0</v>
      </c>
      <c r="B38" s="34">
        <v>11.0</v>
      </c>
      <c r="C38" s="34">
        <v>3.0</v>
      </c>
      <c r="D38" s="34">
        <v>18.0</v>
      </c>
      <c r="E38" s="34"/>
      <c r="F38" s="34">
        <v>1.0</v>
      </c>
      <c r="G38" s="34"/>
      <c r="H38" s="34"/>
      <c r="I38" s="34"/>
      <c r="J38" s="34">
        <v>2.0</v>
      </c>
      <c r="K38" s="34">
        <v>11.0</v>
      </c>
      <c r="L38" s="34">
        <v>2.0</v>
      </c>
      <c r="M38" s="55">
        <v>2.0</v>
      </c>
      <c r="N38" s="55">
        <v>18.0</v>
      </c>
      <c r="O38" s="55"/>
      <c r="P38" s="55">
        <v>1.0</v>
      </c>
      <c r="Q38" s="55"/>
      <c r="R38" s="55"/>
      <c r="S38" s="55"/>
      <c r="T38" s="55">
        <v>1.0</v>
      </c>
      <c r="U38" s="55">
        <v>11.0</v>
      </c>
      <c r="V38" s="55">
        <v>2.0</v>
      </c>
      <c r="W38" s="34"/>
      <c r="X38" s="34">
        <v>18.0</v>
      </c>
      <c r="Y38" s="34"/>
      <c r="Z38" s="34">
        <v>1.0</v>
      </c>
      <c r="AA38" s="34"/>
      <c r="AB38" s="34"/>
      <c r="AC38" s="34"/>
      <c r="AD38" s="34"/>
      <c r="AE38" s="34">
        <v>11.0</v>
      </c>
      <c r="AF38" s="34">
        <v>2.0</v>
      </c>
      <c r="AG38" s="45"/>
      <c r="AH38" s="45"/>
      <c r="AI38" s="45"/>
      <c r="AJ38" s="45"/>
      <c r="AK38" s="45"/>
      <c r="AL38" s="45"/>
    </row>
    <row r="39">
      <c r="A39" s="57">
        <v>1.3</v>
      </c>
      <c r="B39" s="34">
        <v>12.0</v>
      </c>
      <c r="C39" s="34">
        <v>3.0</v>
      </c>
      <c r="D39" s="34">
        <v>20.0</v>
      </c>
      <c r="E39" s="34"/>
      <c r="F39" s="34">
        <v>1.0</v>
      </c>
      <c r="G39" s="34"/>
      <c r="H39" s="34"/>
      <c r="I39" s="34"/>
      <c r="J39" s="34">
        <v>2.0</v>
      </c>
      <c r="K39" s="34">
        <v>12.0</v>
      </c>
      <c r="L39" s="34">
        <v>3.0</v>
      </c>
      <c r="M39" s="55">
        <v>2.0</v>
      </c>
      <c r="N39" s="55">
        <v>20.0</v>
      </c>
      <c r="O39" s="55"/>
      <c r="P39" s="55">
        <v>1.0</v>
      </c>
      <c r="Q39" s="55"/>
      <c r="R39" s="55"/>
      <c r="S39" s="55"/>
      <c r="T39" s="55">
        <v>1.0</v>
      </c>
      <c r="U39" s="55">
        <v>12.0</v>
      </c>
      <c r="V39" s="55">
        <v>3.0</v>
      </c>
      <c r="W39" s="34"/>
      <c r="X39" s="34">
        <v>20.0</v>
      </c>
      <c r="Y39" s="34"/>
      <c r="Z39" s="34">
        <v>1.0</v>
      </c>
      <c r="AA39" s="34"/>
      <c r="AB39" s="34"/>
      <c r="AC39" s="34"/>
      <c r="AD39" s="34"/>
      <c r="AE39" s="34">
        <v>12.0</v>
      </c>
      <c r="AF39" s="34">
        <v>3.0</v>
      </c>
      <c r="AG39" s="45"/>
      <c r="AH39" s="45"/>
      <c r="AI39" s="45"/>
      <c r="AJ39" s="45"/>
      <c r="AK39" s="45"/>
      <c r="AL39" s="45"/>
    </row>
    <row r="40">
      <c r="A40" s="57">
        <v>1.6</v>
      </c>
      <c r="B40" s="34">
        <v>13.0</v>
      </c>
      <c r="C40" s="34">
        <v>3.0</v>
      </c>
      <c r="D40" s="34">
        <v>22.0</v>
      </c>
      <c r="E40" s="34"/>
      <c r="F40" s="34">
        <v>1.0</v>
      </c>
      <c r="G40" s="34"/>
      <c r="H40" s="34"/>
      <c r="I40" s="34"/>
      <c r="J40" s="34">
        <v>2.0</v>
      </c>
      <c r="K40" s="34">
        <v>13.0</v>
      </c>
      <c r="L40" s="34">
        <v>3.0</v>
      </c>
      <c r="M40" s="55">
        <v>2.0</v>
      </c>
      <c r="N40" s="55">
        <v>22.0</v>
      </c>
      <c r="O40" s="55"/>
      <c r="P40" s="55">
        <v>1.0</v>
      </c>
      <c r="Q40" s="55"/>
      <c r="R40" s="55"/>
      <c r="S40" s="55"/>
      <c r="T40" s="55">
        <v>2.0</v>
      </c>
      <c r="U40" s="55">
        <v>13.0</v>
      </c>
      <c r="V40" s="55">
        <v>3.0</v>
      </c>
      <c r="W40" s="34"/>
      <c r="X40" s="34">
        <v>22.0</v>
      </c>
      <c r="Y40" s="34"/>
      <c r="Z40" s="34">
        <v>1.0</v>
      </c>
      <c r="AA40" s="34"/>
      <c r="AB40" s="34"/>
      <c r="AC40" s="34"/>
      <c r="AD40" s="34"/>
      <c r="AE40" s="34">
        <v>13.0</v>
      </c>
      <c r="AF40" s="34">
        <v>3.0</v>
      </c>
      <c r="AG40" s="45"/>
      <c r="AH40" s="45"/>
      <c r="AI40" s="45"/>
      <c r="AJ40" s="45"/>
      <c r="AK40" s="45"/>
      <c r="AL40" s="45"/>
    </row>
    <row r="41">
      <c r="A41" s="57">
        <v>2.0</v>
      </c>
      <c r="B41" s="34">
        <v>14.0</v>
      </c>
      <c r="C41" s="34">
        <v>3.0</v>
      </c>
      <c r="D41" s="34">
        <v>24.0</v>
      </c>
      <c r="E41" s="34"/>
      <c r="F41" s="34">
        <v>1.0</v>
      </c>
      <c r="G41" s="34"/>
      <c r="H41" s="34"/>
      <c r="I41" s="34"/>
      <c r="J41" s="34">
        <v>2.0</v>
      </c>
      <c r="K41" s="34">
        <v>14.0</v>
      </c>
      <c r="L41" s="34">
        <v>4.0</v>
      </c>
      <c r="M41" s="55">
        <v>2.0</v>
      </c>
      <c r="N41" s="55">
        <v>24.0</v>
      </c>
      <c r="O41" s="55"/>
      <c r="P41" s="55">
        <v>1.0</v>
      </c>
      <c r="Q41" s="55"/>
      <c r="R41" s="55"/>
      <c r="S41" s="55"/>
      <c r="T41" s="55">
        <v>2.0</v>
      </c>
      <c r="U41" s="55">
        <v>14.0</v>
      </c>
      <c r="V41" s="55">
        <v>4.0</v>
      </c>
      <c r="W41" s="34"/>
      <c r="X41" s="34">
        <v>24.0</v>
      </c>
      <c r="Y41" s="34"/>
      <c r="Z41" s="34">
        <v>1.0</v>
      </c>
      <c r="AA41" s="34"/>
      <c r="AB41" s="34"/>
      <c r="AC41" s="34"/>
      <c r="AD41" s="34"/>
      <c r="AE41" s="34">
        <v>14.0</v>
      </c>
      <c r="AF41" s="34">
        <v>4.0</v>
      </c>
      <c r="AG41" s="45"/>
      <c r="AH41" s="45"/>
      <c r="AI41" s="45"/>
      <c r="AJ41" s="45"/>
      <c r="AK41" s="45"/>
      <c r="AL41" s="45"/>
    </row>
    <row r="42">
      <c r="A42" s="57">
        <v>2.3</v>
      </c>
      <c r="B42" s="34">
        <v>16.0</v>
      </c>
      <c r="C42" s="34">
        <v>3.0</v>
      </c>
      <c r="D42" s="34">
        <v>26.0</v>
      </c>
      <c r="E42" s="34"/>
      <c r="F42" s="34">
        <v>1.0</v>
      </c>
      <c r="G42" s="34"/>
      <c r="H42" s="34"/>
      <c r="I42" s="34"/>
      <c r="J42" s="34">
        <v>2.0</v>
      </c>
      <c r="K42" s="34">
        <v>16.0</v>
      </c>
      <c r="L42" s="34">
        <v>5.0</v>
      </c>
      <c r="M42" s="55">
        <v>2.0</v>
      </c>
      <c r="N42" s="55">
        <v>26.0</v>
      </c>
      <c r="O42" s="55"/>
      <c r="P42" s="55">
        <v>1.0</v>
      </c>
      <c r="Q42" s="55"/>
      <c r="R42" s="55"/>
      <c r="S42" s="55"/>
      <c r="T42" s="55">
        <v>2.0</v>
      </c>
      <c r="U42" s="55">
        <v>16.0</v>
      </c>
      <c r="V42" s="55">
        <v>5.0</v>
      </c>
      <c r="W42" s="34"/>
      <c r="X42" s="34">
        <v>26.0</v>
      </c>
      <c r="Y42" s="34"/>
      <c r="Z42" s="34">
        <v>1.0</v>
      </c>
      <c r="AA42" s="34"/>
      <c r="AB42" s="34"/>
      <c r="AC42" s="34"/>
      <c r="AD42" s="34"/>
      <c r="AE42" s="34">
        <v>16.0</v>
      </c>
      <c r="AF42" s="34">
        <v>5.0</v>
      </c>
      <c r="AG42" s="45"/>
      <c r="AH42" s="45"/>
      <c r="AI42" s="45"/>
      <c r="AJ42" s="45"/>
      <c r="AK42" s="45"/>
      <c r="AL42" s="45"/>
    </row>
    <row r="43">
      <c r="A43" s="57">
        <v>2.6</v>
      </c>
      <c r="B43" s="34">
        <v>17.0</v>
      </c>
      <c r="C43" s="34">
        <v>3.0</v>
      </c>
      <c r="D43" s="34">
        <v>28.0</v>
      </c>
      <c r="E43" s="34"/>
      <c r="F43" s="34">
        <v>1.0</v>
      </c>
      <c r="G43" s="34"/>
      <c r="H43" s="34"/>
      <c r="I43" s="34"/>
      <c r="J43" s="34">
        <v>2.0</v>
      </c>
      <c r="K43" s="34">
        <v>18.0</v>
      </c>
      <c r="L43" s="34">
        <v>5.0</v>
      </c>
      <c r="M43" s="55">
        <v>2.0</v>
      </c>
      <c r="N43" s="55">
        <v>28.0</v>
      </c>
      <c r="O43" s="55"/>
      <c r="P43" s="55">
        <v>1.0</v>
      </c>
      <c r="Q43" s="55"/>
      <c r="R43" s="55"/>
      <c r="S43" s="55"/>
      <c r="T43" s="55">
        <v>2.0</v>
      </c>
      <c r="U43" s="55">
        <v>18.0</v>
      </c>
      <c r="V43" s="55">
        <v>5.0</v>
      </c>
      <c r="W43" s="34"/>
      <c r="X43" s="34">
        <v>28.0</v>
      </c>
      <c r="Y43" s="34"/>
      <c r="Z43" s="34">
        <v>1.0</v>
      </c>
      <c r="AA43" s="34"/>
      <c r="AB43" s="34"/>
      <c r="AC43" s="34"/>
      <c r="AD43" s="34"/>
      <c r="AE43" s="34">
        <v>18.0</v>
      </c>
      <c r="AF43" s="34">
        <v>5.0</v>
      </c>
      <c r="AG43" s="45"/>
      <c r="AH43" s="45"/>
      <c r="AI43" s="45"/>
      <c r="AJ43" s="45"/>
      <c r="AK43" s="45"/>
      <c r="AL43" s="45"/>
    </row>
    <row r="44">
      <c r="A44" s="57">
        <v>3.0</v>
      </c>
      <c r="B44" s="34">
        <v>18.0</v>
      </c>
      <c r="C44" s="34">
        <v>3.0</v>
      </c>
      <c r="D44" s="34">
        <v>29.0</v>
      </c>
      <c r="E44" s="34"/>
      <c r="F44" s="34">
        <v>2.0</v>
      </c>
      <c r="G44" s="34"/>
      <c r="H44" s="34"/>
      <c r="I44" s="34"/>
      <c r="J44" s="34">
        <v>2.0</v>
      </c>
      <c r="K44" s="34">
        <v>20.0</v>
      </c>
      <c r="L44" s="34">
        <v>6.0</v>
      </c>
      <c r="M44" s="55">
        <v>2.0</v>
      </c>
      <c r="N44" s="55">
        <v>29.0</v>
      </c>
      <c r="O44" s="55"/>
      <c r="P44" s="55">
        <v>2.0</v>
      </c>
      <c r="Q44" s="55"/>
      <c r="R44" s="55"/>
      <c r="S44" s="55"/>
      <c r="T44" s="55">
        <v>2.0</v>
      </c>
      <c r="U44" s="55">
        <v>20.0</v>
      </c>
      <c r="V44" s="55">
        <v>6.0</v>
      </c>
      <c r="W44" s="34"/>
      <c r="X44" s="34">
        <v>29.0</v>
      </c>
      <c r="Y44" s="34"/>
      <c r="Z44" s="34">
        <v>2.0</v>
      </c>
      <c r="AA44" s="34"/>
      <c r="AB44" s="34"/>
      <c r="AC44" s="34"/>
      <c r="AD44" s="34"/>
      <c r="AE44" s="34">
        <v>20.0</v>
      </c>
      <c r="AF44" s="34">
        <v>6.0</v>
      </c>
      <c r="AG44" s="45"/>
      <c r="AH44" s="45"/>
      <c r="AI44" s="45"/>
      <c r="AJ44" s="45"/>
      <c r="AK44" s="45"/>
      <c r="AL44" s="45"/>
    </row>
    <row r="45">
      <c r="A45" s="57">
        <v>4.0</v>
      </c>
      <c r="B45" s="34">
        <v>19.0</v>
      </c>
      <c r="C45" s="34">
        <v>3.0</v>
      </c>
      <c r="D45" s="34">
        <v>30.0</v>
      </c>
      <c r="E45" s="34"/>
      <c r="F45" s="34">
        <v>2.0</v>
      </c>
      <c r="G45" s="34"/>
      <c r="H45" s="34"/>
      <c r="I45" s="34"/>
      <c r="J45" s="34">
        <v>3.0</v>
      </c>
      <c r="K45" s="34">
        <v>22.0</v>
      </c>
      <c r="L45" s="34">
        <v>6.0</v>
      </c>
      <c r="M45" s="55">
        <v>2.0</v>
      </c>
      <c r="N45" s="55">
        <v>30.0</v>
      </c>
      <c r="O45" s="55"/>
      <c r="P45" s="55">
        <v>2.0</v>
      </c>
      <c r="Q45" s="55"/>
      <c r="R45" s="55"/>
      <c r="S45" s="55"/>
      <c r="T45" s="55">
        <v>2.0</v>
      </c>
      <c r="U45" s="55">
        <v>22.0</v>
      </c>
      <c r="V45" s="55">
        <v>6.0</v>
      </c>
      <c r="W45" s="34"/>
      <c r="X45" s="34">
        <v>30.0</v>
      </c>
      <c r="Y45" s="34"/>
      <c r="Z45" s="34">
        <v>2.0</v>
      </c>
      <c r="AA45" s="34"/>
      <c r="AB45" s="34"/>
      <c r="AC45" s="34"/>
      <c r="AD45" s="34"/>
      <c r="AE45" s="34">
        <v>22.0</v>
      </c>
      <c r="AF45" s="34">
        <v>6.0</v>
      </c>
      <c r="AG45" s="45"/>
      <c r="AH45" s="45"/>
      <c r="AI45" s="45"/>
      <c r="AJ45" s="45"/>
      <c r="AK45" s="45"/>
      <c r="AL45" s="45"/>
    </row>
    <row r="46">
      <c r="A46" s="57">
        <v>5.0</v>
      </c>
      <c r="B46" s="34">
        <v>20.0</v>
      </c>
      <c r="C46" s="34">
        <v>3.0</v>
      </c>
      <c r="D46" s="34">
        <v>32.0</v>
      </c>
      <c r="E46" s="34"/>
      <c r="F46" s="34">
        <v>2.0</v>
      </c>
      <c r="G46" s="34"/>
      <c r="H46" s="34"/>
      <c r="I46" s="34"/>
      <c r="J46" s="34">
        <v>3.0</v>
      </c>
      <c r="K46" s="34">
        <v>26.0</v>
      </c>
      <c r="L46" s="34">
        <v>7.0</v>
      </c>
      <c r="M46" s="55">
        <v>2.0</v>
      </c>
      <c r="N46" s="55">
        <v>32.0</v>
      </c>
      <c r="O46" s="55"/>
      <c r="P46" s="55">
        <v>2.0</v>
      </c>
      <c r="Q46" s="55"/>
      <c r="R46" s="55"/>
      <c r="S46" s="55"/>
      <c r="T46" s="55">
        <v>2.0</v>
      </c>
      <c r="U46" s="55">
        <v>26.0</v>
      </c>
      <c r="V46" s="55">
        <v>7.0</v>
      </c>
      <c r="W46" s="34"/>
      <c r="X46" s="34">
        <v>32.0</v>
      </c>
      <c r="Y46" s="34"/>
      <c r="Z46" s="34">
        <v>2.0</v>
      </c>
      <c r="AA46" s="34"/>
      <c r="AB46" s="34"/>
      <c r="AC46" s="34"/>
      <c r="AD46" s="34"/>
      <c r="AE46" s="34">
        <v>26.0</v>
      </c>
      <c r="AF46" s="34">
        <v>7.0</v>
      </c>
      <c r="AG46" s="45"/>
      <c r="AH46" s="45"/>
      <c r="AI46" s="45"/>
      <c r="AJ46" s="45"/>
      <c r="AK46" s="45"/>
      <c r="AL46" s="45"/>
    </row>
    <row r="47">
      <c r="A47" s="57">
        <v>6.0</v>
      </c>
      <c r="B47" s="34">
        <v>21.0</v>
      </c>
      <c r="C47" s="34">
        <v>3.0</v>
      </c>
      <c r="D47" s="34">
        <v>34.0</v>
      </c>
      <c r="E47" s="34"/>
      <c r="F47" s="34">
        <v>2.0</v>
      </c>
      <c r="G47" s="34"/>
      <c r="H47" s="34"/>
      <c r="I47" s="34"/>
      <c r="J47" s="34">
        <v>3.0</v>
      </c>
      <c r="K47" s="34">
        <v>30.0</v>
      </c>
      <c r="L47" s="34">
        <v>8.0</v>
      </c>
      <c r="M47" s="55">
        <v>2.0</v>
      </c>
      <c r="N47" s="55">
        <v>34.0</v>
      </c>
      <c r="O47" s="55"/>
      <c r="P47" s="55">
        <v>2.0</v>
      </c>
      <c r="Q47" s="55"/>
      <c r="R47" s="55"/>
      <c r="S47" s="55"/>
      <c r="T47" s="55">
        <v>3.0</v>
      </c>
      <c r="U47" s="55">
        <v>30.0</v>
      </c>
      <c r="V47" s="55">
        <v>8.0</v>
      </c>
      <c r="W47" s="34"/>
      <c r="X47" s="34">
        <v>34.0</v>
      </c>
      <c r="Y47" s="34"/>
      <c r="Z47" s="34">
        <v>2.0</v>
      </c>
      <c r="AA47" s="34"/>
      <c r="AB47" s="34"/>
      <c r="AC47" s="34"/>
      <c r="AD47" s="34"/>
      <c r="AE47" s="34">
        <v>30.0</v>
      </c>
      <c r="AF47" s="34">
        <v>8.0</v>
      </c>
      <c r="AG47" s="45"/>
      <c r="AH47" s="45"/>
      <c r="AI47" s="45"/>
      <c r="AJ47" s="45"/>
      <c r="AK47" s="45"/>
      <c r="AL47" s="45"/>
    </row>
    <row r="48">
      <c r="A48" s="57">
        <v>8.0</v>
      </c>
      <c r="B48" s="34">
        <v>22.0</v>
      </c>
      <c r="C48" s="34">
        <v>3.0</v>
      </c>
      <c r="D48" s="34">
        <v>36.0</v>
      </c>
      <c r="E48" s="34"/>
      <c r="F48" s="34">
        <v>2.0</v>
      </c>
      <c r="G48" s="34"/>
      <c r="H48" s="34"/>
      <c r="I48" s="34"/>
      <c r="J48" s="34">
        <v>3.0</v>
      </c>
      <c r="K48" s="34">
        <v>34.0</v>
      </c>
      <c r="L48" s="34">
        <v>9.0</v>
      </c>
      <c r="M48" s="55">
        <v>2.0</v>
      </c>
      <c r="N48" s="55">
        <v>36.0</v>
      </c>
      <c r="O48" s="55"/>
      <c r="P48" s="55">
        <v>2.0</v>
      </c>
      <c r="Q48" s="55"/>
      <c r="R48" s="55"/>
      <c r="S48" s="55"/>
      <c r="T48" s="55">
        <v>3.0</v>
      </c>
      <c r="U48" s="55">
        <v>34.0</v>
      </c>
      <c r="V48" s="55">
        <v>9.0</v>
      </c>
      <c r="W48" s="34"/>
      <c r="X48" s="34">
        <v>36.0</v>
      </c>
      <c r="Y48" s="34"/>
      <c r="Z48" s="34">
        <v>2.0</v>
      </c>
      <c r="AA48" s="34"/>
      <c r="AB48" s="34"/>
      <c r="AC48" s="34"/>
      <c r="AD48" s="34"/>
      <c r="AE48" s="34">
        <v>34.0</v>
      </c>
      <c r="AF48" s="34">
        <v>9.0</v>
      </c>
      <c r="AG48" s="45"/>
      <c r="AH48" s="45"/>
      <c r="AI48" s="45"/>
      <c r="AJ48" s="45"/>
      <c r="AK48" s="45"/>
      <c r="AL48" s="45"/>
    </row>
    <row r="49">
      <c r="A49" s="57">
        <v>10.0</v>
      </c>
      <c r="B49" s="34">
        <v>23.0</v>
      </c>
      <c r="C49" s="34">
        <v>3.0</v>
      </c>
      <c r="D49" s="34">
        <v>38.0</v>
      </c>
      <c r="E49" s="34"/>
      <c r="F49" s="34">
        <v>2.0</v>
      </c>
      <c r="G49" s="34"/>
      <c r="H49" s="34"/>
      <c r="I49" s="34"/>
      <c r="J49" s="34">
        <v>3.0</v>
      </c>
      <c r="K49" s="34">
        <v>38.0</v>
      </c>
      <c r="L49" s="34">
        <v>10.0</v>
      </c>
      <c r="M49" s="55">
        <v>2.0</v>
      </c>
      <c r="N49" s="55">
        <v>38.0</v>
      </c>
      <c r="O49" s="55"/>
      <c r="P49" s="55">
        <v>2.0</v>
      </c>
      <c r="Q49" s="55"/>
      <c r="R49" s="55"/>
      <c r="S49" s="55"/>
      <c r="T49" s="55">
        <v>3.0</v>
      </c>
      <c r="U49" s="55">
        <v>38.0</v>
      </c>
      <c r="V49" s="55">
        <v>10.0</v>
      </c>
      <c r="W49" s="34"/>
      <c r="X49" s="34">
        <v>38.0</v>
      </c>
      <c r="Y49" s="34"/>
      <c r="Z49" s="34">
        <v>2.0</v>
      </c>
      <c r="AA49" s="34"/>
      <c r="AB49" s="34"/>
      <c r="AC49" s="34"/>
      <c r="AD49" s="34"/>
      <c r="AE49" s="34">
        <v>38.0</v>
      </c>
      <c r="AF49" s="34">
        <v>10.0</v>
      </c>
      <c r="AG49" s="45"/>
      <c r="AH49" s="45"/>
      <c r="AI49" s="45"/>
      <c r="AJ49" s="45"/>
      <c r="AK49" s="45"/>
      <c r="AL49" s="45"/>
    </row>
    <row r="50">
      <c r="A50" s="57">
        <v>12.0</v>
      </c>
      <c r="B50" s="34">
        <v>24.0</v>
      </c>
      <c r="C50" s="34">
        <v>3.0</v>
      </c>
      <c r="D50" s="34">
        <v>40.0</v>
      </c>
      <c r="E50" s="34"/>
      <c r="F50" s="34">
        <v>2.0</v>
      </c>
      <c r="G50" s="34"/>
      <c r="H50" s="34"/>
      <c r="I50" s="34"/>
      <c r="J50" s="34">
        <v>3.0</v>
      </c>
      <c r="K50" s="34">
        <v>40.0</v>
      </c>
      <c r="L50" s="34">
        <v>11.0</v>
      </c>
      <c r="M50" s="55">
        <v>2.0</v>
      </c>
      <c r="N50" s="55">
        <v>40.0</v>
      </c>
      <c r="O50" s="55"/>
      <c r="P50" s="55">
        <v>2.0</v>
      </c>
      <c r="Q50" s="55"/>
      <c r="R50" s="55"/>
      <c r="S50" s="55"/>
      <c r="T50" s="55">
        <v>3.0</v>
      </c>
      <c r="U50" s="55">
        <v>40.0</v>
      </c>
      <c r="V50" s="55">
        <v>11.0</v>
      </c>
      <c r="W50" s="34"/>
      <c r="X50" s="34">
        <v>40.0</v>
      </c>
      <c r="Y50" s="34"/>
      <c r="Z50" s="34">
        <v>2.0</v>
      </c>
      <c r="AA50" s="34"/>
      <c r="AB50" s="34"/>
      <c r="AC50" s="34"/>
      <c r="AD50" s="34"/>
      <c r="AE50" s="34">
        <v>40.0</v>
      </c>
      <c r="AF50" s="34">
        <v>11.0</v>
      </c>
      <c r="AG50" s="45"/>
      <c r="AH50" s="45"/>
      <c r="AI50" s="45"/>
      <c r="AJ50" s="45"/>
      <c r="AK50" s="45"/>
      <c r="AL50" s="45"/>
    </row>
    <row r="51">
      <c r="A51" s="57">
        <v>14.0</v>
      </c>
      <c r="B51" s="34">
        <v>25.0</v>
      </c>
      <c r="C51" s="34">
        <v>3.0</v>
      </c>
      <c r="D51" s="34">
        <v>42.0</v>
      </c>
      <c r="E51" s="34"/>
      <c r="F51" s="34">
        <v>2.0</v>
      </c>
      <c r="G51" s="34"/>
      <c r="H51" s="34"/>
      <c r="I51" s="34"/>
      <c r="J51" s="34">
        <v>3.0</v>
      </c>
      <c r="K51" s="34">
        <v>42.0</v>
      </c>
      <c r="L51" s="34">
        <v>12.0</v>
      </c>
      <c r="M51" s="55">
        <v>2.0</v>
      </c>
      <c r="N51" s="55">
        <v>42.0</v>
      </c>
      <c r="O51" s="55"/>
      <c r="P51" s="55">
        <v>2.0</v>
      </c>
      <c r="Q51" s="55"/>
      <c r="R51" s="55"/>
      <c r="S51" s="55"/>
      <c r="T51" s="55">
        <v>3.0</v>
      </c>
      <c r="U51" s="55">
        <v>42.0</v>
      </c>
      <c r="V51" s="55">
        <v>12.0</v>
      </c>
      <c r="W51" s="34"/>
      <c r="X51" s="34">
        <v>42.0</v>
      </c>
      <c r="Y51" s="34"/>
      <c r="Z51" s="34">
        <v>2.0</v>
      </c>
      <c r="AA51" s="34"/>
      <c r="AB51" s="34"/>
      <c r="AC51" s="34"/>
      <c r="AD51" s="34"/>
      <c r="AE51" s="34">
        <v>42.0</v>
      </c>
      <c r="AF51" s="34">
        <v>12.0</v>
      </c>
      <c r="AG51" s="45"/>
      <c r="AH51" s="45"/>
      <c r="AI51" s="45"/>
      <c r="AJ51" s="45"/>
      <c r="AK51" s="45"/>
      <c r="AL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</row>
  </sheetData>
  <conditionalFormatting sqref="C1:C1000 G1:G1000 J1:J1000 M1:M1000 Q1:Q1000 T1:T1000 W1:W1000 AA1:AA1000 AD1:AD1000">
    <cfRule type="cellIs" dxfId="0" priority="1" operator="equal">
      <formula>1</formula>
    </cfRule>
  </conditionalFormatting>
  <conditionalFormatting sqref="C1:C1000 G1:G1000 J1:J1000 M1:M1000 Q1:Q1000 T1:T1000 W1:W1000 AA1:AA1000 AD1:AD1000">
    <cfRule type="cellIs" dxfId="1" priority="2" operator="equal">
      <formula>2</formula>
    </cfRule>
  </conditionalFormatting>
  <conditionalFormatting sqref="C1:C1000 G1:G1000 J1:J1000 M1:M1000 Q1:Q1000 T1:T1000 W1:W1000 AA1:AA1000 AD1:AD1000">
    <cfRule type="cellIs" dxfId="2" priority="3" operator="equal">
      <formula>3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35.29"/>
    <col customWidth="1" min="3" max="3" width="13.71"/>
    <col customWidth="1" min="4" max="4" width="11.57"/>
    <col customWidth="1" min="5" max="5" width="10.43"/>
    <col customWidth="1" min="6" max="6" width="8.71"/>
    <col customWidth="1" min="7" max="7" width="16.29"/>
    <col customWidth="1" min="8" max="8" width="36.86"/>
    <col customWidth="1" min="9" max="10" width="8.71"/>
    <col customWidth="1" min="11" max="11" width="15.43"/>
    <col customWidth="1" min="12" max="12" width="6.0"/>
    <col customWidth="1" min="13" max="13" width="5.14"/>
    <col customWidth="1" min="14" max="16" width="8.71"/>
    <col customWidth="1" min="17" max="17" width="10.14"/>
    <col customWidth="1" min="18" max="18" width="8.71"/>
    <col customWidth="1" min="19" max="20" width="6.0"/>
    <col customWidth="1" min="21" max="22" width="6.86"/>
    <col customWidth="1" min="23" max="23" width="4.0"/>
    <col customWidth="1" min="24" max="24" width="5.0"/>
    <col customWidth="1" min="25" max="25" width="4.0"/>
    <col customWidth="1" min="26" max="26" width="5.43"/>
    <col customWidth="1" min="27" max="28" width="4.0"/>
    <col customWidth="1" min="29" max="29" width="3.14"/>
    <col customWidth="1" min="30" max="30" width="3.57"/>
    <col customWidth="1" min="31" max="33" width="5.0"/>
  </cols>
  <sheetData>
    <row r="1">
      <c r="A1" s="58" t="s">
        <v>128</v>
      </c>
      <c r="B1" s="59"/>
      <c r="C1" s="59"/>
      <c r="D1" s="59"/>
      <c r="E1" s="59"/>
      <c r="F1" s="59"/>
      <c r="G1" s="59"/>
      <c r="H1" s="59"/>
      <c r="I1" s="59"/>
      <c r="J1" s="59"/>
      <c r="K1" s="58" t="s">
        <v>129</v>
      </c>
      <c r="L1" s="60">
        <v>3500.0</v>
      </c>
      <c r="M1" s="60"/>
      <c r="N1" s="61" t="s">
        <v>130</v>
      </c>
      <c r="O1" s="61" t="s">
        <v>130</v>
      </c>
      <c r="P1" s="61" t="s">
        <v>130</v>
      </c>
      <c r="Q1" s="61" t="s">
        <v>130</v>
      </c>
      <c r="R1" s="61" t="s">
        <v>130</v>
      </c>
      <c r="S1" s="62" t="s">
        <v>131</v>
      </c>
      <c r="T1" s="62" t="s">
        <v>131</v>
      </c>
      <c r="U1" s="62" t="s">
        <v>131</v>
      </c>
      <c r="V1" s="62" t="s">
        <v>131</v>
      </c>
      <c r="W1" s="63" t="s">
        <v>132</v>
      </c>
      <c r="X1" s="63" t="s">
        <v>132</v>
      </c>
      <c r="Y1" s="63" t="s">
        <v>132</v>
      </c>
      <c r="Z1" s="63" t="s">
        <v>132</v>
      </c>
      <c r="AA1" s="64" t="s">
        <v>0</v>
      </c>
      <c r="AB1" s="64" t="s">
        <v>0</v>
      </c>
      <c r="AC1" s="64" t="s">
        <v>0</v>
      </c>
      <c r="AD1" s="64" t="s">
        <v>0</v>
      </c>
    </row>
    <row r="2">
      <c r="A2" s="65" t="s">
        <v>133</v>
      </c>
      <c r="B2" s="65" t="s">
        <v>4</v>
      </c>
      <c r="C2" s="65" t="s">
        <v>134</v>
      </c>
      <c r="D2" s="65" t="s">
        <v>135</v>
      </c>
      <c r="E2" s="65"/>
      <c r="F2" s="65"/>
      <c r="G2" s="65" t="s">
        <v>136</v>
      </c>
      <c r="H2" s="65" t="s">
        <v>137</v>
      </c>
      <c r="I2" s="65" t="s">
        <v>138</v>
      </c>
      <c r="J2" s="65" t="s">
        <v>139</v>
      </c>
      <c r="K2" s="65" t="s">
        <v>140</v>
      </c>
      <c r="L2" s="65" t="s">
        <v>0</v>
      </c>
      <c r="M2" s="66" t="s">
        <v>141</v>
      </c>
      <c r="N2" s="66" t="s">
        <v>142</v>
      </c>
      <c r="O2" s="66" t="s">
        <v>143</v>
      </c>
      <c r="P2" s="66" t="s">
        <v>99</v>
      </c>
      <c r="Q2" s="66" t="s">
        <v>110</v>
      </c>
      <c r="R2" s="66" t="s">
        <v>144</v>
      </c>
      <c r="S2" s="66" t="s">
        <v>142</v>
      </c>
      <c r="T2" s="66" t="s">
        <v>143</v>
      </c>
      <c r="U2" s="66" t="s">
        <v>99</v>
      </c>
      <c r="V2" s="66" t="s">
        <v>110</v>
      </c>
      <c r="W2" s="66" t="s">
        <v>142</v>
      </c>
      <c r="X2" s="66" t="s">
        <v>143</v>
      </c>
      <c r="Y2" s="66" t="s">
        <v>99</v>
      </c>
      <c r="Z2" s="66" t="s">
        <v>110</v>
      </c>
      <c r="AA2" s="66" t="s">
        <v>142</v>
      </c>
      <c r="AB2" s="66" t="s">
        <v>143</v>
      </c>
      <c r="AC2" s="66" t="s">
        <v>99</v>
      </c>
      <c r="AD2" s="66" t="s">
        <v>110</v>
      </c>
    </row>
    <row r="3">
      <c r="A3" s="67">
        <v>1.0</v>
      </c>
      <c r="B3" s="67"/>
      <c r="C3" s="67" t="s">
        <v>54</v>
      </c>
      <c r="D3" s="41"/>
      <c r="E3" s="68"/>
      <c r="F3" s="68"/>
      <c r="G3" s="68"/>
      <c r="L3" s="68"/>
      <c r="M3" s="67">
        <v>0.9</v>
      </c>
      <c r="N3" s="67">
        <v>0.0</v>
      </c>
      <c r="O3" s="67">
        <v>0.0</v>
      </c>
      <c r="P3" s="67">
        <v>0.0</v>
      </c>
      <c r="Q3" s="67">
        <v>0.0</v>
      </c>
      <c r="R3" s="68">
        <f t="shared" ref="R3:R6" si="1">$L$1*M3</f>
        <v>3150</v>
      </c>
      <c r="S3" s="68"/>
      <c r="T3" s="68"/>
      <c r="U3" s="68"/>
      <c r="V3" s="67"/>
      <c r="W3" s="68"/>
      <c r="X3" s="68"/>
      <c r="Y3" s="68"/>
      <c r="Z3" s="68"/>
      <c r="AA3" s="68"/>
      <c r="AB3" s="68"/>
      <c r="AC3" s="68"/>
      <c r="AD3" s="68"/>
      <c r="AF3" s="68"/>
      <c r="AG3" s="68"/>
    </row>
    <row r="4">
      <c r="A4" s="67">
        <v>2.0</v>
      </c>
      <c r="B4" s="68"/>
      <c r="C4" s="67" t="s">
        <v>137</v>
      </c>
      <c r="D4" s="41"/>
      <c r="E4" s="68"/>
      <c r="F4" s="68"/>
      <c r="G4" s="68"/>
      <c r="H4" s="67"/>
      <c r="L4" s="68"/>
      <c r="M4" s="67">
        <v>0.8</v>
      </c>
      <c r="N4" s="67">
        <v>0.0</v>
      </c>
      <c r="O4" s="67">
        <v>0.0</v>
      </c>
      <c r="P4" s="67">
        <v>0.0</v>
      </c>
      <c r="Q4" s="67">
        <v>0.0</v>
      </c>
      <c r="R4" s="68">
        <f t="shared" si="1"/>
        <v>2800</v>
      </c>
      <c r="S4" s="68"/>
      <c r="T4" s="68"/>
      <c r="U4" s="68"/>
      <c r="V4" s="67"/>
      <c r="W4" s="68"/>
      <c r="X4" s="68"/>
      <c r="Y4" s="68"/>
      <c r="Z4" s="68"/>
      <c r="AA4" s="68"/>
      <c r="AB4" s="68"/>
      <c r="AC4" s="68"/>
      <c r="AD4" s="68"/>
      <c r="AF4" s="68"/>
      <c r="AG4" s="68"/>
    </row>
    <row r="5">
      <c r="A5" s="67">
        <v>3.0</v>
      </c>
      <c r="B5" s="68"/>
      <c r="C5" s="67" t="s">
        <v>145</v>
      </c>
      <c r="E5" s="68"/>
      <c r="F5" s="68"/>
      <c r="G5" s="68"/>
      <c r="H5" s="67"/>
      <c r="L5" s="68"/>
      <c r="M5" s="67">
        <v>0.7</v>
      </c>
      <c r="N5" s="67">
        <v>0.0</v>
      </c>
      <c r="O5" s="67">
        <v>0.0</v>
      </c>
      <c r="P5" s="67">
        <v>0.0</v>
      </c>
      <c r="Q5" s="67">
        <v>0.0</v>
      </c>
      <c r="R5" s="68">
        <f t="shared" si="1"/>
        <v>2450</v>
      </c>
      <c r="S5" s="68"/>
      <c r="T5" s="68"/>
      <c r="U5" s="68"/>
      <c r="V5" s="67"/>
      <c r="W5" s="68"/>
      <c r="X5" s="68"/>
      <c r="Y5" s="68"/>
      <c r="Z5" s="68"/>
      <c r="AA5" s="68"/>
      <c r="AB5" s="68"/>
      <c r="AC5" s="68"/>
      <c r="AD5" s="68"/>
      <c r="AF5" s="68"/>
      <c r="AG5" s="68"/>
    </row>
    <row r="6">
      <c r="A6" s="67">
        <v>4.0</v>
      </c>
      <c r="B6" s="68"/>
      <c r="C6" s="67" t="s">
        <v>146</v>
      </c>
      <c r="D6" s="67"/>
      <c r="E6" s="68"/>
      <c r="F6" s="68"/>
      <c r="G6" s="68"/>
      <c r="H6" s="67"/>
      <c r="I6" s="67"/>
      <c r="J6" s="67"/>
      <c r="K6" s="67" t="s">
        <v>52</v>
      </c>
      <c r="L6" s="68"/>
      <c r="M6" s="67">
        <v>0.6</v>
      </c>
      <c r="N6" s="67">
        <v>0.0</v>
      </c>
      <c r="O6" s="67">
        <v>0.0</v>
      </c>
      <c r="P6" s="67">
        <v>0.0</v>
      </c>
      <c r="Q6" s="67">
        <v>0.0</v>
      </c>
      <c r="R6" s="68">
        <f t="shared" si="1"/>
        <v>2100</v>
      </c>
      <c r="S6" s="68"/>
      <c r="T6" s="68"/>
      <c r="U6" s="68"/>
      <c r="V6" s="67"/>
      <c r="W6" s="68"/>
      <c r="X6" s="68"/>
      <c r="Y6" s="68"/>
      <c r="Z6" s="68"/>
      <c r="AA6" s="68"/>
      <c r="AB6" s="68"/>
      <c r="AC6" s="68"/>
      <c r="AD6" s="68"/>
      <c r="AF6" s="68"/>
      <c r="AG6" s="68"/>
    </row>
    <row r="7">
      <c r="A7" s="67">
        <v>5.0</v>
      </c>
      <c r="B7" s="68"/>
      <c r="C7" s="67" t="s">
        <v>147</v>
      </c>
      <c r="D7" s="67"/>
      <c r="E7" s="68"/>
      <c r="F7" s="68"/>
      <c r="G7" s="68"/>
      <c r="H7" s="67"/>
      <c r="I7" s="67">
        <v>2.0</v>
      </c>
      <c r="J7" s="67"/>
      <c r="K7" s="67" t="s">
        <v>148</v>
      </c>
      <c r="L7" s="68"/>
      <c r="M7" s="67">
        <v>0.55</v>
      </c>
      <c r="N7" s="68">
        <f t="shared" ref="N7:Q7" si="2">$L$1*$M7*S7</f>
        <v>0</v>
      </c>
      <c r="O7" s="68">
        <f t="shared" si="2"/>
        <v>0</v>
      </c>
      <c r="P7" s="68">
        <f t="shared" si="2"/>
        <v>0</v>
      </c>
      <c r="Q7" s="68">
        <f t="shared" si="2"/>
        <v>0</v>
      </c>
      <c r="R7" s="68">
        <f t="shared" ref="R7:R22" si="4">$L$1*M7-sum(N7:Q7)</f>
        <v>1925</v>
      </c>
      <c r="S7" s="67"/>
      <c r="T7" s="67"/>
      <c r="U7" s="67"/>
      <c r="V7" s="67"/>
      <c r="W7" s="68"/>
      <c r="X7" s="68"/>
      <c r="Y7" s="68"/>
      <c r="Z7" s="68"/>
      <c r="AA7" s="68"/>
      <c r="AB7" s="68"/>
      <c r="AC7" s="68"/>
      <c r="AD7" s="68"/>
      <c r="AF7" s="67"/>
      <c r="AG7" s="67"/>
    </row>
    <row r="8">
      <c r="A8" s="67">
        <v>6.0</v>
      </c>
      <c r="B8" s="67" t="s">
        <v>125</v>
      </c>
      <c r="C8" s="67" t="s">
        <v>149</v>
      </c>
      <c r="D8" s="67">
        <v>1.0</v>
      </c>
      <c r="E8" s="68"/>
      <c r="F8" s="68"/>
      <c r="G8" s="68"/>
      <c r="H8" s="67"/>
      <c r="I8" s="67">
        <v>4.0</v>
      </c>
      <c r="J8" s="67"/>
      <c r="K8" s="67" t="s">
        <v>150</v>
      </c>
      <c r="L8" s="68"/>
      <c r="M8" s="67">
        <v>0.5</v>
      </c>
      <c r="N8" s="68">
        <f t="shared" ref="N8:Q8" si="3">$L$1*$M8*S8</f>
        <v>0</v>
      </c>
      <c r="O8" s="68">
        <f t="shared" si="3"/>
        <v>0</v>
      </c>
      <c r="P8" s="68">
        <f t="shared" si="3"/>
        <v>0</v>
      </c>
      <c r="Q8" s="68">
        <f t="shared" si="3"/>
        <v>0</v>
      </c>
      <c r="R8" s="68">
        <f t="shared" si="4"/>
        <v>1750</v>
      </c>
      <c r="S8" s="67"/>
      <c r="T8" s="67"/>
      <c r="U8" s="67"/>
      <c r="V8" s="67"/>
      <c r="W8" s="68"/>
      <c r="X8" s="68"/>
      <c r="Y8" s="68"/>
      <c r="Z8" s="68"/>
      <c r="AA8" s="68"/>
      <c r="AB8" s="68"/>
      <c r="AC8" s="68"/>
      <c r="AD8" s="68"/>
      <c r="AF8" s="68"/>
      <c r="AG8" s="68"/>
    </row>
    <row r="9">
      <c r="A9" s="67">
        <v>7.0</v>
      </c>
      <c r="B9" s="68"/>
      <c r="C9" s="67" t="s">
        <v>151</v>
      </c>
      <c r="D9" s="67" t="s">
        <v>152</v>
      </c>
      <c r="E9" s="68"/>
      <c r="F9" s="68"/>
      <c r="G9" s="68"/>
      <c r="H9" s="67"/>
      <c r="I9" s="67">
        <v>6.0</v>
      </c>
      <c r="J9" s="67"/>
      <c r="K9" s="67" t="s">
        <v>153</v>
      </c>
      <c r="L9" s="68"/>
      <c r="M9" s="67">
        <v>0.45</v>
      </c>
      <c r="N9" s="68">
        <f t="shared" ref="N9:Q9" si="5">$L$1*$M9*S9</f>
        <v>0</v>
      </c>
      <c r="O9" s="68">
        <f t="shared" si="5"/>
        <v>0</v>
      </c>
      <c r="P9" s="68">
        <f t="shared" si="5"/>
        <v>0</v>
      </c>
      <c r="Q9" s="68">
        <f t="shared" si="5"/>
        <v>0</v>
      </c>
      <c r="R9" s="68">
        <f t="shared" si="4"/>
        <v>1575</v>
      </c>
      <c r="S9" s="67"/>
      <c r="T9" s="67"/>
      <c r="U9" s="67"/>
      <c r="V9" s="67"/>
      <c r="W9" s="68"/>
      <c r="X9" s="68"/>
      <c r="Y9" s="68"/>
      <c r="Z9" s="68"/>
      <c r="AA9" s="68"/>
      <c r="AB9" s="68"/>
      <c r="AC9" s="68"/>
      <c r="AD9" s="68"/>
      <c r="AF9" s="68"/>
      <c r="AG9" s="68"/>
    </row>
    <row r="10">
      <c r="A10" s="67">
        <v>8.0</v>
      </c>
      <c r="B10" s="67" t="s">
        <v>126</v>
      </c>
      <c r="C10" s="67" t="s">
        <v>154</v>
      </c>
      <c r="D10" s="67">
        <v>4.0</v>
      </c>
      <c r="E10" s="67"/>
      <c r="F10" s="67"/>
      <c r="G10" s="67" t="s">
        <v>155</v>
      </c>
      <c r="H10" s="69"/>
      <c r="I10" s="67">
        <v>7.0</v>
      </c>
      <c r="J10" s="67"/>
      <c r="K10" s="67" t="s">
        <v>156</v>
      </c>
      <c r="L10" s="68"/>
      <c r="M10" s="67">
        <v>0.4</v>
      </c>
      <c r="N10" s="68">
        <f t="shared" ref="N10:Q10" si="6">$L$1*$M10*S10</f>
        <v>0</v>
      </c>
      <c r="O10" s="68">
        <f t="shared" si="6"/>
        <v>0</v>
      </c>
      <c r="P10" s="68">
        <f t="shared" si="6"/>
        <v>0</v>
      </c>
      <c r="Q10" s="68">
        <f t="shared" si="6"/>
        <v>0</v>
      </c>
      <c r="R10" s="68">
        <f t="shared" si="4"/>
        <v>1400</v>
      </c>
      <c r="S10" s="67"/>
      <c r="T10" s="67"/>
      <c r="U10" s="67"/>
      <c r="V10" s="67"/>
      <c r="W10" s="68"/>
      <c r="X10" s="68"/>
      <c r="Y10" s="68"/>
      <c r="Z10" s="68"/>
      <c r="AA10" s="68"/>
      <c r="AB10" s="68"/>
      <c r="AC10" s="68"/>
      <c r="AD10" s="68"/>
      <c r="AF10" s="68"/>
      <c r="AG10" s="68"/>
    </row>
    <row r="11">
      <c r="A11" s="67">
        <v>9.0</v>
      </c>
      <c r="B11" s="68"/>
      <c r="C11" s="67"/>
      <c r="D11" s="67">
        <v>4.0</v>
      </c>
      <c r="E11" s="67"/>
      <c r="F11" s="67"/>
      <c r="G11" s="67" t="s">
        <v>157</v>
      </c>
      <c r="H11" s="67"/>
      <c r="I11" s="67">
        <v>8.0</v>
      </c>
      <c r="J11" s="67"/>
      <c r="K11" s="67" t="s">
        <v>158</v>
      </c>
      <c r="L11" s="68"/>
      <c r="M11" s="67">
        <v>0.35</v>
      </c>
      <c r="N11" s="68">
        <f t="shared" ref="N11:Q11" si="7">$L$1*$M11*S11</f>
        <v>0</v>
      </c>
      <c r="O11" s="68">
        <f t="shared" si="7"/>
        <v>0</v>
      </c>
      <c r="P11" s="68">
        <f t="shared" si="7"/>
        <v>0</v>
      </c>
      <c r="Q11" s="68">
        <f t="shared" si="7"/>
        <v>0</v>
      </c>
      <c r="R11" s="68">
        <f t="shared" si="4"/>
        <v>1225</v>
      </c>
      <c r="S11" s="67"/>
      <c r="T11" s="67"/>
      <c r="U11" s="67"/>
      <c r="V11" s="67"/>
      <c r="W11" s="68"/>
      <c r="X11" s="68"/>
      <c r="Y11" s="68"/>
      <c r="Z11" s="68"/>
      <c r="AA11" s="68"/>
      <c r="AB11" s="68"/>
      <c r="AC11" s="68"/>
      <c r="AD11" s="68"/>
      <c r="AF11" s="68"/>
      <c r="AG11" s="68"/>
    </row>
    <row r="12">
      <c r="A12" s="67" t="s">
        <v>159</v>
      </c>
      <c r="B12" s="67">
        <v>1.0</v>
      </c>
      <c r="D12" s="67" t="s">
        <v>160</v>
      </c>
      <c r="E12" s="67"/>
      <c r="F12" s="67"/>
      <c r="G12" s="67" t="s">
        <v>161</v>
      </c>
      <c r="H12" s="67" t="s">
        <v>162</v>
      </c>
      <c r="I12" s="67">
        <v>9.0</v>
      </c>
      <c r="J12" s="67"/>
      <c r="K12" s="67"/>
      <c r="L12" s="70">
        <f t="shared" ref="L12:L22" si="10">sum(W12:Z12)/$L$1</f>
        <v>0.1405714286</v>
      </c>
      <c r="M12" s="67">
        <v>0.33</v>
      </c>
      <c r="N12" s="68">
        <f t="shared" ref="N12:Q12" si="8">CEILING($L$1*$M12*S12,1)</f>
        <v>1</v>
      </c>
      <c r="O12" s="68">
        <f t="shared" si="8"/>
        <v>6</v>
      </c>
      <c r="P12" s="68">
        <f t="shared" si="8"/>
        <v>47</v>
      </c>
      <c r="Q12" s="68">
        <f t="shared" si="8"/>
        <v>231</v>
      </c>
      <c r="R12" s="68">
        <f t="shared" si="4"/>
        <v>870</v>
      </c>
      <c r="S12" s="71">
        <v>5.0E-4</v>
      </c>
      <c r="T12" s="71">
        <f>S12*10</f>
        <v>0.005</v>
      </c>
      <c r="U12" s="71">
        <v>0.04</v>
      </c>
      <c r="V12" s="71">
        <v>0.2</v>
      </c>
      <c r="W12" s="67">
        <f t="shared" ref="W12:Z12" si="9">AA12*N12</f>
        <v>60</v>
      </c>
      <c r="X12" s="67">
        <f t="shared" si="9"/>
        <v>60</v>
      </c>
      <c r="Y12" s="67">
        <f t="shared" si="9"/>
        <v>141</v>
      </c>
      <c r="Z12" s="67">
        <f t="shared" si="9"/>
        <v>231</v>
      </c>
      <c r="AA12" s="67">
        <v>60.0</v>
      </c>
      <c r="AB12" s="67">
        <v>10.0</v>
      </c>
      <c r="AC12" s="67">
        <v>3.0</v>
      </c>
      <c r="AD12" s="67">
        <v>1.0</v>
      </c>
      <c r="AF12" s="72"/>
      <c r="AG12" s="72"/>
    </row>
    <row r="13">
      <c r="A13" s="67" t="s">
        <v>163</v>
      </c>
      <c r="B13" s="67">
        <v>1.3</v>
      </c>
      <c r="C13" s="67" t="s">
        <v>164</v>
      </c>
      <c r="D13" s="67">
        <v>5.0</v>
      </c>
      <c r="E13" s="67"/>
      <c r="F13" s="67"/>
      <c r="G13" s="67" t="s">
        <v>165</v>
      </c>
      <c r="H13" s="67"/>
      <c r="I13" s="67">
        <v>10.0</v>
      </c>
      <c r="J13" s="67" t="s">
        <v>166</v>
      </c>
      <c r="K13" s="67" t="s">
        <v>167</v>
      </c>
      <c r="L13" s="70">
        <f t="shared" si="10"/>
        <v>0.1976857143</v>
      </c>
      <c r="M13" s="67">
        <v>0.3</v>
      </c>
      <c r="N13" s="68">
        <f t="shared" ref="N13:Q13" si="11">CEILING($L$1*$M13*S13,1)</f>
        <v>1</v>
      </c>
      <c r="O13" s="68">
        <f t="shared" si="11"/>
        <v>6</v>
      </c>
      <c r="P13" s="68">
        <f t="shared" si="11"/>
        <v>45</v>
      </c>
      <c r="Q13" s="68">
        <f t="shared" si="11"/>
        <v>263</v>
      </c>
      <c r="R13" s="68">
        <f t="shared" si="4"/>
        <v>735</v>
      </c>
      <c r="S13" s="71">
        <v>6.0E-4</v>
      </c>
      <c r="T13" s="71">
        <v>0.0055</v>
      </c>
      <c r="U13" s="71">
        <v>0.0425</v>
      </c>
      <c r="V13" s="71">
        <v>0.25</v>
      </c>
      <c r="W13" s="67">
        <f t="shared" ref="W13:Z13" si="12">AA13*N13</f>
        <v>80</v>
      </c>
      <c r="X13" s="67">
        <f t="shared" si="12"/>
        <v>90</v>
      </c>
      <c r="Y13" s="67">
        <f t="shared" si="12"/>
        <v>180</v>
      </c>
      <c r="Z13" s="67">
        <f t="shared" si="12"/>
        <v>341.9</v>
      </c>
      <c r="AA13" s="67">
        <v>80.0</v>
      </c>
      <c r="AB13" s="67">
        <v>15.0</v>
      </c>
      <c r="AC13" s="67">
        <v>4.0</v>
      </c>
      <c r="AD13" s="67">
        <v>1.3</v>
      </c>
      <c r="AF13" s="72"/>
      <c r="AG13" s="72"/>
    </row>
    <row r="14">
      <c r="A14" s="67" t="s">
        <v>168</v>
      </c>
      <c r="B14" s="67">
        <v>1.6</v>
      </c>
      <c r="D14" s="67" t="s">
        <v>169</v>
      </c>
      <c r="E14" s="67"/>
      <c r="F14" s="67"/>
      <c r="G14" s="67" t="s">
        <v>170</v>
      </c>
      <c r="H14" s="67"/>
      <c r="I14" s="67">
        <v>12.0</v>
      </c>
      <c r="J14" s="67" t="s">
        <v>171</v>
      </c>
      <c r="K14" s="67" t="s">
        <v>172</v>
      </c>
      <c r="L14" s="70">
        <f t="shared" si="10"/>
        <v>0.2437142857</v>
      </c>
      <c r="M14" s="67">
        <v>0.28</v>
      </c>
      <c r="N14" s="68">
        <f t="shared" ref="N14:Q14" si="13">CEILING($L$1*$M14*S14,1)</f>
        <v>1</v>
      </c>
      <c r="O14" s="68">
        <f t="shared" si="13"/>
        <v>6</v>
      </c>
      <c r="P14" s="68">
        <f t="shared" si="13"/>
        <v>45</v>
      </c>
      <c r="Q14" s="68">
        <f t="shared" si="13"/>
        <v>255</v>
      </c>
      <c r="R14" s="68">
        <f t="shared" si="4"/>
        <v>673</v>
      </c>
      <c r="S14" s="71">
        <v>7.0E-4</v>
      </c>
      <c r="T14" s="71">
        <v>0.006</v>
      </c>
      <c r="U14" s="71">
        <v>0.045</v>
      </c>
      <c r="V14" s="71">
        <v>0.26</v>
      </c>
      <c r="W14" s="67">
        <f t="shared" ref="W14:Z14" si="14">AA14*N14</f>
        <v>100</v>
      </c>
      <c r="X14" s="67">
        <f t="shared" si="14"/>
        <v>120</v>
      </c>
      <c r="Y14" s="67">
        <f t="shared" si="14"/>
        <v>225</v>
      </c>
      <c r="Z14" s="67">
        <f t="shared" si="14"/>
        <v>408</v>
      </c>
      <c r="AA14" s="67">
        <v>100.0</v>
      </c>
      <c r="AB14" s="67">
        <v>20.0</v>
      </c>
      <c r="AC14" s="67">
        <v>5.0</v>
      </c>
      <c r="AD14" s="67">
        <v>1.6</v>
      </c>
      <c r="AF14" s="72"/>
      <c r="AG14" s="72"/>
    </row>
    <row r="15">
      <c r="A15" s="67" t="s">
        <v>173</v>
      </c>
      <c r="B15" s="67">
        <v>2.0</v>
      </c>
      <c r="C15" s="67" t="s">
        <v>121</v>
      </c>
      <c r="D15" s="67" t="s">
        <v>174</v>
      </c>
      <c r="E15" s="67"/>
      <c r="F15" s="67"/>
      <c r="G15" s="67" t="s">
        <v>175</v>
      </c>
      <c r="H15" s="67" t="s">
        <v>176</v>
      </c>
      <c r="I15" s="67">
        <v>14.0</v>
      </c>
      <c r="J15" s="67" t="s">
        <v>177</v>
      </c>
      <c r="L15" s="70">
        <f t="shared" si="10"/>
        <v>0.2723714286</v>
      </c>
      <c r="M15" s="67">
        <v>0.24</v>
      </c>
      <c r="N15" s="68">
        <f t="shared" ref="N15:Q15" si="15">CEILING($L$1*$M15*S15,1)</f>
        <v>1</v>
      </c>
      <c r="O15" s="68">
        <f t="shared" si="15"/>
        <v>6</v>
      </c>
      <c r="P15" s="68">
        <f t="shared" si="15"/>
        <v>42</v>
      </c>
      <c r="Q15" s="68">
        <f t="shared" si="15"/>
        <v>227</v>
      </c>
      <c r="R15" s="68">
        <f t="shared" si="4"/>
        <v>564</v>
      </c>
      <c r="S15" s="71">
        <v>8.0E-4</v>
      </c>
      <c r="T15" s="71">
        <v>0.007</v>
      </c>
      <c r="U15" s="71">
        <v>0.05</v>
      </c>
      <c r="V15" s="71">
        <v>0.27</v>
      </c>
      <c r="W15" s="67">
        <f t="shared" ref="W15:Z15" si="16">AA15*N15</f>
        <v>120</v>
      </c>
      <c r="X15" s="67">
        <f t="shared" si="16"/>
        <v>150</v>
      </c>
      <c r="Y15" s="67">
        <f t="shared" si="16"/>
        <v>252</v>
      </c>
      <c r="Z15" s="67">
        <f t="shared" si="16"/>
        <v>431.3</v>
      </c>
      <c r="AA15" s="67">
        <v>120.0</v>
      </c>
      <c r="AB15" s="67">
        <v>25.0</v>
      </c>
      <c r="AC15" s="67">
        <v>6.0</v>
      </c>
      <c r="AD15" s="67">
        <v>1.9</v>
      </c>
      <c r="AF15" s="72"/>
      <c r="AG15" s="72"/>
    </row>
    <row r="16">
      <c r="A16" s="67" t="s">
        <v>178</v>
      </c>
      <c r="B16" s="67">
        <v>2.3</v>
      </c>
      <c r="C16" s="67"/>
      <c r="D16" s="67">
        <v>7.0</v>
      </c>
      <c r="E16" s="67"/>
      <c r="F16" s="67"/>
      <c r="G16" s="67" t="s">
        <v>179</v>
      </c>
      <c r="H16" s="67"/>
      <c r="I16" s="67">
        <v>16.0</v>
      </c>
      <c r="J16" s="67" t="s">
        <v>180</v>
      </c>
      <c r="K16" s="67"/>
      <c r="L16" s="70">
        <f t="shared" si="10"/>
        <v>0.3092</v>
      </c>
      <c r="M16" s="67">
        <v>0.22</v>
      </c>
      <c r="N16" s="68">
        <f t="shared" ref="N16:Q16" si="17">CEILING($L$1*$M16*S16,1)</f>
        <v>1</v>
      </c>
      <c r="O16" s="68">
        <f t="shared" si="17"/>
        <v>6</v>
      </c>
      <c r="P16" s="68">
        <f t="shared" si="17"/>
        <v>41</v>
      </c>
      <c r="Q16" s="68">
        <f t="shared" si="17"/>
        <v>216</v>
      </c>
      <c r="R16" s="68">
        <f t="shared" si="4"/>
        <v>506</v>
      </c>
      <c r="S16" s="71">
        <v>9.0E-4</v>
      </c>
      <c r="T16" s="71">
        <v>0.0075</v>
      </c>
      <c r="U16" s="71">
        <v>0.0525</v>
      </c>
      <c r="V16" s="71">
        <v>0.28</v>
      </c>
      <c r="W16" s="67">
        <f t="shared" ref="W16:Z16" si="18">AA16*N16</f>
        <v>140</v>
      </c>
      <c r="X16" s="67">
        <f t="shared" si="18"/>
        <v>180</v>
      </c>
      <c r="Y16" s="67">
        <f t="shared" si="18"/>
        <v>287</v>
      </c>
      <c r="Z16" s="67">
        <f t="shared" si="18"/>
        <v>475.2</v>
      </c>
      <c r="AA16" s="67">
        <v>140.0</v>
      </c>
      <c r="AB16" s="67">
        <v>30.0</v>
      </c>
      <c r="AC16" s="67">
        <v>7.0</v>
      </c>
      <c r="AD16" s="67">
        <v>2.2</v>
      </c>
      <c r="AF16" s="68"/>
      <c r="AG16" s="68"/>
    </row>
    <row r="17">
      <c r="A17" s="67" t="s">
        <v>181</v>
      </c>
      <c r="B17" s="67">
        <v>2.6</v>
      </c>
      <c r="D17" s="67" t="s">
        <v>182</v>
      </c>
      <c r="E17" s="67"/>
      <c r="F17" s="67"/>
      <c r="G17" s="67" t="s">
        <v>183</v>
      </c>
      <c r="I17" s="67">
        <v>18.0</v>
      </c>
      <c r="L17" s="70">
        <f t="shared" si="10"/>
        <v>0.2987142857</v>
      </c>
      <c r="M17" s="67">
        <v>0.2</v>
      </c>
      <c r="N17" s="68">
        <f t="shared" ref="N17:Q17" si="19">CEILING($L$1*$M17*S17,1)</f>
        <v>1</v>
      </c>
      <c r="O17" s="68">
        <f t="shared" si="19"/>
        <v>6</v>
      </c>
      <c r="P17" s="68">
        <f t="shared" si="19"/>
        <v>21</v>
      </c>
      <c r="Q17" s="68">
        <f t="shared" si="19"/>
        <v>203</v>
      </c>
      <c r="R17" s="68">
        <f t="shared" si="4"/>
        <v>469</v>
      </c>
      <c r="S17" s="71">
        <v>0.001</v>
      </c>
      <c r="T17" s="71">
        <v>0.008</v>
      </c>
      <c r="U17" s="71">
        <v>0.03</v>
      </c>
      <c r="V17" s="71">
        <v>0.29</v>
      </c>
      <c r="W17" s="67">
        <f t="shared" ref="W17:Z17" si="20">AA17*N17</f>
        <v>160</v>
      </c>
      <c r="X17" s="67">
        <f t="shared" si="20"/>
        <v>210</v>
      </c>
      <c r="Y17" s="67">
        <f t="shared" si="20"/>
        <v>168</v>
      </c>
      <c r="Z17" s="67">
        <f t="shared" si="20"/>
        <v>507.5</v>
      </c>
      <c r="AA17" s="67">
        <v>160.0</v>
      </c>
      <c r="AB17" s="67">
        <v>35.0</v>
      </c>
      <c r="AC17" s="67">
        <v>8.0</v>
      </c>
      <c r="AD17" s="67">
        <v>2.5</v>
      </c>
      <c r="AF17" s="68"/>
      <c r="AG17" s="68"/>
    </row>
    <row r="18">
      <c r="A18" s="67" t="s">
        <v>184</v>
      </c>
      <c r="B18" s="67">
        <v>3.0</v>
      </c>
      <c r="C18" s="67" t="s">
        <v>58</v>
      </c>
      <c r="D18" s="67" t="s">
        <v>185</v>
      </c>
      <c r="E18" s="67"/>
      <c r="F18" s="67"/>
      <c r="G18" s="67" t="s">
        <v>186</v>
      </c>
      <c r="H18" s="67" t="s">
        <v>176</v>
      </c>
      <c r="I18" s="67">
        <v>20.0</v>
      </c>
      <c r="J18" s="67" t="s">
        <v>187</v>
      </c>
      <c r="K18" s="67" t="s">
        <v>188</v>
      </c>
      <c r="L18" s="70">
        <f t="shared" si="10"/>
        <v>0.3552</v>
      </c>
      <c r="M18" s="67">
        <v>0.18</v>
      </c>
      <c r="N18" s="68">
        <f t="shared" ref="N18:Q18" si="21">CEILING($L$1*$M18*S18,1)</f>
        <v>1</v>
      </c>
      <c r="O18" s="68">
        <f t="shared" si="21"/>
        <v>6</v>
      </c>
      <c r="P18" s="68">
        <f t="shared" si="21"/>
        <v>26</v>
      </c>
      <c r="Q18" s="68">
        <f t="shared" si="21"/>
        <v>189</v>
      </c>
      <c r="R18" s="68">
        <f t="shared" si="4"/>
        <v>408</v>
      </c>
      <c r="S18" s="71">
        <v>0.0011</v>
      </c>
      <c r="T18" s="71">
        <v>0.0085</v>
      </c>
      <c r="U18" s="71">
        <v>0.04</v>
      </c>
      <c r="V18" s="71">
        <v>0.3</v>
      </c>
      <c r="W18" s="67">
        <f t="shared" ref="W18:Z18" si="22">AA18*N18</f>
        <v>180</v>
      </c>
      <c r="X18" s="67">
        <f t="shared" si="22"/>
        <v>300</v>
      </c>
      <c r="Y18" s="67">
        <f t="shared" si="22"/>
        <v>234</v>
      </c>
      <c r="Z18" s="67">
        <f t="shared" si="22"/>
        <v>529.2</v>
      </c>
      <c r="AA18" s="67">
        <v>180.0</v>
      </c>
      <c r="AB18" s="67">
        <v>50.0</v>
      </c>
      <c r="AC18" s="67">
        <v>9.0</v>
      </c>
      <c r="AD18" s="67">
        <v>2.8</v>
      </c>
      <c r="AF18" s="68"/>
      <c r="AG18" s="68"/>
    </row>
    <row r="19">
      <c r="A19" s="67" t="s">
        <v>189</v>
      </c>
      <c r="B19" s="67">
        <v>4.0</v>
      </c>
      <c r="C19" s="67"/>
      <c r="D19" s="67" t="s">
        <v>190</v>
      </c>
      <c r="E19" s="67"/>
      <c r="F19" s="67"/>
      <c r="G19" s="67" t="s">
        <v>191</v>
      </c>
      <c r="H19" s="67" t="s">
        <v>176</v>
      </c>
      <c r="I19" s="67">
        <v>21.0</v>
      </c>
      <c r="K19" s="67" t="s">
        <v>192</v>
      </c>
      <c r="L19" s="70">
        <f t="shared" si="10"/>
        <v>0.4381428571</v>
      </c>
      <c r="M19" s="67">
        <v>0.17</v>
      </c>
      <c r="N19" s="68">
        <f t="shared" ref="N19:Q19" si="23">CEILING($L$1*$M19*S19,1)</f>
        <v>1</v>
      </c>
      <c r="O19" s="68">
        <f t="shared" si="23"/>
        <v>6</v>
      </c>
      <c r="P19" s="68">
        <f t="shared" si="23"/>
        <v>30</v>
      </c>
      <c r="Q19" s="68">
        <f t="shared" si="23"/>
        <v>185</v>
      </c>
      <c r="R19" s="68">
        <f t="shared" si="4"/>
        <v>373</v>
      </c>
      <c r="S19" s="71">
        <v>0.0012</v>
      </c>
      <c r="T19" s="71">
        <v>0.009</v>
      </c>
      <c r="U19" s="71">
        <v>0.05</v>
      </c>
      <c r="V19" s="71">
        <v>0.31</v>
      </c>
      <c r="W19" s="67">
        <f t="shared" ref="W19:Z19" si="24">AA19*N19</f>
        <v>240</v>
      </c>
      <c r="X19" s="67">
        <f t="shared" si="24"/>
        <v>420</v>
      </c>
      <c r="Y19" s="67">
        <f t="shared" si="24"/>
        <v>300</v>
      </c>
      <c r="Z19" s="67">
        <f t="shared" si="24"/>
        <v>573.5</v>
      </c>
      <c r="AA19" s="67">
        <v>240.0</v>
      </c>
      <c r="AB19" s="67">
        <v>70.0</v>
      </c>
      <c r="AC19" s="67">
        <v>10.0</v>
      </c>
      <c r="AD19" s="67">
        <v>3.1</v>
      </c>
      <c r="AF19" s="68"/>
      <c r="AG19" s="68"/>
    </row>
    <row r="20">
      <c r="A20" s="67" t="s">
        <v>193</v>
      </c>
      <c r="B20" s="67">
        <v>5.0</v>
      </c>
      <c r="C20" s="67" t="s">
        <v>194</v>
      </c>
      <c r="D20" s="67" t="s">
        <v>195</v>
      </c>
      <c r="E20" s="67"/>
      <c r="F20" s="67"/>
      <c r="G20" s="67" t="s">
        <v>196</v>
      </c>
      <c r="H20" s="67" t="s">
        <v>176</v>
      </c>
      <c r="I20" s="67">
        <v>22.0</v>
      </c>
      <c r="J20" s="67" t="s">
        <v>197</v>
      </c>
      <c r="K20" s="67" t="s">
        <v>198</v>
      </c>
      <c r="L20" s="70">
        <f t="shared" si="10"/>
        <v>0.5405714286</v>
      </c>
      <c r="M20" s="67">
        <v>0.16</v>
      </c>
      <c r="N20" s="68">
        <f t="shared" ref="N20:Q20" si="25">CEILING($L$1*$M20*S20,1)</f>
        <v>1</v>
      </c>
      <c r="O20" s="68">
        <f t="shared" si="25"/>
        <v>6</v>
      </c>
      <c r="P20" s="68">
        <f t="shared" si="25"/>
        <v>40</v>
      </c>
      <c r="Q20" s="68">
        <f t="shared" si="25"/>
        <v>180</v>
      </c>
      <c r="R20" s="68">
        <f t="shared" si="4"/>
        <v>333</v>
      </c>
      <c r="S20" s="71">
        <v>0.0013</v>
      </c>
      <c r="T20" s="71">
        <v>0.01</v>
      </c>
      <c r="U20" s="71">
        <v>0.07</v>
      </c>
      <c r="V20" s="71">
        <v>0.32</v>
      </c>
      <c r="W20" s="67">
        <f t="shared" ref="W20:Z20" si="26">AA20*N20</f>
        <v>300</v>
      </c>
      <c r="X20" s="67">
        <f t="shared" si="26"/>
        <v>540</v>
      </c>
      <c r="Y20" s="67">
        <f t="shared" si="26"/>
        <v>440</v>
      </c>
      <c r="Z20" s="67">
        <f t="shared" si="26"/>
        <v>612</v>
      </c>
      <c r="AA20" s="67">
        <v>300.0</v>
      </c>
      <c r="AB20" s="67">
        <v>90.0</v>
      </c>
      <c r="AC20" s="67">
        <v>11.0</v>
      </c>
      <c r="AD20" s="67">
        <v>3.4</v>
      </c>
      <c r="AF20" s="68"/>
      <c r="AG20" s="68"/>
    </row>
    <row r="21">
      <c r="A21" s="67" t="s">
        <v>199</v>
      </c>
      <c r="B21" s="67">
        <v>6.0</v>
      </c>
      <c r="C21" s="67" t="s">
        <v>200</v>
      </c>
      <c r="D21" s="67" t="s">
        <v>201</v>
      </c>
      <c r="E21" s="67"/>
      <c r="F21" s="67"/>
      <c r="G21" s="67" t="s">
        <v>202</v>
      </c>
      <c r="H21" s="67" t="s">
        <v>203</v>
      </c>
      <c r="I21" s="67">
        <v>23.0</v>
      </c>
      <c r="J21" s="67" t="s">
        <v>204</v>
      </c>
      <c r="K21" s="67" t="s">
        <v>205</v>
      </c>
      <c r="L21" s="70">
        <f t="shared" si="10"/>
        <v>0.6405142857</v>
      </c>
      <c r="M21" s="67">
        <v>0.15</v>
      </c>
      <c r="N21" s="68">
        <f t="shared" ref="N21:Q21" si="27">CEILING($L$1*$M21*S21,1)</f>
        <v>1</v>
      </c>
      <c r="O21" s="68">
        <f t="shared" si="27"/>
        <v>7</v>
      </c>
      <c r="P21" s="68">
        <f t="shared" si="27"/>
        <v>39</v>
      </c>
      <c r="Q21" s="68">
        <f t="shared" si="27"/>
        <v>174</v>
      </c>
      <c r="R21" s="68">
        <f t="shared" si="4"/>
        <v>304</v>
      </c>
      <c r="S21" s="71">
        <v>0.0014</v>
      </c>
      <c r="T21" s="71">
        <v>0.012</v>
      </c>
      <c r="U21" s="71">
        <v>0.073</v>
      </c>
      <c r="V21" s="71">
        <v>0.33</v>
      </c>
      <c r="W21" s="67">
        <f t="shared" ref="W21:Z21" si="28">AA21*N21</f>
        <v>360</v>
      </c>
      <c r="X21" s="67">
        <f t="shared" si="28"/>
        <v>770</v>
      </c>
      <c r="Y21" s="67">
        <f t="shared" si="28"/>
        <v>468</v>
      </c>
      <c r="Z21" s="67">
        <f t="shared" si="28"/>
        <v>643.8</v>
      </c>
      <c r="AA21" s="67">
        <v>360.0</v>
      </c>
      <c r="AB21" s="67">
        <v>110.0</v>
      </c>
      <c r="AC21" s="67">
        <v>12.0</v>
      </c>
      <c r="AD21" s="67">
        <v>3.7</v>
      </c>
      <c r="AF21" s="68"/>
      <c r="AG21" s="68"/>
    </row>
    <row r="22">
      <c r="A22" s="67" t="s">
        <v>206</v>
      </c>
      <c r="B22" s="67">
        <v>8.0</v>
      </c>
      <c r="C22" s="67"/>
      <c r="D22" s="67" t="s">
        <v>207</v>
      </c>
      <c r="E22" s="67"/>
      <c r="F22" s="67"/>
      <c r="G22" s="67" t="s">
        <v>208</v>
      </c>
      <c r="H22" s="67" t="s">
        <v>203</v>
      </c>
      <c r="I22" s="67">
        <v>25.0</v>
      </c>
      <c r="J22" s="67" t="s">
        <v>209</v>
      </c>
      <c r="K22" s="67"/>
      <c r="L22" s="70">
        <f t="shared" si="10"/>
        <v>0.7065714286</v>
      </c>
      <c r="M22" s="67">
        <v>0.14</v>
      </c>
      <c r="N22" s="68">
        <f t="shared" ref="N22:Q22" si="29">CEILING($L$1*$M22*S22,1)</f>
        <v>1</v>
      </c>
      <c r="O22" s="68">
        <f t="shared" si="29"/>
        <v>7</v>
      </c>
      <c r="P22" s="68">
        <f t="shared" si="29"/>
        <v>35</v>
      </c>
      <c r="Q22" s="68">
        <f t="shared" si="29"/>
        <v>172</v>
      </c>
      <c r="R22" s="68">
        <f t="shared" si="4"/>
        <v>275</v>
      </c>
      <c r="S22" s="71">
        <v>0.0015</v>
      </c>
      <c r="T22" s="71">
        <v>0.013</v>
      </c>
      <c r="U22" s="71">
        <v>0.07</v>
      </c>
      <c r="V22" s="71">
        <v>0.35</v>
      </c>
      <c r="W22" s="67">
        <f t="shared" ref="W22:Z22" si="30">AA22*N22</f>
        <v>420</v>
      </c>
      <c r="X22" s="67">
        <f t="shared" si="30"/>
        <v>910</v>
      </c>
      <c r="Y22" s="67">
        <f t="shared" si="30"/>
        <v>455</v>
      </c>
      <c r="Z22" s="67">
        <f t="shared" si="30"/>
        <v>688</v>
      </c>
      <c r="AA22" s="67">
        <v>420.0</v>
      </c>
      <c r="AB22" s="67">
        <v>130.0</v>
      </c>
      <c r="AC22" s="67">
        <v>13.0</v>
      </c>
      <c r="AD22" s="67">
        <v>4.0</v>
      </c>
      <c r="AF22" s="68"/>
      <c r="AG22" s="68"/>
    </row>
    <row r="23">
      <c r="A23" s="67" t="s">
        <v>210</v>
      </c>
      <c r="B23" s="67">
        <v>10.0</v>
      </c>
      <c r="C23" s="68"/>
      <c r="D23" s="68"/>
      <c r="E23" s="68"/>
      <c r="F23" s="68"/>
      <c r="G23" s="68"/>
      <c r="H23" s="68"/>
      <c r="I23" s="67">
        <v>27.0</v>
      </c>
      <c r="J23" s="67" t="s">
        <v>211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</row>
    <row r="24">
      <c r="A24" s="67" t="s">
        <v>212</v>
      </c>
      <c r="B24" s="67">
        <v>12.0</v>
      </c>
      <c r="C24" s="68"/>
      <c r="D24" s="68"/>
      <c r="E24" s="68"/>
      <c r="F24" s="68"/>
      <c r="G24" s="68"/>
      <c r="H24" s="68"/>
      <c r="I24" s="67">
        <v>29.0</v>
      </c>
      <c r="K24" s="68"/>
      <c r="L24" s="68"/>
      <c r="M24" s="68"/>
      <c r="N24" s="67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>
      <c r="A25" s="67" t="s">
        <v>213</v>
      </c>
      <c r="B25" s="67">
        <v>14.0</v>
      </c>
      <c r="C25" s="68"/>
      <c r="D25" s="68"/>
      <c r="E25" s="68"/>
      <c r="F25" s="68"/>
      <c r="G25" s="68"/>
      <c r="H25" s="68"/>
      <c r="I25" s="67">
        <v>30.0</v>
      </c>
      <c r="J25" s="67" t="s">
        <v>214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>
      <c r="A27" s="68"/>
      <c r="B27" s="68"/>
      <c r="C27" s="68"/>
      <c r="D27" s="68"/>
      <c r="E27" s="68"/>
      <c r="F27" s="68"/>
      <c r="G27" s="68"/>
      <c r="H27" s="68"/>
      <c r="I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>
      <c r="A28" s="68"/>
      <c r="B28" s="68"/>
      <c r="C28" s="68"/>
      <c r="D28" s="72"/>
      <c r="E28" s="72"/>
      <c r="F28" s="72"/>
      <c r="G28" s="72"/>
      <c r="H28" s="72"/>
      <c r="I28" s="72"/>
      <c r="J28" s="72"/>
      <c r="K28" s="72"/>
      <c r="L28" s="68">
        <f t="shared" ref="L28:O28" si="31">W22/N12</f>
        <v>420</v>
      </c>
      <c r="M28" s="68">
        <f t="shared" si="31"/>
        <v>151.6666667</v>
      </c>
      <c r="N28" s="73">
        <f t="shared" si="31"/>
        <v>9.680851064</v>
      </c>
      <c r="O28" s="73">
        <f t="shared" si="31"/>
        <v>2.978354978</v>
      </c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</row>
    <row r="29">
      <c r="A29" s="58" t="s">
        <v>215</v>
      </c>
      <c r="B29" s="67"/>
      <c r="C29" s="67"/>
      <c r="D29" s="72"/>
      <c r="E29" s="72"/>
      <c r="F29" s="72"/>
      <c r="G29" s="72"/>
      <c r="H29" s="72"/>
      <c r="I29" s="72"/>
      <c r="J29" s="72"/>
      <c r="K29" s="72"/>
      <c r="L29" s="68">
        <f t="shared" ref="L29:O29" si="32">SUMPRODUCT($G$31:$G$43,H$31:H$43)</f>
        <v>997</v>
      </c>
      <c r="M29" s="68">
        <f t="shared" si="32"/>
        <v>131</v>
      </c>
      <c r="N29" s="68">
        <f t="shared" si="32"/>
        <v>6</v>
      </c>
      <c r="O29" s="68">
        <f t="shared" si="32"/>
        <v>1.9</v>
      </c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</row>
    <row r="30">
      <c r="A30" s="65" t="s">
        <v>216</v>
      </c>
      <c r="B30" s="65" t="s">
        <v>217</v>
      </c>
      <c r="C30" s="65" t="s">
        <v>218</v>
      </c>
      <c r="D30" s="65"/>
      <c r="E30" s="65"/>
      <c r="F30" s="65"/>
      <c r="G30" s="65" t="s">
        <v>219</v>
      </c>
      <c r="H30" s="65" t="s">
        <v>142</v>
      </c>
      <c r="I30" s="66" t="s">
        <v>143</v>
      </c>
      <c r="J30" s="66" t="s">
        <v>99</v>
      </c>
      <c r="K30" s="66" t="s">
        <v>110</v>
      </c>
      <c r="L30" s="74" t="s">
        <v>142</v>
      </c>
      <c r="M30" s="74" t="s">
        <v>143</v>
      </c>
      <c r="N30" s="74" t="s">
        <v>99</v>
      </c>
      <c r="O30" s="74" t="s">
        <v>110</v>
      </c>
      <c r="P30" s="74" t="s">
        <v>220</v>
      </c>
      <c r="Q30" s="66" t="s">
        <v>221</v>
      </c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</row>
    <row r="31">
      <c r="A31" s="75" t="s">
        <v>222</v>
      </c>
      <c r="B31" s="75" t="s">
        <v>223</v>
      </c>
      <c r="C31" s="75" t="s">
        <v>148</v>
      </c>
      <c r="D31" s="75"/>
      <c r="E31" s="67"/>
      <c r="F31" s="67"/>
      <c r="G31" s="67">
        <v>1.0</v>
      </c>
      <c r="H31" s="67">
        <v>0.0</v>
      </c>
      <c r="I31" s="67">
        <v>0.0</v>
      </c>
      <c r="J31" s="67">
        <v>0.0</v>
      </c>
      <c r="K31" s="67">
        <v>1.0</v>
      </c>
      <c r="L31" s="68">
        <f t="shared" ref="L31:O31" si="33">$G31*AVERAGE(N$12:N$22)*H31</f>
        <v>0</v>
      </c>
      <c r="M31" s="68">
        <f t="shared" si="33"/>
        <v>0</v>
      </c>
      <c r="N31" s="68">
        <f t="shared" si="33"/>
        <v>0</v>
      </c>
      <c r="O31" s="73">
        <f t="shared" si="33"/>
        <v>208.6363636</v>
      </c>
      <c r="P31" s="73">
        <f t="shared" ref="P31:P43" si="35">sum(L31:O31)</f>
        <v>208.6363636</v>
      </c>
      <c r="Q31" s="76">
        <f t="shared" ref="Q31:Q43" si="36">P31/sum($P$31:$P$43)</f>
        <v>0.08595022752</v>
      </c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</row>
    <row r="32">
      <c r="A32" s="67" t="s">
        <v>223</v>
      </c>
      <c r="B32" s="75" t="s">
        <v>224</v>
      </c>
      <c r="C32" s="75" t="s">
        <v>225</v>
      </c>
      <c r="D32" s="75"/>
      <c r="E32" s="67"/>
      <c r="F32" s="67"/>
      <c r="G32" s="67">
        <v>3.0</v>
      </c>
      <c r="H32" s="67">
        <v>1.0</v>
      </c>
      <c r="I32" s="67">
        <v>1.0</v>
      </c>
      <c r="J32" s="67">
        <v>1.0</v>
      </c>
      <c r="K32" s="67">
        <v>0.0</v>
      </c>
      <c r="L32" s="68">
        <f t="shared" ref="L32:O32" si="34">$G32*AVERAGE(N$12:N$22)*H32</f>
        <v>3</v>
      </c>
      <c r="M32" s="68">
        <f t="shared" si="34"/>
        <v>18.54545455</v>
      </c>
      <c r="N32" s="68">
        <f t="shared" si="34"/>
        <v>112.0909091</v>
      </c>
      <c r="O32" s="73">
        <f t="shared" si="34"/>
        <v>0</v>
      </c>
      <c r="P32" s="73">
        <f t="shared" si="35"/>
        <v>133.6363636</v>
      </c>
      <c r="Q32" s="76">
        <f t="shared" si="36"/>
        <v>0.05505308691</v>
      </c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</row>
    <row r="33">
      <c r="A33" s="67" t="s">
        <v>226</v>
      </c>
      <c r="B33" s="75" t="s">
        <v>227</v>
      </c>
      <c r="C33" s="72"/>
      <c r="D33" s="75"/>
      <c r="E33" s="67"/>
      <c r="F33" s="67"/>
      <c r="G33" s="67">
        <v>3.0</v>
      </c>
      <c r="H33" s="67">
        <v>1.0</v>
      </c>
      <c r="I33" s="67">
        <v>1.0</v>
      </c>
      <c r="J33" s="67">
        <v>1.0</v>
      </c>
      <c r="K33" s="67">
        <v>0.3</v>
      </c>
      <c r="L33" s="68">
        <f t="shared" ref="L33:O33" si="37">$G33*AVERAGE(N$12:N$22)*H33</f>
        <v>3</v>
      </c>
      <c r="M33" s="68">
        <f t="shared" si="37"/>
        <v>18.54545455</v>
      </c>
      <c r="N33" s="68">
        <f t="shared" si="37"/>
        <v>112.0909091</v>
      </c>
      <c r="O33" s="73">
        <f t="shared" si="37"/>
        <v>187.7727273</v>
      </c>
      <c r="P33" s="73">
        <f t="shared" si="35"/>
        <v>321.4090909</v>
      </c>
      <c r="Q33" s="76">
        <f t="shared" si="36"/>
        <v>0.1324082917</v>
      </c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>
      <c r="A34" s="67" t="s">
        <v>228</v>
      </c>
      <c r="B34" s="75" t="s">
        <v>229</v>
      </c>
      <c r="C34" s="75" t="s">
        <v>230</v>
      </c>
      <c r="D34" s="75"/>
      <c r="E34" s="67"/>
      <c r="F34" s="67"/>
      <c r="G34" s="67">
        <v>5.0</v>
      </c>
      <c r="H34" s="67">
        <v>1.0</v>
      </c>
      <c r="I34" s="67">
        <v>1.0</v>
      </c>
      <c r="J34" s="67">
        <v>0.0</v>
      </c>
      <c r="K34" s="67">
        <v>0.0</v>
      </c>
      <c r="L34" s="68">
        <f t="shared" ref="L34:O34" si="38">$G34*AVERAGE(N$12:N$22)*H34</f>
        <v>5</v>
      </c>
      <c r="M34" s="68">
        <f t="shared" si="38"/>
        <v>30.90909091</v>
      </c>
      <c r="N34" s="68">
        <f t="shared" si="38"/>
        <v>0</v>
      </c>
      <c r="O34" s="68">
        <f t="shared" si="38"/>
        <v>0</v>
      </c>
      <c r="P34" s="68">
        <f t="shared" si="35"/>
        <v>35.90909091</v>
      </c>
      <c r="Q34" s="76">
        <f t="shared" si="36"/>
        <v>0.01479317641</v>
      </c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>
      <c r="A35" s="67" t="s">
        <v>231</v>
      </c>
      <c r="B35" s="75" t="s">
        <v>229</v>
      </c>
      <c r="C35" s="75" t="s">
        <v>232</v>
      </c>
      <c r="D35" s="75"/>
      <c r="E35" s="67"/>
      <c r="F35" s="67"/>
      <c r="G35" s="67">
        <v>10.0</v>
      </c>
      <c r="H35" s="67">
        <v>1.0</v>
      </c>
      <c r="I35" s="67">
        <v>1.0</v>
      </c>
      <c r="J35" s="67">
        <v>0.0</v>
      </c>
      <c r="K35" s="67">
        <v>0.0</v>
      </c>
      <c r="L35" s="68">
        <f t="shared" ref="L35:O35" si="39">$G35*AVERAGE(N$12:N$22)*H35</f>
        <v>10</v>
      </c>
      <c r="M35" s="68">
        <f t="shared" si="39"/>
        <v>61.81818182</v>
      </c>
      <c r="N35" s="68">
        <f t="shared" si="39"/>
        <v>0</v>
      </c>
      <c r="O35" s="68">
        <f t="shared" si="39"/>
        <v>0</v>
      </c>
      <c r="P35" s="68">
        <f t="shared" si="35"/>
        <v>71.81818182</v>
      </c>
      <c r="Q35" s="76">
        <f t="shared" si="36"/>
        <v>0.02958635283</v>
      </c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</row>
    <row r="36">
      <c r="A36" s="67" t="s">
        <v>233</v>
      </c>
      <c r="B36" s="75" t="s">
        <v>218</v>
      </c>
      <c r="C36" s="75" t="s">
        <v>50</v>
      </c>
      <c r="D36" s="75"/>
      <c r="E36" s="67"/>
      <c r="F36" s="67"/>
      <c r="G36" s="67">
        <v>15.0</v>
      </c>
      <c r="H36" s="67">
        <v>1.0</v>
      </c>
      <c r="I36" s="67">
        <v>1.0</v>
      </c>
      <c r="J36" s="67">
        <v>0.0</v>
      </c>
      <c r="K36" s="67">
        <v>0.0</v>
      </c>
      <c r="L36" s="68">
        <f t="shared" ref="L36:O36" si="40">$G36*AVERAGE(N$12:N$22)*H36</f>
        <v>15</v>
      </c>
      <c r="M36" s="68">
        <f t="shared" si="40"/>
        <v>92.72727273</v>
      </c>
      <c r="N36" s="68">
        <f t="shared" si="40"/>
        <v>0</v>
      </c>
      <c r="O36" s="68">
        <f t="shared" si="40"/>
        <v>0</v>
      </c>
      <c r="P36" s="68">
        <f t="shared" si="35"/>
        <v>107.7272727</v>
      </c>
      <c r="Q36" s="76">
        <f t="shared" si="36"/>
        <v>0.04437952924</v>
      </c>
      <c r="R36" s="68"/>
      <c r="S36" s="68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</row>
    <row r="37">
      <c r="A37" s="67" t="s">
        <v>234</v>
      </c>
      <c r="B37" s="75" t="s">
        <v>218</v>
      </c>
      <c r="C37" s="75" t="s">
        <v>235</v>
      </c>
      <c r="D37" s="75"/>
      <c r="E37" s="67"/>
      <c r="F37" s="67"/>
      <c r="G37" s="67">
        <v>30.0</v>
      </c>
      <c r="H37" s="67">
        <v>1.0</v>
      </c>
      <c r="I37" s="67">
        <v>0.0</v>
      </c>
      <c r="J37" s="67">
        <v>0.0</v>
      </c>
      <c r="K37" s="67">
        <v>0.0</v>
      </c>
      <c r="L37" s="68">
        <f t="shared" ref="L37:O37" si="41">$G37*AVERAGE(N$12:N$22)*H37</f>
        <v>30</v>
      </c>
      <c r="M37" s="68">
        <f t="shared" si="41"/>
        <v>0</v>
      </c>
      <c r="N37" s="68">
        <f t="shared" si="41"/>
        <v>0</v>
      </c>
      <c r="O37" s="68">
        <f t="shared" si="41"/>
        <v>0</v>
      </c>
      <c r="P37" s="68">
        <f t="shared" si="35"/>
        <v>30</v>
      </c>
      <c r="Q37" s="76">
        <f t="shared" si="36"/>
        <v>0.01235885624</v>
      </c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</row>
    <row r="38">
      <c r="A38" s="67" t="s">
        <v>236</v>
      </c>
      <c r="B38" s="75" t="s">
        <v>224</v>
      </c>
      <c r="C38" s="75" t="s">
        <v>237</v>
      </c>
      <c r="D38" s="75"/>
      <c r="E38" s="67"/>
      <c r="F38" s="67"/>
      <c r="G38" s="67">
        <v>5.0</v>
      </c>
      <c r="H38" s="67">
        <v>1.0</v>
      </c>
      <c r="I38" s="67">
        <v>1.0</v>
      </c>
      <c r="J38" s="67">
        <v>0.0</v>
      </c>
      <c r="K38" s="67">
        <v>0.0</v>
      </c>
      <c r="L38" s="68">
        <f t="shared" ref="L38:O38" si="42">$G38*AVERAGE(N$12:N$22)*H38</f>
        <v>5</v>
      </c>
      <c r="M38" s="68">
        <f t="shared" si="42"/>
        <v>30.90909091</v>
      </c>
      <c r="N38" s="68">
        <f t="shared" si="42"/>
        <v>0</v>
      </c>
      <c r="O38" s="68">
        <f t="shared" si="42"/>
        <v>0</v>
      </c>
      <c r="P38" s="68">
        <f t="shared" si="35"/>
        <v>35.90909091</v>
      </c>
      <c r="Q38" s="76">
        <f t="shared" si="36"/>
        <v>0.01479317641</v>
      </c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>
      <c r="A39" s="67" t="s">
        <v>52</v>
      </c>
      <c r="B39" s="75" t="s">
        <v>227</v>
      </c>
      <c r="C39" s="72"/>
      <c r="D39" s="75"/>
      <c r="E39" s="67"/>
      <c r="F39" s="67"/>
      <c r="G39" s="67">
        <v>3.0</v>
      </c>
      <c r="H39" s="68">
        <f>1060*0.6/3</f>
        <v>212</v>
      </c>
      <c r="I39" s="67">
        <v>10.0</v>
      </c>
      <c r="J39" s="67">
        <v>0.0</v>
      </c>
      <c r="K39" s="67">
        <v>0.0</v>
      </c>
      <c r="L39" s="68">
        <f t="shared" ref="L39:O39" si="43">$G39*AVERAGE(N$12:N$22)*H39</f>
        <v>636</v>
      </c>
      <c r="M39" s="68">
        <f t="shared" si="43"/>
        <v>185.4545455</v>
      </c>
      <c r="N39" s="68">
        <f t="shared" si="43"/>
        <v>0</v>
      </c>
      <c r="O39" s="68">
        <f t="shared" si="43"/>
        <v>0</v>
      </c>
      <c r="P39" s="68">
        <f t="shared" si="35"/>
        <v>821.4545455</v>
      </c>
      <c r="Q39" s="76">
        <f t="shared" si="36"/>
        <v>0.3384079546</v>
      </c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>
      <c r="A40" s="67" t="s">
        <v>238</v>
      </c>
      <c r="B40" s="75" t="s">
        <v>218</v>
      </c>
      <c r="C40" s="72"/>
      <c r="D40" s="75"/>
      <c r="E40" s="67"/>
      <c r="F40" s="67"/>
      <c r="G40" s="67">
        <v>1.0</v>
      </c>
      <c r="H40" s="67">
        <v>60.0</v>
      </c>
      <c r="I40" s="67">
        <v>20.0</v>
      </c>
      <c r="J40" s="67">
        <v>0.0</v>
      </c>
      <c r="K40" s="67">
        <v>0.0</v>
      </c>
      <c r="L40" s="68">
        <f t="shared" ref="L40:O40" si="44">$G40*AVERAGE(N$12:N$22)*H40</f>
        <v>60</v>
      </c>
      <c r="M40" s="68">
        <f t="shared" si="44"/>
        <v>123.6363636</v>
      </c>
      <c r="N40" s="68">
        <f t="shared" si="44"/>
        <v>0</v>
      </c>
      <c r="O40" s="68">
        <f t="shared" si="44"/>
        <v>0</v>
      </c>
      <c r="P40" s="68">
        <f t="shared" si="35"/>
        <v>183.6363636</v>
      </c>
      <c r="Q40" s="76">
        <f t="shared" si="36"/>
        <v>0.07565118065</v>
      </c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>
      <c r="A41" s="67" t="s">
        <v>239</v>
      </c>
      <c r="B41" s="75" t="s">
        <v>218</v>
      </c>
      <c r="C41" s="72"/>
      <c r="D41" s="75"/>
      <c r="E41" s="67"/>
      <c r="F41" s="67"/>
      <c r="G41" s="67">
        <v>0.5</v>
      </c>
      <c r="H41" s="67">
        <v>100.0</v>
      </c>
      <c r="I41" s="67">
        <v>0.0</v>
      </c>
      <c r="J41" s="67">
        <v>0.0</v>
      </c>
      <c r="K41" s="67">
        <v>0.0</v>
      </c>
      <c r="L41" s="68">
        <f t="shared" ref="L41:O41" si="45">$G41*AVERAGE(N$12:N$22)*H41</f>
        <v>50</v>
      </c>
      <c r="M41" s="68">
        <f t="shared" si="45"/>
        <v>0</v>
      </c>
      <c r="N41" s="68">
        <f t="shared" si="45"/>
        <v>0</v>
      </c>
      <c r="O41" s="68">
        <f t="shared" si="45"/>
        <v>0</v>
      </c>
      <c r="P41" s="68">
        <f t="shared" si="35"/>
        <v>50</v>
      </c>
      <c r="Q41" s="76">
        <f t="shared" si="36"/>
        <v>0.02059809374</v>
      </c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>
      <c r="A42" s="67" t="s">
        <v>172</v>
      </c>
      <c r="B42" s="75" t="s">
        <v>229</v>
      </c>
      <c r="C42" s="72"/>
      <c r="D42" s="75"/>
      <c r="E42" s="67"/>
      <c r="F42" s="67"/>
      <c r="G42" s="67">
        <v>8.0</v>
      </c>
      <c r="H42" s="67">
        <v>20.0</v>
      </c>
      <c r="I42" s="67">
        <v>5.0</v>
      </c>
      <c r="J42" s="67">
        <v>0.0</v>
      </c>
      <c r="K42" s="67">
        <v>0.0</v>
      </c>
      <c r="L42" s="68">
        <f t="shared" ref="L42:O42" si="46">$G42*AVERAGE(N$12:N$22)*H42</f>
        <v>160</v>
      </c>
      <c r="M42" s="68">
        <f t="shared" si="46"/>
        <v>247.2727273</v>
      </c>
      <c r="N42" s="68">
        <f t="shared" si="46"/>
        <v>0</v>
      </c>
      <c r="O42" s="68">
        <f t="shared" si="46"/>
        <v>0</v>
      </c>
      <c r="P42" s="68">
        <f t="shared" si="35"/>
        <v>407.2727273</v>
      </c>
      <c r="Q42" s="76">
        <f t="shared" si="36"/>
        <v>0.1677808363</v>
      </c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>
      <c r="A43" s="67" t="s">
        <v>40</v>
      </c>
      <c r="B43" s="72"/>
      <c r="C43" s="72"/>
      <c r="D43" s="72"/>
      <c r="E43" s="67"/>
      <c r="F43" s="67"/>
      <c r="G43" s="67">
        <v>1.0</v>
      </c>
      <c r="H43" s="67">
        <v>20.0</v>
      </c>
      <c r="I43" s="67">
        <v>0.0</v>
      </c>
      <c r="J43" s="67">
        <v>0.0</v>
      </c>
      <c r="K43" s="67">
        <v>0.0</v>
      </c>
      <c r="L43" s="68">
        <f t="shared" ref="L43:O43" si="47">$G43*AVERAGE(N$12:N$22)*H43</f>
        <v>20</v>
      </c>
      <c r="M43" s="68">
        <f t="shared" si="47"/>
        <v>0</v>
      </c>
      <c r="N43" s="68">
        <f t="shared" si="47"/>
        <v>0</v>
      </c>
      <c r="O43" s="68">
        <f t="shared" si="47"/>
        <v>0</v>
      </c>
      <c r="P43" s="68">
        <f t="shared" si="35"/>
        <v>20</v>
      </c>
      <c r="Q43" s="76">
        <f t="shared" si="36"/>
        <v>0.008239237496</v>
      </c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45">
      <c r="A45" s="58" t="s">
        <v>240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</row>
    <row r="46">
      <c r="A46" s="65" t="s">
        <v>241</v>
      </c>
      <c r="B46" s="65" t="s">
        <v>242</v>
      </c>
      <c r="C46" s="65" t="s">
        <v>243</v>
      </c>
      <c r="D46" s="65" t="s">
        <v>50</v>
      </c>
      <c r="E46" s="65"/>
      <c r="F46" s="65"/>
      <c r="G46" s="65" t="s">
        <v>244</v>
      </c>
      <c r="H46" s="65" t="s">
        <v>245</v>
      </c>
      <c r="I46" s="65" t="s">
        <v>246</v>
      </c>
      <c r="J46" s="63" t="s">
        <v>247</v>
      </c>
      <c r="K46" s="63" t="s">
        <v>248</v>
      </c>
      <c r="L46" s="63" t="s">
        <v>249</v>
      </c>
      <c r="M46" s="63" t="s">
        <v>54</v>
      </c>
      <c r="N46" s="63" t="s">
        <v>250</v>
      </c>
      <c r="O46" s="63" t="s">
        <v>154</v>
      </c>
      <c r="P46" s="63" t="s">
        <v>251</v>
      </c>
      <c r="Q46" s="63" t="s">
        <v>137</v>
      </c>
      <c r="R46" s="63" t="s">
        <v>252</v>
      </c>
      <c r="S46" s="63" t="s">
        <v>55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</row>
    <row r="47">
      <c r="A47" s="67" t="s">
        <v>253</v>
      </c>
      <c r="B47" s="67" t="s">
        <v>253</v>
      </c>
      <c r="C47" s="67">
        <v>10.0</v>
      </c>
      <c r="D47" s="71">
        <v>0.7</v>
      </c>
      <c r="E47" s="67"/>
      <c r="F47" s="67"/>
      <c r="G47" s="67" t="s">
        <v>254</v>
      </c>
      <c r="H47" s="67" t="s">
        <v>255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</row>
    <row r="48">
      <c r="A48" s="67" t="s">
        <v>256</v>
      </c>
      <c r="B48" s="67" t="s">
        <v>256</v>
      </c>
      <c r="C48" s="67">
        <v>10.0</v>
      </c>
      <c r="D48" s="71">
        <v>0.3</v>
      </c>
      <c r="E48" s="67"/>
      <c r="F48" s="67"/>
      <c r="G48" s="67" t="s">
        <v>254</v>
      </c>
      <c r="H48" s="67" t="s">
        <v>255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</row>
    <row r="49">
      <c r="A49" s="67" t="s">
        <v>257</v>
      </c>
      <c r="B49" s="67"/>
      <c r="C49" s="67"/>
      <c r="D49" s="71"/>
      <c r="E49" s="67"/>
      <c r="F49" s="67"/>
      <c r="G49" s="67"/>
      <c r="H49" s="67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</row>
    <row r="50">
      <c r="A50" s="67" t="s">
        <v>138</v>
      </c>
      <c r="B50" s="67" t="s">
        <v>138</v>
      </c>
      <c r="C50" s="67">
        <v>5.0</v>
      </c>
      <c r="D50" s="71">
        <v>0.3</v>
      </c>
      <c r="E50" s="67"/>
      <c r="F50" s="67"/>
      <c r="G50" s="67" t="s">
        <v>229</v>
      </c>
      <c r="H50" s="67" t="s">
        <v>258</v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</row>
    <row r="51">
      <c r="A51" s="67" t="s">
        <v>259</v>
      </c>
      <c r="B51" s="67" t="s">
        <v>260</v>
      </c>
      <c r="C51" s="67">
        <v>5.0</v>
      </c>
      <c r="D51" s="71">
        <v>0.3</v>
      </c>
      <c r="E51" s="67"/>
      <c r="F51" s="67"/>
      <c r="G51" s="67" t="s">
        <v>261</v>
      </c>
      <c r="H51" s="67" t="s">
        <v>258</v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</row>
    <row r="52">
      <c r="A52" s="67" t="s">
        <v>262</v>
      </c>
      <c r="B52" s="68"/>
      <c r="C52" s="67">
        <v>8.0</v>
      </c>
      <c r="D52" s="68"/>
      <c r="E52" s="68"/>
      <c r="F52" s="68"/>
      <c r="G52" s="68"/>
      <c r="H52" s="67" t="s">
        <v>263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</row>
    <row r="53">
      <c r="A53" s="67" t="s">
        <v>264</v>
      </c>
      <c r="B53" s="68"/>
      <c r="C53" s="68"/>
      <c r="D53" s="68"/>
      <c r="E53" s="68"/>
      <c r="F53" s="68"/>
      <c r="G53" s="68"/>
      <c r="H53" s="67" t="s">
        <v>265</v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</row>
    <row r="54">
      <c r="A54" s="67" t="s">
        <v>266</v>
      </c>
      <c r="B54" s="68"/>
      <c r="C54" s="68"/>
      <c r="D54" s="68"/>
      <c r="E54" s="68"/>
      <c r="F54" s="68"/>
      <c r="G54" s="68"/>
      <c r="H54" s="67" t="s">
        <v>265</v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</row>
    <row r="55"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</row>
    <row r="56">
      <c r="A56" s="58" t="s">
        <v>267</v>
      </c>
      <c r="B56" s="68"/>
      <c r="C56" s="68"/>
      <c r="D56" s="68"/>
      <c r="E56" s="68"/>
      <c r="F56" s="68"/>
      <c r="G56" s="68"/>
      <c r="H56" s="68"/>
      <c r="I56" s="67" t="s">
        <v>268</v>
      </c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</row>
    <row r="57">
      <c r="A57" s="65" t="s">
        <v>269</v>
      </c>
      <c r="B57" s="65" t="s">
        <v>270</v>
      </c>
      <c r="C57" s="65" t="s">
        <v>271</v>
      </c>
      <c r="D57" s="65" t="s">
        <v>272</v>
      </c>
      <c r="E57" s="65"/>
      <c r="F57" s="65"/>
      <c r="G57" s="65" t="s">
        <v>273</v>
      </c>
      <c r="H57" s="65" t="s">
        <v>274</v>
      </c>
      <c r="I57" s="63" t="s">
        <v>275</v>
      </c>
      <c r="J57" s="63" t="s">
        <v>276</v>
      </c>
      <c r="K57" s="63" t="s">
        <v>277</v>
      </c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</row>
    <row r="58">
      <c r="A58" s="67" t="s">
        <v>278</v>
      </c>
      <c r="B58" s="67" t="s">
        <v>279</v>
      </c>
      <c r="C58" s="67" t="s">
        <v>280</v>
      </c>
      <c r="D58" s="67">
        <v>0.8</v>
      </c>
      <c r="E58" s="67"/>
      <c r="F58" s="67"/>
      <c r="G58" s="67" t="s">
        <v>281</v>
      </c>
      <c r="H58" s="67">
        <v>0.2</v>
      </c>
      <c r="I58" s="67">
        <v>1.0</v>
      </c>
      <c r="J58" s="67">
        <v>0.0</v>
      </c>
      <c r="K58" s="67" t="s">
        <v>282</v>
      </c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</row>
    <row r="59">
      <c r="A59" s="67" t="s">
        <v>283</v>
      </c>
      <c r="B59" s="67" t="s">
        <v>251</v>
      </c>
      <c r="C59" s="67" t="s">
        <v>138</v>
      </c>
      <c r="D59" s="67">
        <v>0.2</v>
      </c>
      <c r="E59" s="67"/>
      <c r="F59" s="67"/>
      <c r="G59" s="67" t="s">
        <v>52</v>
      </c>
      <c r="H59" s="67">
        <v>0.8</v>
      </c>
      <c r="I59" s="67">
        <v>1.0</v>
      </c>
      <c r="J59" s="67">
        <v>1.0</v>
      </c>
      <c r="K59" s="67" t="s">
        <v>282</v>
      </c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</row>
    <row r="60">
      <c r="A60" s="67" t="s">
        <v>284</v>
      </c>
      <c r="B60" s="67" t="s">
        <v>285</v>
      </c>
      <c r="C60" s="67" t="s">
        <v>280</v>
      </c>
      <c r="D60" s="67">
        <v>0.5</v>
      </c>
      <c r="E60" s="67"/>
      <c r="F60" s="67"/>
      <c r="G60" s="67" t="s">
        <v>281</v>
      </c>
      <c r="H60" s="67">
        <v>0.5</v>
      </c>
      <c r="I60" s="67">
        <v>1.0</v>
      </c>
      <c r="J60" s="67">
        <v>0.0</v>
      </c>
      <c r="K60" s="67" t="s">
        <v>282</v>
      </c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</row>
    <row r="61">
      <c r="A61" s="67" t="s">
        <v>286</v>
      </c>
      <c r="B61" s="67" t="s">
        <v>137</v>
      </c>
      <c r="C61" s="67" t="s">
        <v>257</v>
      </c>
      <c r="D61" s="67">
        <v>0.8</v>
      </c>
      <c r="E61" s="67"/>
      <c r="F61" s="67"/>
      <c r="G61" s="67" t="s">
        <v>52</v>
      </c>
      <c r="H61" s="67">
        <v>0.2</v>
      </c>
      <c r="I61" s="67">
        <v>1.0</v>
      </c>
      <c r="J61" s="67">
        <v>0.0</v>
      </c>
      <c r="K61" s="67">
        <v>1.0</v>
      </c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</row>
    <row r="62">
      <c r="A62" s="67" t="s">
        <v>287</v>
      </c>
      <c r="B62" s="68"/>
      <c r="C62" s="67" t="s">
        <v>288</v>
      </c>
      <c r="D62" s="67">
        <v>0.5</v>
      </c>
      <c r="E62" s="67"/>
      <c r="F62" s="67"/>
      <c r="G62" s="67" t="s">
        <v>289</v>
      </c>
      <c r="H62" s="67">
        <v>0.5</v>
      </c>
      <c r="I62" s="68"/>
      <c r="J62" s="68"/>
      <c r="K62" s="67" t="s">
        <v>282</v>
      </c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</row>
    <row r="63">
      <c r="A63" s="67" t="s">
        <v>121</v>
      </c>
      <c r="B63" s="68"/>
      <c r="C63" s="67" t="s">
        <v>138</v>
      </c>
      <c r="D63" s="67">
        <v>0.2</v>
      </c>
      <c r="E63" s="67"/>
      <c r="F63" s="67"/>
      <c r="G63" s="67" t="s">
        <v>281</v>
      </c>
      <c r="H63" s="67">
        <v>0.8</v>
      </c>
      <c r="I63" s="68"/>
      <c r="J63" s="68"/>
      <c r="K63" s="67" t="s">
        <v>282</v>
      </c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</row>
    <row r="64">
      <c r="A64" s="67" t="s">
        <v>58</v>
      </c>
      <c r="B64" s="68"/>
      <c r="C64" s="67" t="s">
        <v>290</v>
      </c>
      <c r="D64" s="67">
        <v>0.3</v>
      </c>
      <c r="E64" s="67"/>
      <c r="F64" s="67"/>
      <c r="G64" s="67" t="s">
        <v>291</v>
      </c>
      <c r="H64" s="67">
        <v>0.7</v>
      </c>
      <c r="I64" s="68"/>
      <c r="J64" s="68"/>
      <c r="K64" s="67" t="s">
        <v>282</v>
      </c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</row>
    <row r="65">
      <c r="A65" s="67" t="s">
        <v>292</v>
      </c>
      <c r="B65" s="67" t="s">
        <v>293</v>
      </c>
      <c r="C65" s="67" t="s">
        <v>294</v>
      </c>
      <c r="D65" s="67">
        <v>0.8</v>
      </c>
      <c r="E65" s="67"/>
      <c r="F65" s="67"/>
      <c r="G65" s="67" t="s">
        <v>52</v>
      </c>
      <c r="H65" s="67">
        <v>0.2</v>
      </c>
      <c r="I65" s="68"/>
      <c r="J65" s="68"/>
      <c r="K65" s="67">
        <v>1.0</v>
      </c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</row>
    <row r="66">
      <c r="A66" s="67" t="s">
        <v>295</v>
      </c>
      <c r="B66" s="67" t="s">
        <v>296</v>
      </c>
      <c r="C66" s="67" t="s">
        <v>294</v>
      </c>
      <c r="D66" s="67">
        <v>0.6</v>
      </c>
      <c r="E66" s="67"/>
      <c r="F66" s="67"/>
      <c r="G66" s="67" t="s">
        <v>52</v>
      </c>
      <c r="H66" s="67">
        <v>0.4</v>
      </c>
      <c r="I66" s="68"/>
      <c r="J66" s="68"/>
      <c r="K66" s="67">
        <v>1.0</v>
      </c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</row>
    <row r="67">
      <c r="A67" s="67" t="s">
        <v>297</v>
      </c>
      <c r="B67" s="67" t="s">
        <v>298</v>
      </c>
      <c r="C67" s="67" t="s">
        <v>294</v>
      </c>
      <c r="D67" s="67">
        <v>0.2</v>
      </c>
      <c r="E67" s="67"/>
      <c r="F67" s="67"/>
      <c r="G67" s="67" t="s">
        <v>299</v>
      </c>
      <c r="H67" s="67">
        <v>0.8</v>
      </c>
      <c r="I67" s="68"/>
      <c r="J67" s="68"/>
      <c r="K67" s="67">
        <v>1.0</v>
      </c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</row>
    <row r="70">
      <c r="A70" s="58" t="s">
        <v>300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</row>
    <row r="71">
      <c r="A71" s="65" t="s">
        <v>301</v>
      </c>
      <c r="B71" s="65" t="s">
        <v>302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</row>
    <row r="72">
      <c r="A72" s="67">
        <v>1.0</v>
      </c>
      <c r="B72" s="67">
        <v>5.0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</row>
    <row r="73">
      <c r="A73" s="67">
        <v>2.0</v>
      </c>
      <c r="B73" s="67">
        <v>5.0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</row>
    <row r="74">
      <c r="A74" s="67">
        <v>3.0</v>
      </c>
      <c r="B74" s="67">
        <v>6.0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</row>
    <row r="75">
      <c r="A75" s="67">
        <v>4.0</v>
      </c>
      <c r="B75" s="67">
        <v>6.0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</row>
    <row r="76">
      <c r="A76" s="67">
        <v>5.0</v>
      </c>
      <c r="B76" s="67">
        <v>7.0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</row>
    <row r="77">
      <c r="A77" s="67">
        <v>6.0</v>
      </c>
      <c r="B77" s="67">
        <v>7.0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</row>
    <row r="78">
      <c r="A78" s="67">
        <v>7.0</v>
      </c>
      <c r="B78" s="67">
        <v>8.0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</row>
    <row r="79">
      <c r="A79" s="67">
        <v>8.0</v>
      </c>
      <c r="B79" s="67">
        <v>9.0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</row>
    <row r="80">
      <c r="A80" s="67">
        <v>9.0</v>
      </c>
      <c r="B80" s="67">
        <v>10.0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</row>
    <row r="81">
      <c r="A81" s="67">
        <v>10.0</v>
      </c>
      <c r="B81" s="67">
        <v>11.0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</row>
    <row r="82">
      <c r="A82" s="67">
        <v>11.0</v>
      </c>
      <c r="B82" s="67">
        <v>11.5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</row>
    <row r="83">
      <c r="A83" s="67">
        <v>12.0</v>
      </c>
      <c r="B83" s="67">
        <v>12.0</v>
      </c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</row>
    <row r="84">
      <c r="A84" s="67">
        <v>13.0</v>
      </c>
      <c r="B84" s="67">
        <v>12.5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</row>
    <row r="85">
      <c r="A85" s="67">
        <v>14.0</v>
      </c>
      <c r="B85" s="67">
        <v>13.0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</row>
    <row r="86">
      <c r="A86" s="67">
        <v>15.0</v>
      </c>
      <c r="B86" s="67">
        <v>13.5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</row>
    <row r="87">
      <c r="A87" s="67">
        <v>16.0</v>
      </c>
      <c r="B87" s="67">
        <v>14.0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</row>
    <row r="88">
      <c r="A88" s="67">
        <v>17.0</v>
      </c>
      <c r="B88" s="67">
        <v>14.5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</row>
    <row r="89">
      <c r="A89" s="67">
        <v>18.0</v>
      </c>
      <c r="B89" s="67">
        <v>15.0</v>
      </c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</row>
    <row r="90">
      <c r="A90" s="67">
        <v>19.0</v>
      </c>
      <c r="B90" s="67">
        <v>15.5</v>
      </c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</row>
    <row r="91">
      <c r="A91" s="67">
        <v>20.0</v>
      </c>
      <c r="B91" s="67">
        <v>16.0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</row>
    <row r="92">
      <c r="A92" s="67">
        <v>21.0</v>
      </c>
      <c r="B92" s="67">
        <v>16.5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</row>
    <row r="93">
      <c r="A93" s="67">
        <v>22.0</v>
      </c>
      <c r="B93" s="67">
        <v>17.0</v>
      </c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</row>
    <row r="94">
      <c r="A94" s="67">
        <v>23.0</v>
      </c>
      <c r="B94" s="67">
        <v>17.5</v>
      </c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</row>
    <row r="95">
      <c r="A95" s="67">
        <v>24.0</v>
      </c>
      <c r="B95" s="67">
        <v>18.0</v>
      </c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</row>
    <row r="96">
      <c r="A96" s="67">
        <v>25.0</v>
      </c>
      <c r="B96" s="67">
        <v>18.5</v>
      </c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</row>
    <row r="97">
      <c r="A97" s="67">
        <v>26.0</v>
      </c>
      <c r="B97" s="67">
        <v>19.0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</row>
    <row r="98">
      <c r="A98" s="67">
        <v>27.0</v>
      </c>
      <c r="B98" s="67">
        <v>19.5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</row>
    <row r="99">
      <c r="A99" s="67">
        <v>28.0</v>
      </c>
      <c r="B99" s="67">
        <v>20.0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</row>
    <row r="100">
      <c r="A100" s="67">
        <v>29.0</v>
      </c>
      <c r="B100" s="67">
        <v>20.5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</row>
    <row r="101">
      <c r="A101" s="67">
        <v>30.0</v>
      </c>
      <c r="B101" s="67">
        <v>21.0</v>
      </c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</row>
    <row r="104">
      <c r="A104" s="58" t="s">
        <v>303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</row>
    <row r="105">
      <c r="A105" s="65" t="s">
        <v>4</v>
      </c>
      <c r="B105" s="65" t="s">
        <v>218</v>
      </c>
      <c r="C105" s="65" t="s">
        <v>304</v>
      </c>
      <c r="D105" s="65" t="s">
        <v>305</v>
      </c>
      <c r="E105" s="65" t="s">
        <v>306</v>
      </c>
      <c r="F105" s="65" t="s">
        <v>307</v>
      </c>
      <c r="G105" s="65" t="s">
        <v>308</v>
      </c>
      <c r="H105" s="65" t="s">
        <v>309</v>
      </c>
      <c r="I105" s="68"/>
      <c r="J105" s="65" t="s">
        <v>307</v>
      </c>
      <c r="K105" s="65" t="s">
        <v>310</v>
      </c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</row>
    <row r="106">
      <c r="A106" s="67">
        <v>1.0</v>
      </c>
      <c r="B106" s="67" t="s">
        <v>311</v>
      </c>
      <c r="C106" s="67">
        <v>1.0</v>
      </c>
      <c r="D106" s="67">
        <v>0.0</v>
      </c>
      <c r="E106" s="67"/>
      <c r="F106" s="67" t="s">
        <v>312</v>
      </c>
      <c r="G106" s="67" t="b">
        <v>0</v>
      </c>
      <c r="H106" s="67" t="s">
        <v>313</v>
      </c>
      <c r="I106" s="68"/>
      <c r="J106" s="67" t="s">
        <v>312</v>
      </c>
      <c r="K106" s="68">
        <f t="shared" ref="K106:K125" si="48">COUNTIF($F$106:$F$135,J106)</f>
        <v>2</v>
      </c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</row>
    <row r="107">
      <c r="A107" s="67">
        <v>1.0</v>
      </c>
      <c r="B107" s="67" t="s">
        <v>314</v>
      </c>
      <c r="C107" s="67">
        <v>1.0</v>
      </c>
      <c r="D107" s="67">
        <v>0.0</v>
      </c>
      <c r="E107" s="67"/>
      <c r="F107" s="67" t="s">
        <v>136</v>
      </c>
      <c r="G107" s="67" t="b">
        <v>1</v>
      </c>
      <c r="H107" s="67" t="s">
        <v>315</v>
      </c>
      <c r="I107" s="68"/>
      <c r="J107" s="67" t="s">
        <v>136</v>
      </c>
      <c r="K107" s="68">
        <f t="shared" si="48"/>
        <v>2</v>
      </c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</row>
    <row r="108">
      <c r="A108" s="67">
        <v>1.0</v>
      </c>
      <c r="B108" s="67" t="s">
        <v>316</v>
      </c>
      <c r="C108" s="67">
        <v>1.0</v>
      </c>
      <c r="D108" s="67">
        <v>0.0</v>
      </c>
      <c r="E108" s="67"/>
      <c r="F108" s="67" t="s">
        <v>253</v>
      </c>
      <c r="G108" s="67" t="b">
        <v>1</v>
      </c>
      <c r="H108" s="67" t="s">
        <v>317</v>
      </c>
      <c r="I108" s="68"/>
      <c r="J108" s="67" t="s">
        <v>253</v>
      </c>
      <c r="K108" s="68">
        <f t="shared" si="48"/>
        <v>1</v>
      </c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</row>
    <row r="109">
      <c r="A109" s="67">
        <v>1.0</v>
      </c>
      <c r="B109" s="67" t="s">
        <v>318</v>
      </c>
      <c r="C109" s="67">
        <v>1.0</v>
      </c>
      <c r="D109" s="67">
        <v>0.0</v>
      </c>
      <c r="E109" s="67"/>
      <c r="F109" s="67" t="s">
        <v>138</v>
      </c>
      <c r="G109" s="67" t="b">
        <v>0</v>
      </c>
      <c r="H109" s="67" t="s">
        <v>319</v>
      </c>
      <c r="I109" s="68"/>
      <c r="J109" s="67" t="s">
        <v>138</v>
      </c>
      <c r="K109" s="68">
        <f t="shared" si="48"/>
        <v>5</v>
      </c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</row>
    <row r="110">
      <c r="A110" s="67">
        <v>1.0</v>
      </c>
      <c r="B110" s="67" t="s">
        <v>320</v>
      </c>
      <c r="C110" s="67">
        <v>1.0</v>
      </c>
      <c r="D110" s="67">
        <v>0.0</v>
      </c>
      <c r="E110" s="67"/>
      <c r="F110" s="67" t="s">
        <v>257</v>
      </c>
      <c r="G110" s="67" t="b">
        <v>0</v>
      </c>
      <c r="H110" s="67" t="s">
        <v>321</v>
      </c>
      <c r="I110" s="68"/>
      <c r="J110" s="67" t="s">
        <v>257</v>
      </c>
      <c r="K110" s="68">
        <f t="shared" si="48"/>
        <v>1</v>
      </c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</row>
    <row r="111">
      <c r="A111" s="67">
        <v>1.0</v>
      </c>
      <c r="B111" s="67" t="s">
        <v>322</v>
      </c>
      <c r="C111" s="67">
        <v>1.0</v>
      </c>
      <c r="D111" s="67">
        <v>0.0</v>
      </c>
      <c r="E111" s="67"/>
      <c r="F111" s="67" t="s">
        <v>229</v>
      </c>
      <c r="G111" s="67" t="b">
        <v>0</v>
      </c>
      <c r="H111" s="67" t="s">
        <v>323</v>
      </c>
      <c r="I111" s="68"/>
      <c r="J111" s="67" t="s">
        <v>229</v>
      </c>
      <c r="K111" s="68">
        <f t="shared" si="48"/>
        <v>3</v>
      </c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</row>
    <row r="112">
      <c r="A112" s="67">
        <v>2.0</v>
      </c>
      <c r="B112" s="67" t="s">
        <v>324</v>
      </c>
      <c r="C112" s="67">
        <v>2.0</v>
      </c>
      <c r="D112" s="67">
        <v>0.0</v>
      </c>
      <c r="E112" s="67"/>
      <c r="F112" s="67" t="s">
        <v>325</v>
      </c>
      <c r="G112" s="67" t="b">
        <v>1</v>
      </c>
      <c r="H112" s="67" t="s">
        <v>326</v>
      </c>
      <c r="I112" s="68"/>
      <c r="J112" s="67" t="s">
        <v>325</v>
      </c>
      <c r="K112" s="68">
        <f t="shared" si="48"/>
        <v>1</v>
      </c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</row>
    <row r="113">
      <c r="A113" s="67">
        <v>2.0</v>
      </c>
      <c r="B113" s="67" t="s">
        <v>327</v>
      </c>
      <c r="C113" s="67">
        <v>2.0</v>
      </c>
      <c r="D113" s="67">
        <v>0.0</v>
      </c>
      <c r="E113" s="67"/>
      <c r="F113" s="67" t="s">
        <v>328</v>
      </c>
      <c r="G113" s="67" t="b">
        <v>1</v>
      </c>
      <c r="H113" s="67" t="s">
        <v>329</v>
      </c>
      <c r="I113" s="68"/>
      <c r="J113" s="67" t="s">
        <v>328</v>
      </c>
      <c r="K113" s="68">
        <f t="shared" si="48"/>
        <v>1</v>
      </c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</row>
    <row r="114">
      <c r="A114" s="67">
        <v>2.0</v>
      </c>
      <c r="B114" s="67" t="s">
        <v>330</v>
      </c>
      <c r="C114" s="67">
        <v>3.0</v>
      </c>
      <c r="D114" s="67">
        <v>0.0</v>
      </c>
      <c r="E114" s="67"/>
      <c r="F114" s="67" t="s">
        <v>52</v>
      </c>
      <c r="G114" s="67" t="b">
        <v>0</v>
      </c>
      <c r="H114" s="67" t="s">
        <v>331</v>
      </c>
      <c r="I114" s="68"/>
      <c r="J114" s="67" t="s">
        <v>52</v>
      </c>
      <c r="K114" s="68">
        <f t="shared" si="48"/>
        <v>1</v>
      </c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</row>
    <row r="115">
      <c r="A115" s="67">
        <v>2.0</v>
      </c>
      <c r="B115" s="67" t="s">
        <v>332</v>
      </c>
      <c r="C115" s="67">
        <v>2.0</v>
      </c>
      <c r="D115" s="67">
        <v>0.0</v>
      </c>
      <c r="E115" s="67"/>
      <c r="F115" s="67" t="s">
        <v>138</v>
      </c>
      <c r="G115" s="67" t="b">
        <v>0</v>
      </c>
      <c r="H115" s="67" t="s">
        <v>319</v>
      </c>
      <c r="I115" s="68"/>
      <c r="J115" s="67" t="s">
        <v>333</v>
      </c>
      <c r="K115" s="68">
        <f t="shared" si="48"/>
        <v>2</v>
      </c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</row>
    <row r="116">
      <c r="A116" s="67">
        <v>2.0</v>
      </c>
      <c r="B116" s="67" t="s">
        <v>334</v>
      </c>
      <c r="C116" s="67">
        <v>2.0</v>
      </c>
      <c r="D116" s="67">
        <v>0.0</v>
      </c>
      <c r="E116" s="67"/>
      <c r="F116" s="67" t="s">
        <v>333</v>
      </c>
      <c r="G116" s="67" t="b">
        <v>0</v>
      </c>
      <c r="H116" s="67" t="s">
        <v>335</v>
      </c>
      <c r="I116" s="68"/>
      <c r="J116" s="67" t="s">
        <v>336</v>
      </c>
      <c r="K116" s="68">
        <f t="shared" si="48"/>
        <v>1</v>
      </c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</row>
    <row r="117">
      <c r="A117" s="67">
        <v>2.0</v>
      </c>
      <c r="B117" s="67" t="s">
        <v>337</v>
      </c>
      <c r="C117" s="67">
        <v>2.0</v>
      </c>
      <c r="D117" s="67">
        <v>0.0</v>
      </c>
      <c r="E117" s="67"/>
      <c r="F117" s="67" t="s">
        <v>336</v>
      </c>
      <c r="G117" s="67" t="b">
        <v>1</v>
      </c>
      <c r="H117" s="67" t="s">
        <v>317</v>
      </c>
      <c r="I117" s="68"/>
      <c r="J117" s="67" t="s">
        <v>338</v>
      </c>
      <c r="K117" s="68">
        <f t="shared" si="48"/>
        <v>1</v>
      </c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</row>
    <row r="118">
      <c r="A118" s="67">
        <v>3.0</v>
      </c>
      <c r="B118" s="67" t="s">
        <v>339</v>
      </c>
      <c r="C118" s="67">
        <v>3.0</v>
      </c>
      <c r="D118" s="67">
        <v>0.0</v>
      </c>
      <c r="E118" s="67"/>
      <c r="F118" s="67" t="s">
        <v>338</v>
      </c>
      <c r="G118" s="67" t="b">
        <v>0</v>
      </c>
      <c r="H118" s="67" t="s">
        <v>340</v>
      </c>
      <c r="I118" s="68"/>
      <c r="J118" s="67" t="s">
        <v>286</v>
      </c>
      <c r="K118" s="68">
        <f t="shared" si="48"/>
        <v>2</v>
      </c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</row>
    <row r="119">
      <c r="A119" s="67">
        <v>3.0</v>
      </c>
      <c r="B119" s="67" t="s">
        <v>341</v>
      </c>
      <c r="C119" s="67">
        <v>3.0</v>
      </c>
      <c r="D119" s="67">
        <v>0.0</v>
      </c>
      <c r="E119" s="67"/>
      <c r="F119" s="67" t="s">
        <v>333</v>
      </c>
      <c r="G119" s="67" t="b">
        <v>0</v>
      </c>
      <c r="H119" s="67" t="s">
        <v>342</v>
      </c>
      <c r="I119" s="68"/>
      <c r="J119" s="67" t="s">
        <v>121</v>
      </c>
      <c r="K119" s="68">
        <f t="shared" si="48"/>
        <v>1</v>
      </c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</row>
    <row r="120">
      <c r="A120" s="67">
        <v>3.0</v>
      </c>
      <c r="B120" s="67" t="s">
        <v>343</v>
      </c>
      <c r="C120" s="67">
        <v>4.0</v>
      </c>
      <c r="D120" s="67">
        <v>0.0</v>
      </c>
      <c r="E120" s="67"/>
      <c r="F120" s="67" t="s">
        <v>286</v>
      </c>
      <c r="G120" s="67" t="b">
        <v>0</v>
      </c>
      <c r="H120" s="67" t="s">
        <v>340</v>
      </c>
      <c r="I120" s="68"/>
      <c r="J120" s="67" t="s">
        <v>289</v>
      </c>
      <c r="K120" s="68">
        <f t="shared" si="48"/>
        <v>1</v>
      </c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</row>
    <row r="121">
      <c r="A121" s="67">
        <v>3.0</v>
      </c>
      <c r="B121" s="67" t="s">
        <v>344</v>
      </c>
      <c r="C121" s="67">
        <v>3.0</v>
      </c>
      <c r="D121" s="67">
        <v>0.0</v>
      </c>
      <c r="E121" s="67"/>
      <c r="F121" s="67" t="s">
        <v>138</v>
      </c>
      <c r="G121" s="67" t="b">
        <v>0</v>
      </c>
      <c r="H121" s="67" t="s">
        <v>345</v>
      </c>
      <c r="I121" s="68"/>
      <c r="J121" s="67" t="s">
        <v>346</v>
      </c>
      <c r="K121" s="68">
        <f t="shared" si="48"/>
        <v>1</v>
      </c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</row>
    <row r="122">
      <c r="A122" s="67">
        <v>3.0</v>
      </c>
      <c r="B122" s="67" t="s">
        <v>347</v>
      </c>
      <c r="C122" s="67">
        <v>6.0</v>
      </c>
      <c r="D122" s="67">
        <v>0.0</v>
      </c>
      <c r="E122" s="67"/>
      <c r="F122" s="67" t="s">
        <v>121</v>
      </c>
      <c r="G122" s="67" t="b">
        <v>0</v>
      </c>
      <c r="H122" s="67" t="s">
        <v>335</v>
      </c>
      <c r="I122" s="68"/>
      <c r="J122" s="67" t="s">
        <v>348</v>
      </c>
      <c r="K122" s="68">
        <f t="shared" si="48"/>
        <v>1</v>
      </c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</row>
    <row r="123">
      <c r="A123" s="67">
        <v>3.0</v>
      </c>
      <c r="B123" s="67" t="s">
        <v>349</v>
      </c>
      <c r="C123" s="67">
        <v>4.0</v>
      </c>
      <c r="D123" s="67">
        <v>0.0</v>
      </c>
      <c r="E123" s="67"/>
      <c r="F123" s="67" t="s">
        <v>229</v>
      </c>
      <c r="G123" s="67" t="b">
        <v>0</v>
      </c>
      <c r="H123" s="67" t="s">
        <v>350</v>
      </c>
      <c r="I123" s="68"/>
      <c r="J123" s="67" t="s">
        <v>351</v>
      </c>
      <c r="K123" s="68">
        <f t="shared" si="48"/>
        <v>1</v>
      </c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</row>
    <row r="124">
      <c r="A124" s="67">
        <v>4.0</v>
      </c>
      <c r="B124" s="67" t="s">
        <v>352</v>
      </c>
      <c r="C124" s="67">
        <v>4.0</v>
      </c>
      <c r="D124" s="67">
        <v>0.0</v>
      </c>
      <c r="E124" s="67"/>
      <c r="F124" s="67" t="s">
        <v>289</v>
      </c>
      <c r="G124" s="67" t="b">
        <v>0</v>
      </c>
      <c r="H124" s="67" t="s">
        <v>353</v>
      </c>
      <c r="I124" s="68"/>
      <c r="J124" s="67" t="s">
        <v>354</v>
      </c>
      <c r="K124" s="68">
        <f t="shared" si="48"/>
        <v>1</v>
      </c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</row>
    <row r="125">
      <c r="A125" s="67">
        <v>4.0</v>
      </c>
      <c r="B125" s="67" t="s">
        <v>355</v>
      </c>
      <c r="C125" s="67">
        <v>5.0</v>
      </c>
      <c r="D125" s="67">
        <v>0.0</v>
      </c>
      <c r="E125" s="67"/>
      <c r="F125" s="67" t="s">
        <v>346</v>
      </c>
      <c r="G125" s="67" t="b">
        <v>1</v>
      </c>
      <c r="H125" s="67" t="s">
        <v>356</v>
      </c>
      <c r="I125" s="68"/>
      <c r="J125" s="67" t="s">
        <v>357</v>
      </c>
      <c r="K125" s="68">
        <f t="shared" si="48"/>
        <v>1</v>
      </c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</row>
    <row r="126">
      <c r="A126" s="67">
        <v>4.0</v>
      </c>
      <c r="B126" s="67" t="s">
        <v>358</v>
      </c>
      <c r="C126" s="67">
        <v>4.0</v>
      </c>
      <c r="D126" s="67">
        <v>0.0</v>
      </c>
      <c r="E126" s="67"/>
      <c r="F126" s="67" t="s">
        <v>348</v>
      </c>
      <c r="G126" s="67" t="b">
        <v>0</v>
      </c>
      <c r="H126" s="67" t="s">
        <v>317</v>
      </c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</row>
    <row r="127">
      <c r="A127" s="67">
        <v>4.0</v>
      </c>
      <c r="B127" s="67" t="s">
        <v>359</v>
      </c>
      <c r="C127" s="67">
        <v>6.0</v>
      </c>
      <c r="D127" s="67">
        <v>0.0</v>
      </c>
      <c r="E127" s="67"/>
      <c r="F127" s="67" t="s">
        <v>138</v>
      </c>
      <c r="G127" s="67" t="b">
        <v>0</v>
      </c>
      <c r="H127" s="67" t="s">
        <v>360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</row>
    <row r="128">
      <c r="A128" s="67">
        <v>4.0</v>
      </c>
      <c r="B128" s="67" t="s">
        <v>361</v>
      </c>
      <c r="C128" s="67">
        <v>4.0</v>
      </c>
      <c r="D128" s="67">
        <v>0.0</v>
      </c>
      <c r="E128" s="67"/>
      <c r="F128" s="67" t="s">
        <v>351</v>
      </c>
      <c r="G128" s="67" t="b">
        <v>0</v>
      </c>
      <c r="H128" s="67" t="s">
        <v>362</v>
      </c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</row>
    <row r="129">
      <c r="A129" s="67">
        <v>4.0</v>
      </c>
      <c r="B129" s="67" t="s">
        <v>363</v>
      </c>
      <c r="C129" s="67">
        <v>4.0</v>
      </c>
      <c r="D129" s="67">
        <v>0.0</v>
      </c>
      <c r="E129" s="67"/>
      <c r="F129" s="67" t="s">
        <v>312</v>
      </c>
      <c r="G129" s="67" t="b">
        <v>0</v>
      </c>
      <c r="H129" s="67" t="s">
        <v>342</v>
      </c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</row>
    <row r="130">
      <c r="A130" s="67">
        <v>5.0</v>
      </c>
      <c r="B130" s="67" t="s">
        <v>364</v>
      </c>
      <c r="C130" s="67">
        <v>7.0</v>
      </c>
      <c r="D130" s="67">
        <v>0.0</v>
      </c>
      <c r="E130" s="67"/>
      <c r="F130" s="67" t="s">
        <v>354</v>
      </c>
      <c r="G130" s="67" t="b">
        <v>0</v>
      </c>
      <c r="H130" s="67" t="s">
        <v>365</v>
      </c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</row>
    <row r="131">
      <c r="A131" s="67">
        <v>5.0</v>
      </c>
      <c r="B131" s="67" t="s">
        <v>366</v>
      </c>
      <c r="C131" s="67">
        <v>7.0</v>
      </c>
      <c r="D131" s="67">
        <v>0.0</v>
      </c>
      <c r="E131" s="67"/>
      <c r="F131" s="67" t="s">
        <v>136</v>
      </c>
      <c r="G131" s="67" t="b">
        <v>1</v>
      </c>
      <c r="H131" s="67" t="s">
        <v>356</v>
      </c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</row>
    <row r="132">
      <c r="A132" s="67">
        <v>5.0</v>
      </c>
      <c r="B132" s="67" t="s">
        <v>367</v>
      </c>
      <c r="C132" s="67">
        <v>5.0</v>
      </c>
      <c r="D132" s="67">
        <v>0.0</v>
      </c>
      <c r="E132" s="67"/>
      <c r="F132" s="67" t="s">
        <v>357</v>
      </c>
      <c r="G132" s="67" t="b">
        <v>1</v>
      </c>
      <c r="H132" s="67" t="s">
        <v>368</v>
      </c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</row>
    <row r="133">
      <c r="A133" s="67">
        <v>5.0</v>
      </c>
      <c r="B133" s="67" t="s">
        <v>369</v>
      </c>
      <c r="C133" s="67">
        <v>6.0</v>
      </c>
      <c r="D133" s="67">
        <v>0.0</v>
      </c>
      <c r="E133" s="67"/>
      <c r="F133" s="67" t="s">
        <v>138</v>
      </c>
      <c r="G133" s="67" t="b">
        <v>0</v>
      </c>
      <c r="H133" s="67" t="s">
        <v>370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</row>
    <row r="134">
      <c r="A134" s="67">
        <v>5.0</v>
      </c>
      <c r="B134" s="67" t="s">
        <v>371</v>
      </c>
      <c r="C134" s="67">
        <v>8.0</v>
      </c>
      <c r="D134" s="67">
        <v>0.0</v>
      </c>
      <c r="E134" s="67"/>
      <c r="F134" s="67" t="s">
        <v>286</v>
      </c>
      <c r="G134" s="67" t="b">
        <v>0</v>
      </c>
      <c r="H134" s="67" t="s">
        <v>356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</row>
    <row r="135">
      <c r="A135" s="67">
        <v>5.0</v>
      </c>
      <c r="B135" s="67" t="s">
        <v>372</v>
      </c>
      <c r="C135" s="67">
        <v>10.0</v>
      </c>
      <c r="D135" s="67">
        <v>0.0</v>
      </c>
      <c r="E135" s="67"/>
      <c r="F135" s="67" t="s">
        <v>229</v>
      </c>
      <c r="G135" s="67" t="b">
        <v>0</v>
      </c>
      <c r="H135" s="67" t="s">
        <v>373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</row>
    <row r="136">
      <c r="A136" s="68"/>
      <c r="B136" s="68"/>
      <c r="C136" s="68"/>
      <c r="D136" s="68"/>
      <c r="E136" s="67"/>
      <c r="F136" s="67"/>
      <c r="G136" s="67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</row>
    <row r="138">
      <c r="A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</row>
    <row r="139">
      <c r="A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</row>
    <row r="140">
      <c r="A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</row>
    <row r="141">
      <c r="A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</row>
    <row r="142">
      <c r="A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</row>
    <row r="143">
      <c r="A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</row>
    <row r="144">
      <c r="A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</row>
    <row r="145">
      <c r="A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</row>
    <row r="146">
      <c r="A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</row>
    <row r="147">
      <c r="A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</row>
    <row r="148">
      <c r="A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</row>
    <row r="149">
      <c r="A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</row>
    <row r="150">
      <c r="A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</row>
    <row r="151">
      <c r="A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</row>
    <row r="152">
      <c r="A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</row>
    <row r="153">
      <c r="A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</row>
    <row r="154">
      <c r="A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</row>
    <row r="155">
      <c r="A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</row>
    <row r="156">
      <c r="A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</row>
    <row r="157">
      <c r="A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</row>
    <row r="158">
      <c r="A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</row>
    <row r="159">
      <c r="A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</row>
    <row r="160">
      <c r="A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</row>
    <row r="161">
      <c r="A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</row>
    <row r="162">
      <c r="A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</row>
    <row r="163">
      <c r="A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</row>
    <row r="164">
      <c r="A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</row>
    <row r="165">
      <c r="A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</row>
    <row r="166">
      <c r="A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</row>
    <row r="167">
      <c r="A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</row>
  </sheetData>
  <conditionalFormatting sqref="Q31:Q43">
    <cfRule type="colorScale" priority="1">
      <colorScale>
        <cfvo type="min"/>
        <cfvo type="max"/>
        <color rgb="FFFFFFFF"/>
        <color rgb="FFE67C73"/>
      </colorScale>
    </cfRule>
  </conditionalFormatting>
  <conditionalFormatting sqref="L12:L22">
    <cfRule type="colorScale" priority="2">
      <colorScale>
        <cfvo type="min"/>
        <cfvo type="max"/>
        <color rgb="FFFFFFFF"/>
        <color rgb="FFE67C73"/>
      </colorScale>
    </cfRule>
  </conditionalFormatting>
  <conditionalFormatting sqref="G106:G135">
    <cfRule type="cellIs" dxfId="3" priority="3" operator="equal">
      <formula>"TRUE"</formula>
    </cfRule>
  </conditionalFormatting>
  <conditionalFormatting sqref="K106:K125">
    <cfRule type="colorScale" priority="4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