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G:\BKCEO13112024\2025\CIENCUADRAS\"/>
    </mc:Choice>
  </mc:AlternateContent>
  <xr:revisionPtr revIDLastSave="0" documentId="13_ncr:1_{4AB96B6A-49FD-44B7-A876-725EA9536753}" xr6:coauthVersionLast="47" xr6:coauthVersionMax="47" xr10:uidLastSave="{00000000-0000-0000-0000-000000000000}"/>
  <bookViews>
    <workbookView xWindow="-120" yWindow="-120" windowWidth="29040" windowHeight="15990" xr2:uid="{290CADCA-C97A-4D1D-9023-2FD80D9F64DF}"/>
  </bookViews>
  <sheets>
    <sheet name="Estructura de Tarifas" sheetId="1" r:id="rId1"/>
  </sheets>
  <definedNames>
    <definedName name="_xlnm._FilterDatabase" localSheetId="0" hidden="1">'Estructura de Tarifas'!$A$2:$N$136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1" l="1"/>
  <c r="J103" i="1" s="1"/>
  <c r="K97" i="1"/>
  <c r="J97" i="1" s="1"/>
  <c r="K134" i="1"/>
  <c r="K130" i="1"/>
  <c r="K129" i="1"/>
  <c r="K102" i="1"/>
  <c r="J102" i="1" s="1"/>
  <c r="K101" i="1"/>
  <c r="J101" i="1" s="1"/>
  <c r="K96" i="1"/>
  <c r="J96" i="1" s="1"/>
  <c r="K81" i="1"/>
  <c r="J81" i="1" s="1"/>
  <c r="K80" i="1"/>
  <c r="J80" i="1" s="1"/>
  <c r="K79" i="1"/>
  <c r="K73" i="1"/>
  <c r="J73" i="1" s="1"/>
  <c r="K71" i="1"/>
  <c r="J71" i="1" s="1"/>
  <c r="K69" i="1"/>
  <c r="J69" i="1" s="1"/>
  <c r="K30" i="1"/>
  <c r="K27" i="1"/>
  <c r="K25" i="1"/>
  <c r="K20" i="1"/>
  <c r="K17" i="1"/>
  <c r="K15" i="1"/>
  <c r="K14" i="1"/>
  <c r="K12" i="1"/>
  <c r="I134" i="1"/>
  <c r="I130" i="1"/>
  <c r="I129" i="1"/>
  <c r="I103" i="1"/>
  <c r="I102" i="1"/>
  <c r="I101" i="1"/>
  <c r="I97" i="1"/>
  <c r="I96" i="1"/>
  <c r="I81" i="1"/>
  <c r="I80" i="1"/>
  <c r="I79" i="1"/>
  <c r="I73" i="1"/>
  <c r="I71" i="1"/>
  <c r="I69" i="1"/>
  <c r="I30" i="1"/>
  <c r="I27" i="1"/>
  <c r="I25" i="1"/>
  <c r="I20" i="1"/>
  <c r="I17" i="1"/>
  <c r="I15" i="1"/>
  <c r="I14" i="1"/>
  <c r="I12" i="1"/>
  <c r="I11" i="1"/>
  <c r="K11" i="1"/>
  <c r="I136" i="1"/>
  <c r="I135" i="1"/>
  <c r="I133" i="1"/>
  <c r="I132" i="1"/>
  <c r="I131" i="1"/>
  <c r="I128" i="1"/>
  <c r="I126" i="1"/>
  <c r="I124" i="1"/>
  <c r="I123" i="1"/>
  <c r="I122" i="1"/>
  <c r="I120" i="1"/>
  <c r="I119" i="1"/>
  <c r="I118" i="1"/>
  <c r="I117" i="1"/>
  <c r="I116" i="1"/>
  <c r="I115" i="1"/>
  <c r="I113" i="1"/>
  <c r="I112" i="1"/>
  <c r="I111" i="1"/>
  <c r="I110" i="1"/>
  <c r="I108" i="1"/>
  <c r="I107" i="1"/>
  <c r="I105" i="1"/>
  <c r="I100" i="1"/>
  <c r="I99" i="1"/>
  <c r="I98" i="1"/>
  <c r="I95" i="1"/>
  <c r="I94" i="1"/>
  <c r="I90" i="1"/>
  <c r="I89" i="1"/>
  <c r="I87" i="1"/>
  <c r="I85" i="1"/>
  <c r="I84" i="1"/>
  <c r="I82" i="1"/>
  <c r="I78" i="1"/>
  <c r="I77" i="1"/>
  <c r="I76" i="1"/>
  <c r="I75" i="1"/>
  <c r="I74" i="1"/>
  <c r="I72" i="1"/>
  <c r="I70" i="1"/>
  <c r="I68" i="1"/>
  <c r="I67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8" i="1"/>
  <c r="I47" i="1"/>
  <c r="I46" i="1"/>
  <c r="I44" i="1"/>
  <c r="I43" i="1"/>
  <c r="I42" i="1"/>
  <c r="I41" i="1"/>
  <c r="I40" i="1"/>
  <c r="I36" i="1"/>
  <c r="I37" i="1"/>
  <c r="I38" i="1"/>
  <c r="I18" i="1"/>
  <c r="I19" i="1"/>
  <c r="I21" i="1"/>
  <c r="I22" i="1"/>
  <c r="I23" i="1"/>
  <c r="I24" i="1"/>
  <c r="I26" i="1"/>
  <c r="I28" i="1"/>
  <c r="I29" i="1"/>
  <c r="I31" i="1"/>
  <c r="I32" i="1"/>
  <c r="I16" i="1"/>
  <c r="I13" i="1"/>
  <c r="I10" i="1"/>
  <c r="I9" i="1"/>
  <c r="I8" i="1"/>
  <c r="I7" i="1"/>
  <c r="I6" i="1"/>
  <c r="I5" i="1"/>
  <c r="I4" i="1"/>
  <c r="I33" i="1"/>
  <c r="I34" i="1"/>
  <c r="I35" i="1"/>
  <c r="I3" i="1"/>
  <c r="K7" i="1"/>
  <c r="K8" i="1"/>
  <c r="K9" i="1"/>
  <c r="K10" i="1"/>
  <c r="K13" i="1"/>
  <c r="K16" i="1"/>
  <c r="K18" i="1"/>
  <c r="K19" i="1"/>
  <c r="K21" i="1"/>
  <c r="K22" i="1"/>
  <c r="K23" i="1"/>
  <c r="K24" i="1"/>
  <c r="K26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J55" i="1" s="1"/>
  <c r="K56" i="1"/>
  <c r="J56" i="1" s="1"/>
  <c r="K57" i="1"/>
  <c r="J57" i="1" s="1"/>
  <c r="K58" i="1"/>
  <c r="J58" i="1" s="1"/>
  <c r="K59" i="1"/>
  <c r="J59" i="1" s="1"/>
  <c r="K60" i="1"/>
  <c r="J60" i="1" s="1"/>
  <c r="K61" i="1"/>
  <c r="J61" i="1" s="1"/>
  <c r="K62" i="1"/>
  <c r="J62" i="1" s="1"/>
  <c r="K63" i="1"/>
  <c r="J63" i="1" s="1"/>
  <c r="K64" i="1"/>
  <c r="J64" i="1" s="1"/>
  <c r="K65" i="1"/>
  <c r="J65" i="1" s="1"/>
  <c r="K66" i="1"/>
  <c r="J66" i="1" s="1"/>
  <c r="K67" i="1"/>
  <c r="J67" i="1" s="1"/>
  <c r="K68" i="1"/>
  <c r="J68" i="1" s="1"/>
  <c r="K70" i="1"/>
  <c r="J70" i="1" s="1"/>
  <c r="K72" i="1"/>
  <c r="J72" i="1" s="1"/>
  <c r="K74" i="1"/>
  <c r="J74" i="1" s="1"/>
  <c r="K75" i="1"/>
  <c r="J75" i="1" s="1"/>
  <c r="K76" i="1"/>
  <c r="J76" i="1" s="1"/>
  <c r="K77" i="1"/>
  <c r="J77" i="1" s="1"/>
  <c r="K78" i="1"/>
  <c r="J78" i="1" s="1"/>
  <c r="J79" i="1"/>
  <c r="K82" i="1"/>
  <c r="J82" i="1" s="1"/>
  <c r="K83" i="1"/>
  <c r="J83" i="1" s="1"/>
  <c r="K84" i="1"/>
  <c r="J84" i="1" s="1"/>
  <c r="K85" i="1"/>
  <c r="J85" i="1" s="1"/>
  <c r="K86" i="1"/>
  <c r="J86" i="1" s="1"/>
  <c r="K87" i="1"/>
  <c r="J87" i="1" s="1"/>
  <c r="K88" i="1"/>
  <c r="J88" i="1" s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J95" i="1" s="1"/>
  <c r="K98" i="1"/>
  <c r="J98" i="1" s="1"/>
  <c r="K99" i="1"/>
  <c r="J99" i="1" s="1"/>
  <c r="K100" i="1"/>
  <c r="J100" i="1" s="1"/>
  <c r="K104" i="1"/>
  <c r="J104" i="1" s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J111" i="1" s="1"/>
  <c r="K112" i="1"/>
  <c r="J112" i="1" s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J119" i="1" s="1"/>
  <c r="K120" i="1"/>
  <c r="J120" i="1" s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K128" i="1"/>
  <c r="K132" i="1"/>
  <c r="K133" i="1"/>
  <c r="K135" i="1"/>
  <c r="K6" i="1"/>
  <c r="K5" i="1"/>
  <c r="K4" i="1"/>
  <c r="K3" i="1"/>
  <c r="I127" i="1"/>
  <c r="I125" i="1"/>
  <c r="I121" i="1"/>
  <c r="I114" i="1"/>
  <c r="I109" i="1"/>
  <c r="I106" i="1"/>
  <c r="I104" i="1"/>
  <c r="I93" i="1"/>
  <c r="I92" i="1"/>
  <c r="I91" i="1"/>
  <c r="I88" i="1"/>
  <c r="I86" i="1"/>
  <c r="I83" i="1"/>
  <c r="I66" i="1"/>
  <c r="I62" i="1"/>
  <c r="I55" i="1"/>
  <c r="I49" i="1"/>
  <c r="I45" i="1"/>
  <c r="I39" i="1"/>
  <c r="L92" i="1" l="1"/>
  <c r="L125" i="1"/>
  <c r="L39" i="1"/>
  <c r="L45" i="1"/>
  <c r="L62" i="1"/>
  <c r="L93" i="1"/>
  <c r="L109" i="1"/>
  <c r="L66" i="1"/>
  <c r="L31" i="1"/>
  <c r="L23" i="1"/>
  <c r="L58" i="1"/>
  <c r="L76" i="1"/>
  <c r="L85" i="1"/>
  <c r="L108" i="1"/>
  <c r="L129" i="1"/>
  <c r="L86" i="1"/>
  <c r="L34" i="1"/>
  <c r="L10" i="1"/>
  <c r="L32" i="1"/>
  <c r="L24" i="1"/>
  <c r="L37" i="1"/>
  <c r="L47" i="1"/>
  <c r="L57" i="1"/>
  <c r="L67" i="1"/>
  <c r="L75" i="1"/>
  <c r="L84" i="1"/>
  <c r="L97" i="1"/>
  <c r="L117" i="1"/>
  <c r="L128" i="1"/>
  <c r="L104" i="1"/>
  <c r="L33" i="1"/>
  <c r="L48" i="1"/>
  <c r="L118" i="1"/>
  <c r="L30" i="1"/>
  <c r="L22" i="1"/>
  <c r="L40" i="1"/>
  <c r="L69" i="1"/>
  <c r="L77" i="1"/>
  <c r="L87" i="1"/>
  <c r="L110" i="1"/>
  <c r="L119" i="1"/>
  <c r="L88" i="1"/>
  <c r="L49" i="1"/>
  <c r="L55" i="1"/>
  <c r="L11" i="1"/>
  <c r="L12" i="1"/>
  <c r="L59" i="1"/>
  <c r="L83" i="1"/>
  <c r="L5" i="1"/>
  <c r="L13" i="1"/>
  <c r="L29" i="1"/>
  <c r="L21" i="1"/>
  <c r="L41" i="1"/>
  <c r="L51" i="1"/>
  <c r="L60" i="1"/>
  <c r="L70" i="1"/>
  <c r="L78" i="1"/>
  <c r="L89" i="1"/>
  <c r="L100" i="1"/>
  <c r="L111" i="1"/>
  <c r="L120" i="1"/>
  <c r="L131" i="1"/>
  <c r="L68" i="1"/>
  <c r="L4" i="1"/>
  <c r="L50" i="1"/>
  <c r="L130" i="1"/>
  <c r="L114" i="1"/>
  <c r="L6" i="1"/>
  <c r="L14" i="1"/>
  <c r="L28" i="1"/>
  <c r="L20" i="1"/>
  <c r="L42" i="1"/>
  <c r="L52" i="1"/>
  <c r="L61" i="1"/>
  <c r="L71" i="1"/>
  <c r="L79" i="1"/>
  <c r="L90" i="1"/>
  <c r="L101" i="1"/>
  <c r="L112" i="1"/>
  <c r="L122" i="1"/>
  <c r="L132" i="1"/>
  <c r="L36" i="1"/>
  <c r="L7" i="1"/>
  <c r="L15" i="1"/>
  <c r="L27" i="1"/>
  <c r="L19" i="1"/>
  <c r="L43" i="1"/>
  <c r="L53" i="1"/>
  <c r="L63" i="1"/>
  <c r="L72" i="1"/>
  <c r="L80" i="1"/>
  <c r="L94" i="1"/>
  <c r="L102" i="1"/>
  <c r="L113" i="1"/>
  <c r="L123" i="1"/>
  <c r="L133" i="1"/>
  <c r="L107" i="1"/>
  <c r="L98" i="1"/>
  <c r="L106" i="1"/>
  <c r="L99" i="1"/>
  <c r="L91" i="1"/>
  <c r="L3" i="1"/>
  <c r="L8" i="1"/>
  <c r="L16" i="1"/>
  <c r="L26" i="1"/>
  <c r="L18" i="1"/>
  <c r="L44" i="1"/>
  <c r="L54" i="1"/>
  <c r="L64" i="1"/>
  <c r="L73" i="1"/>
  <c r="L81" i="1"/>
  <c r="L95" i="1"/>
  <c r="L103" i="1"/>
  <c r="L115" i="1"/>
  <c r="L124" i="1"/>
  <c r="L134" i="1"/>
  <c r="L121" i="1"/>
  <c r="L127" i="1"/>
  <c r="L35" i="1"/>
  <c r="L9" i="1"/>
  <c r="L17" i="1"/>
  <c r="L25" i="1"/>
  <c r="L38" i="1"/>
  <c r="L46" i="1"/>
  <c r="L56" i="1"/>
  <c r="L65" i="1"/>
  <c r="L74" i="1"/>
  <c r="L82" i="1"/>
  <c r="L96" i="1"/>
  <c r="L105" i="1"/>
  <c r="L116" i="1"/>
  <c r="L126" i="1"/>
  <c r="L135" i="1"/>
</calcChain>
</file>

<file path=xl/sharedStrings.xml><?xml version="1.0" encoding="utf-8"?>
<sst xmlns="http://schemas.openxmlformats.org/spreadsheetml/2006/main" count="697" uniqueCount="180">
  <si>
    <t>Bogotá</t>
  </si>
  <si>
    <t>Soacha</t>
  </si>
  <si>
    <t>Municipio</t>
  </si>
  <si>
    <t>Bojacá</t>
  </si>
  <si>
    <t>Secundario</t>
  </si>
  <si>
    <t>Cajicá</t>
  </si>
  <si>
    <t>Cáqueza</t>
  </si>
  <si>
    <t>Chía</t>
  </si>
  <si>
    <t>Chipaque</t>
  </si>
  <si>
    <t>Cota</t>
  </si>
  <si>
    <t>El Rosal</t>
  </si>
  <si>
    <t>Facatativá</t>
  </si>
  <si>
    <t>Fómeque</t>
  </si>
  <si>
    <t>Terciario</t>
  </si>
  <si>
    <t>Fosca</t>
  </si>
  <si>
    <t>Funza</t>
  </si>
  <si>
    <t>Guasca</t>
  </si>
  <si>
    <t>Gutiérrez</t>
  </si>
  <si>
    <t>La Calera</t>
  </si>
  <si>
    <t>La Mesa</t>
  </si>
  <si>
    <t>Madrid</t>
  </si>
  <si>
    <t>Mosquera</t>
  </si>
  <si>
    <t>Nimaima</t>
  </si>
  <si>
    <t>Sibaté</t>
  </si>
  <si>
    <t>Sopó</t>
  </si>
  <si>
    <t>Subachoque</t>
  </si>
  <si>
    <t>Tabio</t>
  </si>
  <si>
    <t>Tena</t>
  </si>
  <si>
    <t>Tenjo</t>
  </si>
  <si>
    <t>Tibacuy</t>
  </si>
  <si>
    <t>Tocaima</t>
  </si>
  <si>
    <t>Tocancipá</t>
  </si>
  <si>
    <t>Viotá</t>
  </si>
  <si>
    <t>Zipacon</t>
  </si>
  <si>
    <t>Zipaquirá</t>
  </si>
  <si>
    <t>Departamento</t>
  </si>
  <si>
    <t>Cundinamarca</t>
  </si>
  <si>
    <t>Principal</t>
  </si>
  <si>
    <t>Medellín</t>
  </si>
  <si>
    <t>Angelópolis</t>
  </si>
  <si>
    <t>Armenia</t>
  </si>
  <si>
    <t>Barbosa</t>
  </si>
  <si>
    <t>Bello</t>
  </si>
  <si>
    <t>Caldas</t>
  </si>
  <si>
    <t>Carmen de viboral</t>
  </si>
  <si>
    <t>Copacabana</t>
  </si>
  <si>
    <t>Ebejico</t>
  </si>
  <si>
    <t>El Santuario</t>
  </si>
  <si>
    <t>Envigado</t>
  </si>
  <si>
    <t>Girardota</t>
  </si>
  <si>
    <t>Guarne</t>
  </si>
  <si>
    <t>Heliconia</t>
  </si>
  <si>
    <t>Itaguí</t>
  </si>
  <si>
    <t>La Estrella</t>
  </si>
  <si>
    <t>Retiro</t>
  </si>
  <si>
    <t>Rionegro</t>
  </si>
  <si>
    <t>San Jerónimo</t>
  </si>
  <si>
    <t>San Vicente</t>
  </si>
  <si>
    <t>Antioquia</t>
  </si>
  <si>
    <t>Barranquilla</t>
  </si>
  <si>
    <t>Baranoa</t>
  </si>
  <si>
    <t>Galapa</t>
  </si>
  <si>
    <t>Malambo</t>
  </si>
  <si>
    <t>Puerto Colombia</t>
  </si>
  <si>
    <t>Santo Tomás</t>
  </si>
  <si>
    <t>Soledad</t>
  </si>
  <si>
    <t>Atlántico</t>
  </si>
  <si>
    <t>Cartagena</t>
  </si>
  <si>
    <t>Arjona</t>
  </si>
  <si>
    <t>Santa Rosa</t>
  </si>
  <si>
    <t>Turbaco</t>
  </si>
  <si>
    <t>Bolívar</t>
  </si>
  <si>
    <t>Tunja</t>
  </si>
  <si>
    <t>Chíquiza</t>
  </si>
  <si>
    <t>Duitama</t>
  </si>
  <si>
    <t>Firavitoba</t>
  </si>
  <si>
    <t>Jenesano</t>
  </si>
  <si>
    <t>Monguí</t>
  </si>
  <si>
    <t>Motavita</t>
  </si>
  <si>
    <t>Nobsa</t>
  </si>
  <si>
    <t>Nuevo Colón</t>
  </si>
  <si>
    <t>Paipa</t>
  </si>
  <si>
    <t>Samacá</t>
  </si>
  <si>
    <t>Sogamoso</t>
  </si>
  <si>
    <t>Soracá</t>
  </si>
  <si>
    <t>Tibasosa</t>
  </si>
  <si>
    <t>Tuta</t>
  </si>
  <si>
    <t>Villa De Leyva</t>
  </si>
  <si>
    <t>Viracacha</t>
  </si>
  <si>
    <t>Boyacá</t>
  </si>
  <si>
    <t>Manizales</t>
  </si>
  <si>
    <t>Palestina</t>
  </si>
  <si>
    <t>Villa Maria</t>
  </si>
  <si>
    <t>Valledupar</t>
  </si>
  <si>
    <t>San Diego</t>
  </si>
  <si>
    <t>Cesar</t>
  </si>
  <si>
    <t>Montería</t>
  </si>
  <si>
    <t>Cereté</t>
  </si>
  <si>
    <t>Ciénaga De Oro</t>
  </si>
  <si>
    <t>Córdoba</t>
  </si>
  <si>
    <t>Flandes</t>
  </si>
  <si>
    <t>Girardot</t>
  </si>
  <si>
    <t>Ibagué</t>
  </si>
  <si>
    <t>Agua De Dios</t>
  </si>
  <si>
    <t>Alvarado</t>
  </si>
  <si>
    <t>Apulo</t>
  </si>
  <si>
    <t>Carmen De Apicalá</t>
  </si>
  <si>
    <t>El Guamo</t>
  </si>
  <si>
    <t>Espinal</t>
  </si>
  <si>
    <t>Fusagasugá</t>
  </si>
  <si>
    <t>Líbano</t>
  </si>
  <si>
    <t>Mariquita</t>
  </si>
  <si>
    <t>Melgar</t>
  </si>
  <si>
    <t>CundTol</t>
  </si>
  <si>
    <t>Santa Marta</t>
  </si>
  <si>
    <t>Cienaga</t>
  </si>
  <si>
    <t>Magdalena</t>
  </si>
  <si>
    <t>Villavicencio</t>
  </si>
  <si>
    <t>Acacias</t>
  </si>
  <si>
    <t>Restrepo</t>
  </si>
  <si>
    <t>Meta</t>
  </si>
  <si>
    <t>Cucuta</t>
  </si>
  <si>
    <t>El Zulia</t>
  </si>
  <si>
    <t>Los Patios</t>
  </si>
  <si>
    <t>San Cayetano</t>
  </si>
  <si>
    <t>Villa Del Rosario</t>
  </si>
  <si>
    <t>Norte de Santander</t>
  </si>
  <si>
    <t>Armenia QND</t>
  </si>
  <si>
    <t>Calarcá</t>
  </si>
  <si>
    <t>Circasia</t>
  </si>
  <si>
    <t>La Tebaida</t>
  </si>
  <si>
    <t>Montenegro</t>
  </si>
  <si>
    <t>Quimbaya</t>
  </si>
  <si>
    <t>Salento</t>
  </si>
  <si>
    <t>Quindío</t>
  </si>
  <si>
    <t>Pereira</t>
  </si>
  <si>
    <t>Dosquebradas</t>
  </si>
  <si>
    <t>Marsella</t>
  </si>
  <si>
    <t>Santa Rosa De Cabal</t>
  </si>
  <si>
    <t>Risaralda</t>
  </si>
  <si>
    <t>Bucaramanga</t>
  </si>
  <si>
    <t>Floridablanca</t>
  </si>
  <si>
    <t>Santander</t>
  </si>
  <si>
    <t>Cali</t>
  </si>
  <si>
    <t>Candelaria</t>
  </si>
  <si>
    <t>Florida</t>
  </si>
  <si>
    <t>Guadalajara De Buga</t>
  </si>
  <si>
    <t>Jamundí</t>
  </si>
  <si>
    <t>La Cumbre</t>
  </si>
  <si>
    <t>Palmira</t>
  </si>
  <si>
    <t>Pradera</t>
  </si>
  <si>
    <t>Yumbo</t>
  </si>
  <si>
    <t>Valle del Cauca</t>
  </si>
  <si>
    <t>Capital</t>
  </si>
  <si>
    <t>Fuera de Capital</t>
  </si>
  <si>
    <t>Consultor Destajo</t>
  </si>
  <si>
    <t>Costo RH Dedicado</t>
  </si>
  <si>
    <t>Tipo de RH</t>
  </si>
  <si>
    <t>Dedicado</t>
  </si>
  <si>
    <t>Destajo</t>
  </si>
  <si>
    <t>Tipo Ubicación</t>
  </si>
  <si>
    <t>Aumento 2025</t>
  </si>
  <si>
    <t>Costo RH Destajo</t>
  </si>
  <si>
    <t>OPERACIÓN VOLROD AVALÚOS 2025</t>
  </si>
  <si>
    <t>Estado</t>
  </si>
  <si>
    <t>Activo</t>
  </si>
  <si>
    <t>Inactivo</t>
  </si>
  <si>
    <t>Margen</t>
  </si>
  <si>
    <t>Financiero</t>
  </si>
  <si>
    <t>Kms</t>
  </si>
  <si>
    <t xml:space="preserve">Visita Fallida </t>
  </si>
  <si>
    <t>Nacional</t>
  </si>
  <si>
    <t>General</t>
  </si>
  <si>
    <t>Tarifa a Cliente</t>
  </si>
  <si>
    <t>Dedicado/Destajo</t>
  </si>
  <si>
    <t>N/A</t>
  </si>
  <si>
    <t>Variable Ajuste Consultor</t>
  </si>
  <si>
    <t>Variable Ajuste Cliente</t>
  </si>
  <si>
    <t>Ajuste Manual</t>
  </si>
  <si>
    <t>IMPORTANTE: En caso de visita fallida, el consultor destajo recibe el 50% de la tarifa normal que se cobra al cliente para esa ubicación específica, no se aplica ningún castigo adicional al consultor. Esto protege al consultor de situaciones fuera de su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</si>
</sst>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5" formatCode="&quot;$&quot;\ 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  <xf numFmtId="165" fontId="0" fillId="3" borderId="0" xfId="0" applyNumberFormat="1" applyFill="1" applyAlignment="1">
      <alignment horizontal="right"/>
    </xf>
    <xf numFmtId="165" fontId="0" fillId="3" borderId="0" xfId="0" applyNumberFormat="1" applyFill="1"/>
    <xf numFmtId="6" fontId="0" fillId="3" borderId="0" xfId="0" applyNumberFormat="1" applyFill="1" applyAlignment="1">
      <alignment horizontal="right"/>
    </xf>
    <xf numFmtId="6" fontId="0" fillId="3" borderId="0" xfId="0" applyNumberFormat="1" applyFill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5" fontId="0" fillId="6" borderId="0" xfId="0" applyNumberFormat="1" applyFill="1"/>
    <xf numFmtId="165" fontId="0" fillId="6" borderId="0" xfId="0" applyNumberFormat="1" applyFill="1" applyAlignment="1">
      <alignment horizontal="center"/>
    </xf>
    <xf numFmtId="6" fontId="0" fillId="6" borderId="0" xfId="0" applyNumberFormat="1" applyFill="1"/>
    <xf numFmtId="6" fontId="0" fillId="6" borderId="0" xfId="0" applyNumberForma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0" fillId="6" borderId="0" xfId="0" applyNumberFormat="1" applyFill="1" applyAlignment="1">
      <alignment horizontal="right"/>
    </xf>
    <xf numFmtId="0" fontId="3" fillId="10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6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65" fontId="0" fillId="6" borderId="0" xfId="0" applyNumberFormat="1" applyFill="1" applyAlignment="1">
      <alignment vertical="center"/>
    </xf>
    <xf numFmtId="0" fontId="2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9" fontId="0" fillId="13" borderId="0" xfId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BB83-55BF-4BFC-BF7F-668C30856E32}">
  <sheetPr filterMode="1"/>
  <dimension ref="A1:O136"/>
  <sheetViews>
    <sheetView showGridLines="0" tabSelected="1" workbookViewId="0">
      <pane xSplit="14" ySplit="7" topLeftCell="O8" activePane="bottomRight" state="frozen"/>
      <selection pane="topRight" activeCell="N1" sqref="N1"/>
      <selection pane="bottomLeft" activeCell="A8" sqref="A8"/>
      <selection pane="bottomRight" activeCell="L136" sqref="L136"/>
    </sheetView>
  </sheetViews>
  <sheetFormatPr baseColWidth="10" defaultRowHeight="15" x14ac:dyDescent="0.25"/>
  <cols>
    <col min="1" max="1" width="11.42578125" style="1"/>
    <col min="2" max="2" width="18.7109375" style="1" customWidth="1"/>
    <col min="3" max="3" width="19.85546875" style="2" bestFit="1" customWidth="1"/>
    <col min="4" max="4" width="11.85546875" style="1" customWidth="1"/>
    <col min="5" max="5" width="20.42578125" style="1" customWidth="1"/>
    <col min="6" max="6" width="24.7109375" style="1" customWidth="1"/>
    <col min="7" max="7" width="19.140625" bestFit="1" customWidth="1"/>
    <col min="8" max="8" width="21.5703125" customWidth="1"/>
    <col min="9" max="9" width="19.140625" bestFit="1" customWidth="1"/>
    <col min="10" max="10" width="25.85546875" customWidth="1"/>
    <col min="11" max="11" width="22.5703125" style="19" customWidth="1"/>
    <col min="12" max="12" width="13.85546875" style="1" customWidth="1"/>
    <col min="13" max="13" width="20.28515625" style="1" customWidth="1"/>
    <col min="14" max="14" width="19" customWidth="1"/>
    <col min="15" max="15" width="24.42578125" customWidth="1"/>
  </cols>
  <sheetData>
    <row r="1" spans="1:15" x14ac:dyDescent="0.25">
      <c r="A1" s="30" t="s">
        <v>163</v>
      </c>
      <c r="B1" s="30"/>
      <c r="C1" s="30"/>
      <c r="D1" s="30"/>
      <c r="E1" s="30"/>
      <c r="F1" s="30"/>
      <c r="G1" s="28">
        <v>2024</v>
      </c>
      <c r="H1" s="28"/>
      <c r="I1" s="29">
        <v>2025</v>
      </c>
      <c r="J1" s="29"/>
      <c r="K1" s="29"/>
      <c r="L1" s="31" t="s">
        <v>168</v>
      </c>
      <c r="M1" s="31"/>
      <c r="N1" s="31"/>
    </row>
    <row r="2" spans="1:15" s="1" customFormat="1" x14ac:dyDescent="0.25">
      <c r="A2" s="15" t="s">
        <v>164</v>
      </c>
      <c r="B2" s="15" t="s">
        <v>35</v>
      </c>
      <c r="C2" s="18" t="s">
        <v>2</v>
      </c>
      <c r="D2" s="15" t="s">
        <v>169</v>
      </c>
      <c r="E2" s="15" t="s">
        <v>160</v>
      </c>
      <c r="F2" s="15" t="s">
        <v>157</v>
      </c>
      <c r="G2" s="9" t="s">
        <v>173</v>
      </c>
      <c r="H2" s="9" t="s">
        <v>162</v>
      </c>
      <c r="I2" s="10" t="s">
        <v>173</v>
      </c>
      <c r="J2" s="10" t="s">
        <v>156</v>
      </c>
      <c r="K2" s="10" t="s">
        <v>162</v>
      </c>
      <c r="L2" s="17" t="s">
        <v>167</v>
      </c>
      <c r="M2" s="17" t="s">
        <v>178</v>
      </c>
      <c r="N2" s="17" t="s">
        <v>161</v>
      </c>
    </row>
    <row r="3" spans="1:15" x14ac:dyDescent="0.25">
      <c r="A3" s="1" t="s">
        <v>165</v>
      </c>
      <c r="B3" s="1" t="s">
        <v>36</v>
      </c>
      <c r="C3" s="2" t="s">
        <v>3</v>
      </c>
      <c r="D3" s="1">
        <v>33</v>
      </c>
      <c r="E3" s="1" t="s">
        <v>4</v>
      </c>
      <c r="F3" s="1" t="s">
        <v>158</v>
      </c>
      <c r="G3" s="5">
        <v>93000</v>
      </c>
      <c r="H3" s="6">
        <v>65100</v>
      </c>
      <c r="I3" s="11">
        <f>TRUNC(((G3*$N$4)+G3+99)/100)*100</f>
        <v>102300</v>
      </c>
      <c r="J3" s="12">
        <v>50000</v>
      </c>
      <c r="K3" s="16">
        <f>TRUNC(((H3*$N$5)+H3)/100)*100</f>
        <v>69000</v>
      </c>
      <c r="L3" s="3">
        <f>(I3-K3)/I3</f>
        <v>0.3255131964809384</v>
      </c>
      <c r="M3" s="3"/>
      <c r="N3" s="4">
        <v>3.7037037037037035E-2</v>
      </c>
      <c r="O3" t="s">
        <v>153</v>
      </c>
    </row>
    <row r="4" spans="1:15" x14ac:dyDescent="0.25">
      <c r="A4" s="1" t="s">
        <v>165</v>
      </c>
      <c r="B4" s="1" t="s">
        <v>36</v>
      </c>
      <c r="C4" s="2" t="s">
        <v>5</v>
      </c>
      <c r="D4" s="1">
        <v>12</v>
      </c>
      <c r="E4" s="1" t="s">
        <v>4</v>
      </c>
      <c r="F4" s="1" t="s">
        <v>158</v>
      </c>
      <c r="G4" s="5">
        <v>90000</v>
      </c>
      <c r="H4" s="6">
        <v>63000</v>
      </c>
      <c r="I4" s="11">
        <f>TRUNC(((G4*$N$4)+G4+99)/100)*100</f>
        <v>99000</v>
      </c>
      <c r="J4" s="12">
        <v>50000</v>
      </c>
      <c r="K4" s="16">
        <f>TRUNC(((H4*$N$5)+H4)/100)*100</f>
        <v>66700</v>
      </c>
      <c r="L4" s="3">
        <f t="shared" ref="L4:L67" si="0">(I4-K4)/I4</f>
        <v>0.32626262626262625</v>
      </c>
      <c r="M4" s="3"/>
      <c r="N4" s="4">
        <v>0.1</v>
      </c>
      <c r="O4" t="s">
        <v>154</v>
      </c>
    </row>
    <row r="5" spans="1:15" x14ac:dyDescent="0.25">
      <c r="A5" s="1" t="s">
        <v>165</v>
      </c>
      <c r="B5" s="1" t="s">
        <v>36</v>
      </c>
      <c r="C5" s="2" t="s">
        <v>6</v>
      </c>
      <c r="D5" s="1">
        <v>22</v>
      </c>
      <c r="E5" s="1" t="s">
        <v>4</v>
      </c>
      <c r="F5" s="1" t="s">
        <v>158</v>
      </c>
      <c r="G5" s="5">
        <v>93000</v>
      </c>
      <c r="H5" s="6">
        <v>65100</v>
      </c>
      <c r="I5" s="11">
        <f>TRUNC(((G5*$N$4)+G5+99)/100)*100</f>
        <v>102300</v>
      </c>
      <c r="J5" s="12">
        <v>50000</v>
      </c>
      <c r="K5" s="16">
        <f>TRUNC(((H5*$N$5)+H5)/100)*100</f>
        <v>69000</v>
      </c>
      <c r="L5" s="3">
        <f t="shared" si="0"/>
        <v>0.3255131964809384</v>
      </c>
      <c r="M5" s="3"/>
      <c r="N5" s="4">
        <v>0.06</v>
      </c>
      <c r="O5" t="s">
        <v>155</v>
      </c>
    </row>
    <row r="6" spans="1:15" x14ac:dyDescent="0.25">
      <c r="A6" s="1" t="s">
        <v>165</v>
      </c>
      <c r="B6" s="1" t="s">
        <v>36</v>
      </c>
      <c r="C6" s="2" t="s">
        <v>7</v>
      </c>
      <c r="D6" s="1">
        <v>10</v>
      </c>
      <c r="E6" s="1" t="s">
        <v>4</v>
      </c>
      <c r="F6" s="1" t="s">
        <v>158</v>
      </c>
      <c r="G6" s="5">
        <v>80000</v>
      </c>
      <c r="H6" s="6">
        <v>48000</v>
      </c>
      <c r="I6" s="11">
        <f>TRUNC(((G6*$N$4)+G6+99)/100)*100</f>
        <v>88000</v>
      </c>
      <c r="J6" s="12">
        <v>50000</v>
      </c>
      <c r="K6" s="16">
        <f>TRUNC(((H6*$N$5)+H6)/100)*100</f>
        <v>50800</v>
      </c>
      <c r="L6" s="3">
        <f t="shared" si="0"/>
        <v>0.42272727272727273</v>
      </c>
      <c r="M6" s="3"/>
      <c r="N6" s="3">
        <v>0.06</v>
      </c>
      <c r="O6" t="s">
        <v>176</v>
      </c>
    </row>
    <row r="7" spans="1:15" x14ac:dyDescent="0.25">
      <c r="A7" s="1" t="s">
        <v>165</v>
      </c>
      <c r="B7" s="1" t="s">
        <v>36</v>
      </c>
      <c r="C7" s="2" t="s">
        <v>8</v>
      </c>
      <c r="D7" s="1">
        <v>11</v>
      </c>
      <c r="E7" s="1" t="s">
        <v>4</v>
      </c>
      <c r="F7" s="1" t="s">
        <v>158</v>
      </c>
      <c r="G7" s="5">
        <v>83000</v>
      </c>
      <c r="H7" s="6">
        <v>58100</v>
      </c>
      <c r="I7" s="11">
        <f>TRUNC(((G7*$N$4)+G7+99)/100)*100</f>
        <v>91300</v>
      </c>
      <c r="J7" s="12">
        <v>50000</v>
      </c>
      <c r="K7" s="16">
        <f>TRUNC(((H7*$N$5)+H7)/100)*100</f>
        <v>61500</v>
      </c>
      <c r="L7" s="3">
        <f t="shared" si="0"/>
        <v>0.32639649507119389</v>
      </c>
      <c r="M7" s="3"/>
      <c r="N7" s="3">
        <v>0.1</v>
      </c>
      <c r="O7" t="s">
        <v>177</v>
      </c>
    </row>
    <row r="8" spans="1:15" x14ac:dyDescent="0.25">
      <c r="A8" s="1" t="s">
        <v>165</v>
      </c>
      <c r="B8" s="1" t="s">
        <v>36</v>
      </c>
      <c r="C8" s="2" t="s">
        <v>9</v>
      </c>
      <c r="D8" s="1">
        <v>27</v>
      </c>
      <c r="E8" s="1" t="s">
        <v>4</v>
      </c>
      <c r="F8" s="1" t="s">
        <v>158</v>
      </c>
      <c r="G8" s="5">
        <v>75000</v>
      </c>
      <c r="H8" s="6">
        <v>45000</v>
      </c>
      <c r="I8" s="11">
        <f>TRUNC(((G8*$N$4)+G8+99)/100)*100</f>
        <v>82500</v>
      </c>
      <c r="J8" s="12">
        <v>50000</v>
      </c>
      <c r="K8" s="16">
        <f>TRUNC(((H8*$N$5)+H8)/100)*100</f>
        <v>47700</v>
      </c>
      <c r="L8" s="3">
        <f t="shared" si="0"/>
        <v>0.42181818181818181</v>
      </c>
      <c r="M8" s="3"/>
    </row>
    <row r="9" spans="1:15" x14ac:dyDescent="0.25">
      <c r="A9" s="1" t="s">
        <v>165</v>
      </c>
      <c r="B9" s="1" t="s">
        <v>36</v>
      </c>
      <c r="C9" s="2" t="s">
        <v>10</v>
      </c>
      <c r="D9" s="1">
        <v>35</v>
      </c>
      <c r="E9" s="1" t="s">
        <v>4</v>
      </c>
      <c r="F9" s="1" t="s">
        <v>158</v>
      </c>
      <c r="G9" s="5">
        <v>96000</v>
      </c>
      <c r="H9" s="6">
        <v>67200</v>
      </c>
      <c r="I9" s="11">
        <f>TRUNC(((G9*$N$4)+G9+99)/100)*100</f>
        <v>105600</v>
      </c>
      <c r="J9" s="12">
        <v>50000</v>
      </c>
      <c r="K9" s="16">
        <f>TRUNC(((H9*$N$5)+H9)/100)*100</f>
        <v>71200</v>
      </c>
      <c r="L9" s="3">
        <f t="shared" si="0"/>
        <v>0.32575757575757575</v>
      </c>
      <c r="M9" s="3"/>
    </row>
    <row r="10" spans="1:15" x14ac:dyDescent="0.25">
      <c r="A10" s="1" t="s">
        <v>165</v>
      </c>
      <c r="B10" s="1" t="s">
        <v>36</v>
      </c>
      <c r="C10" s="2" t="s">
        <v>11</v>
      </c>
      <c r="D10" s="1">
        <v>29</v>
      </c>
      <c r="E10" s="1" t="s">
        <v>4</v>
      </c>
      <c r="F10" s="1" t="s">
        <v>158</v>
      </c>
      <c r="G10" s="5">
        <v>93000</v>
      </c>
      <c r="H10" s="6">
        <v>65100</v>
      </c>
      <c r="I10" s="11">
        <f>TRUNC(((G10*$N$4)+G10+99)/100)*100</f>
        <v>102300</v>
      </c>
      <c r="J10" s="12">
        <v>50000</v>
      </c>
      <c r="K10" s="16">
        <f>TRUNC(((H10*$N$5)+H10)/100)*100</f>
        <v>69000</v>
      </c>
      <c r="L10" s="3">
        <f t="shared" si="0"/>
        <v>0.3255131964809384</v>
      </c>
      <c r="M10" s="3"/>
    </row>
    <row r="11" spans="1:15" x14ac:dyDescent="0.25">
      <c r="A11" s="33" t="s">
        <v>165</v>
      </c>
      <c r="B11" s="1" t="s">
        <v>36</v>
      </c>
      <c r="C11" s="2" t="s">
        <v>12</v>
      </c>
      <c r="D11" s="1">
        <v>28</v>
      </c>
      <c r="E11" s="1" t="s">
        <v>13</v>
      </c>
      <c r="F11" s="1" t="s">
        <v>158</v>
      </c>
      <c r="G11" s="5">
        <v>107000</v>
      </c>
      <c r="H11" s="6">
        <v>85600</v>
      </c>
      <c r="I11" s="11">
        <f>TRUNC(((G11*$N$7)+G11+99)/100)*100</f>
        <v>117700</v>
      </c>
      <c r="J11" s="12">
        <v>50000</v>
      </c>
      <c r="K11" s="16">
        <f>TRUNC(((H11*$N$6)+H11)/100)*100</f>
        <v>90700</v>
      </c>
      <c r="L11" s="3">
        <f t="shared" si="0"/>
        <v>0.22939677145284623</v>
      </c>
      <c r="M11" s="3"/>
    </row>
    <row r="12" spans="1:15" x14ac:dyDescent="0.25">
      <c r="A12" s="1" t="s">
        <v>165</v>
      </c>
      <c r="B12" s="1" t="s">
        <v>36</v>
      </c>
      <c r="C12" s="2" t="s">
        <v>14</v>
      </c>
      <c r="D12" s="1">
        <v>35</v>
      </c>
      <c r="E12" s="1" t="s">
        <v>13</v>
      </c>
      <c r="F12" s="1" t="s">
        <v>158</v>
      </c>
      <c r="G12" s="5">
        <v>119000</v>
      </c>
      <c r="H12" s="6">
        <v>95200</v>
      </c>
      <c r="I12" s="11">
        <f>TRUNC(((G12*$N$7)+G12+99)/100)*100</f>
        <v>130900</v>
      </c>
      <c r="J12" s="12">
        <v>50000</v>
      </c>
      <c r="K12" s="16">
        <f>TRUNC(((H12*$N$6)+H12)/100)*100</f>
        <v>100900</v>
      </c>
      <c r="L12" s="3">
        <f t="shared" si="0"/>
        <v>0.22918258212375858</v>
      </c>
      <c r="M12" s="3"/>
    </row>
    <row r="13" spans="1:15" x14ac:dyDescent="0.25">
      <c r="A13" s="1" t="s">
        <v>165</v>
      </c>
      <c r="B13" s="1" t="s">
        <v>36</v>
      </c>
      <c r="C13" s="2" t="s">
        <v>15</v>
      </c>
      <c r="D13" s="1">
        <v>25</v>
      </c>
      <c r="E13" s="1" t="s">
        <v>4</v>
      </c>
      <c r="F13" s="1" t="s">
        <v>158</v>
      </c>
      <c r="G13" s="5">
        <v>79000</v>
      </c>
      <c r="H13" s="6">
        <v>47400</v>
      </c>
      <c r="I13" s="11">
        <f>TRUNC(((G13*$N$4)+G13+99)/100)*100</f>
        <v>86900</v>
      </c>
      <c r="J13" s="12">
        <v>50000</v>
      </c>
      <c r="K13" s="16">
        <f>TRUNC(((H13*$N$5)+H13)/100)*100</f>
        <v>50200</v>
      </c>
      <c r="L13" s="3">
        <f t="shared" si="0"/>
        <v>0.42232451093210588</v>
      </c>
      <c r="M13" s="3"/>
    </row>
    <row r="14" spans="1:15" x14ac:dyDescent="0.25">
      <c r="A14" s="1" t="s">
        <v>165</v>
      </c>
      <c r="B14" s="1" t="s">
        <v>36</v>
      </c>
      <c r="C14" s="2" t="s">
        <v>16</v>
      </c>
      <c r="D14" s="1">
        <v>38</v>
      </c>
      <c r="E14" s="1" t="s">
        <v>13</v>
      </c>
      <c r="F14" s="1" t="s">
        <v>158</v>
      </c>
      <c r="G14" s="5">
        <v>123000</v>
      </c>
      <c r="H14" s="6">
        <v>98400</v>
      </c>
      <c r="I14" s="11">
        <f t="shared" ref="I14:I15" si="1">TRUNC(((G14*$N$7)+G14+99)/100)*100</f>
        <v>135300</v>
      </c>
      <c r="J14" s="12">
        <v>50000</v>
      </c>
      <c r="K14" s="16">
        <f t="shared" ref="K14:K15" si="2">TRUNC(((H14*$N$6)+H14)/100)*100</f>
        <v>104300</v>
      </c>
      <c r="L14" s="3">
        <f t="shared" si="0"/>
        <v>0.22912047302291205</v>
      </c>
      <c r="M14" s="3"/>
    </row>
    <row r="15" spans="1:15" x14ac:dyDescent="0.25">
      <c r="A15" s="1" t="s">
        <v>165</v>
      </c>
      <c r="B15" s="1" t="s">
        <v>36</v>
      </c>
      <c r="C15" s="2" t="s">
        <v>17</v>
      </c>
      <c r="D15" s="1">
        <v>40</v>
      </c>
      <c r="E15" s="1" t="s">
        <v>13</v>
      </c>
      <c r="F15" s="1" t="s">
        <v>158</v>
      </c>
      <c r="G15" s="5">
        <v>126000</v>
      </c>
      <c r="H15" s="6">
        <v>100800</v>
      </c>
      <c r="I15" s="11">
        <f t="shared" si="1"/>
        <v>138600</v>
      </c>
      <c r="J15" s="12">
        <v>50000</v>
      </c>
      <c r="K15" s="16">
        <f t="shared" si="2"/>
        <v>106800</v>
      </c>
      <c r="L15" s="3">
        <f t="shared" si="0"/>
        <v>0.22943722943722944</v>
      </c>
      <c r="M15" s="3"/>
    </row>
    <row r="16" spans="1:15" x14ac:dyDescent="0.25">
      <c r="A16" s="1" t="s">
        <v>165</v>
      </c>
      <c r="B16" s="1" t="s">
        <v>36</v>
      </c>
      <c r="C16" s="2" t="s">
        <v>18</v>
      </c>
      <c r="D16" s="1">
        <v>14</v>
      </c>
      <c r="E16" s="1" t="s">
        <v>4</v>
      </c>
      <c r="F16" s="1" t="s">
        <v>158</v>
      </c>
      <c r="G16" s="5">
        <v>83000</v>
      </c>
      <c r="H16" s="6">
        <v>58100</v>
      </c>
      <c r="I16" s="11">
        <f>TRUNC(((G16*$N$4)+G16+99)/100)*100</f>
        <v>91300</v>
      </c>
      <c r="J16" s="12">
        <v>50000</v>
      </c>
      <c r="K16" s="16">
        <f>TRUNC(((H16*$N$5)+H16)/100)*100</f>
        <v>61500</v>
      </c>
      <c r="L16" s="3">
        <f t="shared" si="0"/>
        <v>0.32639649507119389</v>
      </c>
      <c r="M16" s="3"/>
    </row>
    <row r="17" spans="1:13" x14ac:dyDescent="0.25">
      <c r="A17" s="1" t="s">
        <v>165</v>
      </c>
      <c r="B17" s="1" t="s">
        <v>36</v>
      </c>
      <c r="C17" s="2" t="s">
        <v>19</v>
      </c>
      <c r="D17" s="1">
        <v>47</v>
      </c>
      <c r="E17" s="1" t="s">
        <v>13</v>
      </c>
      <c r="F17" s="1" t="s">
        <v>158</v>
      </c>
      <c r="G17" s="5">
        <v>115000</v>
      </c>
      <c r="H17" s="6">
        <v>92000</v>
      </c>
      <c r="I17" s="11">
        <f>TRUNC(((G17*$N$7)+G17+99)/100)*100</f>
        <v>126500</v>
      </c>
      <c r="J17" s="12">
        <v>50000</v>
      </c>
      <c r="K17" s="16">
        <f>TRUNC(((H17*$N$6)+H17)/100)*100</f>
        <v>97500</v>
      </c>
      <c r="L17" s="3">
        <f t="shared" si="0"/>
        <v>0.22924901185770752</v>
      </c>
      <c r="M17" s="3"/>
    </row>
    <row r="18" spans="1:13" x14ac:dyDescent="0.25">
      <c r="A18" s="1" t="s">
        <v>165</v>
      </c>
      <c r="B18" s="1" t="s">
        <v>36</v>
      </c>
      <c r="C18" s="2" t="s">
        <v>20</v>
      </c>
      <c r="D18" s="1">
        <v>17</v>
      </c>
      <c r="E18" s="1" t="s">
        <v>4</v>
      </c>
      <c r="F18" s="1" t="s">
        <v>158</v>
      </c>
      <c r="G18" s="5">
        <v>85000</v>
      </c>
      <c r="H18" s="6">
        <v>59500</v>
      </c>
      <c r="I18" s="11">
        <f>TRUNC(((G18*$N$4)+G18+99)/100)*100</f>
        <v>93500</v>
      </c>
      <c r="J18" s="12">
        <v>50000</v>
      </c>
      <c r="K18" s="16">
        <f>TRUNC(((H18*$N$5)+H18)/100)*100</f>
        <v>63000</v>
      </c>
      <c r="L18" s="3">
        <f t="shared" si="0"/>
        <v>0.32620320855614976</v>
      </c>
      <c r="M18" s="3"/>
    </row>
    <row r="19" spans="1:13" x14ac:dyDescent="0.25">
      <c r="A19" s="1" t="s">
        <v>165</v>
      </c>
      <c r="B19" s="1" t="s">
        <v>36</v>
      </c>
      <c r="C19" s="2" t="s">
        <v>21</v>
      </c>
      <c r="D19" s="1">
        <v>10</v>
      </c>
      <c r="E19" s="1" t="s">
        <v>4</v>
      </c>
      <c r="F19" s="1" t="s">
        <v>158</v>
      </c>
      <c r="G19" s="5">
        <v>80000</v>
      </c>
      <c r="H19" s="6">
        <v>48000</v>
      </c>
      <c r="I19" s="11">
        <f>TRUNC(((G19*$N$4)+G19+99)/100)*100</f>
        <v>88000</v>
      </c>
      <c r="J19" s="12">
        <v>50000</v>
      </c>
      <c r="K19" s="16">
        <f>TRUNC(((H19*$N$5)+H19)/100)*100</f>
        <v>50800</v>
      </c>
      <c r="L19" s="3">
        <f t="shared" si="0"/>
        <v>0.42272727272727273</v>
      </c>
      <c r="M19" s="3"/>
    </row>
    <row r="20" spans="1:13" x14ac:dyDescent="0.25">
      <c r="A20" s="1" t="s">
        <v>165</v>
      </c>
      <c r="B20" s="1" t="s">
        <v>36</v>
      </c>
      <c r="C20" s="2" t="s">
        <v>22</v>
      </c>
      <c r="D20" s="1">
        <v>76</v>
      </c>
      <c r="E20" s="1" t="s">
        <v>13</v>
      </c>
      <c r="F20" s="1" t="s">
        <v>158</v>
      </c>
      <c r="G20" s="5">
        <v>170000</v>
      </c>
      <c r="H20" s="6">
        <v>136000</v>
      </c>
      <c r="I20" s="11">
        <f>TRUNC(((G20*$N$7)+G20+99)/100)*100</f>
        <v>187000</v>
      </c>
      <c r="J20" s="12">
        <v>50000</v>
      </c>
      <c r="K20" s="16">
        <f>TRUNC(((H20*$N$6)+H20)/100)*100</f>
        <v>144100</v>
      </c>
      <c r="L20" s="3">
        <f t="shared" si="0"/>
        <v>0.22941176470588234</v>
      </c>
      <c r="M20" s="3"/>
    </row>
    <row r="21" spans="1:13" x14ac:dyDescent="0.25">
      <c r="A21" s="1" t="s">
        <v>165</v>
      </c>
      <c r="B21" s="1" t="s">
        <v>36</v>
      </c>
      <c r="C21" s="2" t="s">
        <v>23</v>
      </c>
      <c r="D21" s="1">
        <v>23</v>
      </c>
      <c r="E21" s="1" t="s">
        <v>4</v>
      </c>
      <c r="F21" s="1" t="s">
        <v>158</v>
      </c>
      <c r="G21" s="5">
        <v>90000</v>
      </c>
      <c r="H21" s="6">
        <v>63000</v>
      </c>
      <c r="I21" s="11">
        <f>TRUNC(((G21*$N$4)+G21+99)/100)*100</f>
        <v>99000</v>
      </c>
      <c r="J21" s="12">
        <v>50000</v>
      </c>
      <c r="K21" s="16">
        <f>TRUNC(((H21*$N$5)+H21)/100)*100</f>
        <v>66700</v>
      </c>
      <c r="L21" s="3">
        <f t="shared" si="0"/>
        <v>0.32626262626262625</v>
      </c>
      <c r="M21" s="3"/>
    </row>
    <row r="22" spans="1:13" x14ac:dyDescent="0.25">
      <c r="A22" s="1" t="s">
        <v>165</v>
      </c>
      <c r="B22" s="1" t="s">
        <v>36</v>
      </c>
      <c r="C22" s="2" t="s">
        <v>24</v>
      </c>
      <c r="D22" s="1">
        <v>19</v>
      </c>
      <c r="E22" s="1" t="s">
        <v>4</v>
      </c>
      <c r="F22" s="1" t="s">
        <v>158</v>
      </c>
      <c r="G22" s="5">
        <v>94000</v>
      </c>
      <c r="H22" s="6">
        <v>65800</v>
      </c>
      <c r="I22" s="11">
        <f>TRUNC(((G22*$N$4)+G22+99)/100)*100</f>
        <v>103400</v>
      </c>
      <c r="J22" s="12">
        <v>50000</v>
      </c>
      <c r="K22" s="16">
        <f>TRUNC(((H22*$N$5)+H22)/100)*100</f>
        <v>69700</v>
      </c>
      <c r="L22" s="3">
        <f t="shared" si="0"/>
        <v>0.32591876208897486</v>
      </c>
      <c r="M22" s="3"/>
    </row>
    <row r="23" spans="1:13" x14ac:dyDescent="0.25">
      <c r="A23" s="1" t="s">
        <v>165</v>
      </c>
      <c r="B23" s="1" t="s">
        <v>36</v>
      </c>
      <c r="C23" s="2" t="s">
        <v>25</v>
      </c>
      <c r="D23" s="1">
        <v>46</v>
      </c>
      <c r="E23" s="1" t="s">
        <v>4</v>
      </c>
      <c r="F23" s="1" t="s">
        <v>158</v>
      </c>
      <c r="G23" s="5">
        <v>99000</v>
      </c>
      <c r="H23" s="6">
        <v>69300</v>
      </c>
      <c r="I23" s="11">
        <f>TRUNC(((G23*$N$4)+G23+99)/100)*100</f>
        <v>108900</v>
      </c>
      <c r="J23" s="12">
        <v>50000</v>
      </c>
      <c r="K23" s="16">
        <f>TRUNC(((H23*$N$5)+H23)/100)*100</f>
        <v>73400</v>
      </c>
      <c r="L23" s="3">
        <f t="shared" si="0"/>
        <v>0.32598714416896235</v>
      </c>
      <c r="M23" s="3"/>
    </row>
    <row r="24" spans="1:13" x14ac:dyDescent="0.25">
      <c r="A24" s="1" t="s">
        <v>165</v>
      </c>
      <c r="B24" s="1" t="s">
        <v>36</v>
      </c>
      <c r="C24" s="2" t="s">
        <v>26</v>
      </c>
      <c r="D24" s="1">
        <v>45</v>
      </c>
      <c r="E24" s="1" t="s">
        <v>4</v>
      </c>
      <c r="F24" s="1" t="s">
        <v>158</v>
      </c>
      <c r="G24" s="5">
        <v>99000</v>
      </c>
      <c r="H24" s="6">
        <v>69300</v>
      </c>
      <c r="I24" s="11">
        <f>TRUNC(((G24*$N$4)+G24+99)/100)*100</f>
        <v>108900</v>
      </c>
      <c r="J24" s="12">
        <v>50000</v>
      </c>
      <c r="K24" s="16">
        <f>TRUNC(((H24*$N$5)+H24)/100)*100</f>
        <v>73400</v>
      </c>
      <c r="L24" s="3">
        <f t="shared" si="0"/>
        <v>0.32598714416896235</v>
      </c>
      <c r="M24" s="3"/>
    </row>
    <row r="25" spans="1:13" x14ac:dyDescent="0.25">
      <c r="A25" s="1" t="s">
        <v>165</v>
      </c>
      <c r="B25" s="1" t="s">
        <v>36</v>
      </c>
      <c r="C25" s="2" t="s">
        <v>27</v>
      </c>
      <c r="D25" s="1">
        <v>39</v>
      </c>
      <c r="E25" s="1" t="s">
        <v>4</v>
      </c>
      <c r="F25" s="1" t="s">
        <v>158</v>
      </c>
      <c r="G25" s="5">
        <v>100000</v>
      </c>
      <c r="H25" s="6">
        <v>80000</v>
      </c>
      <c r="I25" s="11">
        <f>TRUNC(((G25*$N$7)+G25+99)/100)*100</f>
        <v>110000</v>
      </c>
      <c r="J25" s="12">
        <v>50000</v>
      </c>
      <c r="K25" s="16">
        <f>TRUNC(((H25*$N$6)+H25)/100)*100</f>
        <v>84800</v>
      </c>
      <c r="L25" s="3">
        <f t="shared" si="0"/>
        <v>0.2290909090909091</v>
      </c>
      <c r="M25" s="3"/>
    </row>
    <row r="26" spans="1:13" x14ac:dyDescent="0.25">
      <c r="A26" s="1" t="s">
        <v>165</v>
      </c>
      <c r="B26" s="1" t="s">
        <v>36</v>
      </c>
      <c r="C26" s="2" t="s">
        <v>28</v>
      </c>
      <c r="D26" s="1">
        <v>20</v>
      </c>
      <c r="E26" s="1" t="s">
        <v>4</v>
      </c>
      <c r="F26" s="1" t="s">
        <v>158</v>
      </c>
      <c r="G26" s="5">
        <v>93000</v>
      </c>
      <c r="H26" s="6">
        <v>65100</v>
      </c>
      <c r="I26" s="11">
        <f>TRUNC(((G26*$N$4)+G26+99)/100)*100</f>
        <v>102300</v>
      </c>
      <c r="J26" s="12">
        <v>50000</v>
      </c>
      <c r="K26" s="16">
        <f>TRUNC(((H26*$N$5)+H26)/100)*100</f>
        <v>69000</v>
      </c>
      <c r="L26" s="3">
        <f t="shared" si="0"/>
        <v>0.3255131964809384</v>
      </c>
      <c r="M26" s="3"/>
    </row>
    <row r="27" spans="1:13" x14ac:dyDescent="0.25">
      <c r="A27" s="1" t="s">
        <v>165</v>
      </c>
      <c r="B27" s="1" t="s">
        <v>36</v>
      </c>
      <c r="C27" s="2" t="s">
        <v>29</v>
      </c>
      <c r="D27" s="1">
        <v>52</v>
      </c>
      <c r="E27" s="1" t="s">
        <v>13</v>
      </c>
      <c r="F27" s="1" t="s">
        <v>158</v>
      </c>
      <c r="G27" s="5">
        <v>143000</v>
      </c>
      <c r="H27" s="6">
        <v>114400</v>
      </c>
      <c r="I27" s="11">
        <f>TRUNC(((G27*$N$7)+G27+99)/100)*100</f>
        <v>157300</v>
      </c>
      <c r="J27" s="12">
        <v>50000</v>
      </c>
      <c r="K27" s="16">
        <f>TRUNC(((H27*$N$6)+H27)/100)*100</f>
        <v>121200</v>
      </c>
      <c r="L27" s="3">
        <f t="shared" si="0"/>
        <v>0.2294977749523204</v>
      </c>
      <c r="M27" s="3"/>
    </row>
    <row r="28" spans="1:13" x14ac:dyDescent="0.25">
      <c r="A28" s="1" t="s">
        <v>165</v>
      </c>
      <c r="B28" s="1" t="s">
        <v>36</v>
      </c>
      <c r="C28" s="2" t="s">
        <v>30</v>
      </c>
      <c r="D28" s="1">
        <v>48</v>
      </c>
      <c r="E28" s="1" t="s">
        <v>4</v>
      </c>
      <c r="F28" s="1" t="s">
        <v>158</v>
      </c>
      <c r="G28" s="5">
        <v>98000</v>
      </c>
      <c r="H28" s="6">
        <v>68600</v>
      </c>
      <c r="I28" s="11">
        <f>TRUNC(((G28*$N$4)+G28+99)/100)*100</f>
        <v>107800</v>
      </c>
      <c r="J28" s="12">
        <v>50000</v>
      </c>
      <c r="K28" s="16">
        <f>TRUNC(((H28*$N$5)+H28)/100)*100</f>
        <v>72700</v>
      </c>
      <c r="L28" s="3">
        <f t="shared" si="0"/>
        <v>0.32560296846011133</v>
      </c>
      <c r="M28" s="3"/>
    </row>
    <row r="29" spans="1:13" x14ac:dyDescent="0.25">
      <c r="A29" s="1" t="s">
        <v>165</v>
      </c>
      <c r="B29" s="1" t="s">
        <v>36</v>
      </c>
      <c r="C29" s="2" t="s">
        <v>31</v>
      </c>
      <c r="D29" s="1">
        <v>48</v>
      </c>
      <c r="E29" s="1" t="s">
        <v>4</v>
      </c>
      <c r="F29" s="1" t="s">
        <v>158</v>
      </c>
      <c r="G29" s="5">
        <v>93000</v>
      </c>
      <c r="H29" s="6">
        <v>65100</v>
      </c>
      <c r="I29" s="11">
        <f>TRUNC(((G29*$N$4)+G29+99)/100)*100</f>
        <v>102300</v>
      </c>
      <c r="J29" s="12">
        <v>50000</v>
      </c>
      <c r="K29" s="16">
        <f>TRUNC(((H29*$N$5)+H29)/100)*100</f>
        <v>69000</v>
      </c>
      <c r="L29" s="3">
        <f t="shared" si="0"/>
        <v>0.3255131964809384</v>
      </c>
      <c r="M29" s="3"/>
    </row>
    <row r="30" spans="1:13" x14ac:dyDescent="0.25">
      <c r="A30" s="1" t="s">
        <v>165</v>
      </c>
      <c r="B30" s="1" t="s">
        <v>36</v>
      </c>
      <c r="C30" s="2" t="s">
        <v>32</v>
      </c>
      <c r="D30" s="1">
        <v>86</v>
      </c>
      <c r="E30" s="1" t="s">
        <v>13</v>
      </c>
      <c r="F30" s="1" t="s">
        <v>158</v>
      </c>
      <c r="G30" s="5">
        <v>115000</v>
      </c>
      <c r="H30" s="6">
        <v>92000</v>
      </c>
      <c r="I30" s="11">
        <f>TRUNC(((G30*$N$7)+G30+99)/100)*100</f>
        <v>126500</v>
      </c>
      <c r="J30" s="12">
        <v>50000</v>
      </c>
      <c r="K30" s="16">
        <f>TRUNC(((H30*$N$6)+H30)/100)*100</f>
        <v>97500</v>
      </c>
      <c r="L30" s="3">
        <f t="shared" si="0"/>
        <v>0.22924901185770752</v>
      </c>
      <c r="M30" s="3"/>
    </row>
    <row r="31" spans="1:13" x14ac:dyDescent="0.25">
      <c r="A31" s="1" t="s">
        <v>165</v>
      </c>
      <c r="B31" s="1" t="s">
        <v>36</v>
      </c>
      <c r="C31" s="2" t="s">
        <v>33</v>
      </c>
      <c r="D31" s="1">
        <v>37</v>
      </c>
      <c r="E31" s="1" t="s">
        <v>4</v>
      </c>
      <c r="F31" s="1" t="s">
        <v>158</v>
      </c>
      <c r="G31" s="5">
        <v>99000</v>
      </c>
      <c r="H31" s="6">
        <v>69300</v>
      </c>
      <c r="I31" s="11">
        <f>TRUNC(((G31*$N$4)+G31+99)/100)*100</f>
        <v>108900</v>
      </c>
      <c r="J31" s="12">
        <v>50000</v>
      </c>
      <c r="K31" s="16">
        <f>TRUNC(((H31*$N$5)+H31)/100)*100</f>
        <v>73400</v>
      </c>
      <c r="L31" s="3">
        <f t="shared" si="0"/>
        <v>0.32598714416896235</v>
      </c>
      <c r="M31" s="3"/>
    </row>
    <row r="32" spans="1:13" x14ac:dyDescent="0.25">
      <c r="A32" s="1" t="s">
        <v>165</v>
      </c>
      <c r="B32" s="1" t="s">
        <v>36</v>
      </c>
      <c r="C32" s="2" t="s">
        <v>34</v>
      </c>
      <c r="D32" s="1">
        <v>27</v>
      </c>
      <c r="E32" s="1" t="s">
        <v>4</v>
      </c>
      <c r="F32" s="1" t="s">
        <v>158</v>
      </c>
      <c r="G32" s="5">
        <v>93000</v>
      </c>
      <c r="H32" s="6">
        <v>65100</v>
      </c>
      <c r="I32" s="11">
        <f>TRUNC(((G32*$N$4)+G32+99)/100)*100</f>
        <v>102300</v>
      </c>
      <c r="J32" s="12">
        <v>50000</v>
      </c>
      <c r="K32" s="16">
        <f>TRUNC(((H32*$N$5)+H32)/100)*100</f>
        <v>69000</v>
      </c>
      <c r="L32" s="3">
        <f t="shared" si="0"/>
        <v>0.3255131964809384</v>
      </c>
      <c r="M32" s="3"/>
    </row>
    <row r="33" spans="1:13" x14ac:dyDescent="0.25">
      <c r="A33" s="1" t="s">
        <v>165</v>
      </c>
      <c r="B33" s="1" t="s">
        <v>36</v>
      </c>
      <c r="C33" s="2" t="s">
        <v>0</v>
      </c>
      <c r="D33" s="1">
        <v>0</v>
      </c>
      <c r="E33" s="1" t="s">
        <v>37</v>
      </c>
      <c r="F33" s="1" t="s">
        <v>158</v>
      </c>
      <c r="G33" s="7">
        <v>67500</v>
      </c>
      <c r="H33" s="8">
        <v>40500</v>
      </c>
      <c r="I33" s="13">
        <f>(G33*$N$3)+G33</f>
        <v>70000</v>
      </c>
      <c r="J33" s="12">
        <v>50000</v>
      </c>
      <c r="K33" s="16">
        <f>TRUNC(((H33*$N$5)+H33)/100)*100</f>
        <v>42900</v>
      </c>
      <c r="L33" s="3">
        <f t="shared" si="0"/>
        <v>0.38714285714285712</v>
      </c>
      <c r="M33" s="3"/>
    </row>
    <row r="34" spans="1:13" x14ac:dyDescent="0.25">
      <c r="A34" s="1" t="s">
        <v>165</v>
      </c>
      <c r="B34" s="1" t="s">
        <v>36</v>
      </c>
      <c r="C34" s="2" t="s">
        <v>1</v>
      </c>
      <c r="D34" s="1">
        <v>0</v>
      </c>
      <c r="E34" s="1" t="s">
        <v>37</v>
      </c>
      <c r="F34" s="1" t="s">
        <v>158</v>
      </c>
      <c r="G34" s="7">
        <v>67500</v>
      </c>
      <c r="H34" s="8">
        <v>40500</v>
      </c>
      <c r="I34" s="13">
        <f>(G34*$N$3)+G34</f>
        <v>70000</v>
      </c>
      <c r="J34" s="12">
        <v>50000</v>
      </c>
      <c r="K34" s="16">
        <f>TRUNC(((H34*$N$5)+H34)/100)*100</f>
        <v>42900</v>
      </c>
      <c r="L34" s="3">
        <f t="shared" si="0"/>
        <v>0.38714285714285712</v>
      </c>
      <c r="M34" s="3"/>
    </row>
    <row r="35" spans="1:13" hidden="1" x14ac:dyDescent="0.25">
      <c r="A35" s="1" t="s">
        <v>166</v>
      </c>
      <c r="B35" s="1" t="s">
        <v>58</v>
      </c>
      <c r="C35" s="2" t="s">
        <v>38</v>
      </c>
      <c r="D35" s="1">
        <v>0</v>
      </c>
      <c r="E35" s="1" t="s">
        <v>37</v>
      </c>
      <c r="F35" s="1" t="s">
        <v>158</v>
      </c>
      <c r="G35" s="7">
        <v>67500</v>
      </c>
      <c r="H35" s="8">
        <v>40500</v>
      </c>
      <c r="I35" s="13">
        <f>(G35*$N$3)+G35</f>
        <v>70000</v>
      </c>
      <c r="J35" s="12">
        <v>50000</v>
      </c>
      <c r="K35" s="16">
        <f>TRUNC(((H35*$N$5)+H35)/100)*100</f>
        <v>42900</v>
      </c>
      <c r="L35" s="3">
        <f t="shared" si="0"/>
        <v>0.38714285714285712</v>
      </c>
      <c r="M35" s="3"/>
    </row>
    <row r="36" spans="1:13" hidden="1" x14ac:dyDescent="0.25">
      <c r="A36" s="1" t="s">
        <v>166</v>
      </c>
      <c r="B36" s="1" t="s">
        <v>58</v>
      </c>
      <c r="C36" s="2" t="s">
        <v>39</v>
      </c>
      <c r="D36" s="1">
        <v>43</v>
      </c>
      <c r="E36" s="1" t="s">
        <v>4</v>
      </c>
      <c r="F36" s="1" t="s">
        <v>158</v>
      </c>
      <c r="G36" s="7">
        <v>99000</v>
      </c>
      <c r="H36" s="8">
        <v>69300</v>
      </c>
      <c r="I36" s="11">
        <f>TRUNC(((G36*$N$4)+G36+99)/100)*100</f>
        <v>108900</v>
      </c>
      <c r="J36" s="12">
        <v>50000</v>
      </c>
      <c r="K36" s="16">
        <f>TRUNC(((H36*$N$5)+H36)/100)*100</f>
        <v>73400</v>
      </c>
      <c r="L36" s="3">
        <f t="shared" si="0"/>
        <v>0.32598714416896235</v>
      </c>
      <c r="M36" s="3"/>
    </row>
    <row r="37" spans="1:13" hidden="1" x14ac:dyDescent="0.25">
      <c r="A37" s="1" t="s">
        <v>166</v>
      </c>
      <c r="B37" s="1" t="s">
        <v>58</v>
      </c>
      <c r="C37" s="2" t="s">
        <v>40</v>
      </c>
      <c r="D37" s="1">
        <v>51</v>
      </c>
      <c r="E37" s="1" t="s">
        <v>13</v>
      </c>
      <c r="F37" s="1" t="s">
        <v>158</v>
      </c>
      <c r="G37" s="7">
        <v>104000</v>
      </c>
      <c r="H37" s="8">
        <v>83200</v>
      </c>
      <c r="I37" s="11">
        <f>TRUNC(((G37*$N$4)+G37+99)/100)*100</f>
        <v>114400</v>
      </c>
      <c r="J37" s="12">
        <v>50000</v>
      </c>
      <c r="K37" s="16">
        <f>TRUNC(((H37*$N$5)+H37)/100)*100</f>
        <v>88100</v>
      </c>
      <c r="L37" s="3">
        <f t="shared" si="0"/>
        <v>0.2298951048951049</v>
      </c>
      <c r="M37" s="3"/>
    </row>
    <row r="38" spans="1:13" hidden="1" x14ac:dyDescent="0.25">
      <c r="A38" s="1" t="s">
        <v>166</v>
      </c>
      <c r="B38" s="1" t="s">
        <v>58</v>
      </c>
      <c r="C38" s="2" t="s">
        <v>41</v>
      </c>
      <c r="D38" s="1">
        <v>42</v>
      </c>
      <c r="E38" s="1" t="s">
        <v>13</v>
      </c>
      <c r="F38" s="1" t="s">
        <v>158</v>
      </c>
      <c r="G38" s="7">
        <v>105000</v>
      </c>
      <c r="H38" s="8">
        <v>84000</v>
      </c>
      <c r="I38" s="11">
        <f>TRUNC(((G38*$N$4)+G38+99)/100)*100</f>
        <v>115500</v>
      </c>
      <c r="J38" s="12">
        <v>50000</v>
      </c>
      <c r="K38" s="16">
        <f>TRUNC(((H38*$N$5)+H38)/100)*100</f>
        <v>89000</v>
      </c>
      <c r="L38" s="3">
        <f t="shared" si="0"/>
        <v>0.22943722943722944</v>
      </c>
      <c r="M38" s="3"/>
    </row>
    <row r="39" spans="1:13" hidden="1" x14ac:dyDescent="0.25">
      <c r="A39" s="1" t="s">
        <v>166</v>
      </c>
      <c r="B39" s="1" t="s">
        <v>58</v>
      </c>
      <c r="C39" s="2" t="s">
        <v>42</v>
      </c>
      <c r="D39" s="1">
        <v>10</v>
      </c>
      <c r="E39" s="1" t="s">
        <v>37</v>
      </c>
      <c r="F39" s="1" t="s">
        <v>158</v>
      </c>
      <c r="G39" s="7">
        <v>67500</v>
      </c>
      <c r="H39" s="8">
        <v>40500</v>
      </c>
      <c r="I39" s="13">
        <f>(G39*$N$3)+G39</f>
        <v>70000</v>
      </c>
      <c r="J39" s="12">
        <v>50000</v>
      </c>
      <c r="K39" s="16">
        <f>TRUNC(((H39*$N$5)+H39)/100)*100</f>
        <v>42900</v>
      </c>
      <c r="L39" s="3">
        <f t="shared" si="0"/>
        <v>0.38714285714285712</v>
      </c>
      <c r="M39" s="3"/>
    </row>
    <row r="40" spans="1:13" hidden="1" x14ac:dyDescent="0.25">
      <c r="A40" s="1" t="s">
        <v>166</v>
      </c>
      <c r="B40" s="1" t="s">
        <v>58</v>
      </c>
      <c r="C40" s="2" t="s">
        <v>43</v>
      </c>
      <c r="D40" s="1">
        <v>22</v>
      </c>
      <c r="E40" s="1" t="s">
        <v>4</v>
      </c>
      <c r="F40" s="1" t="s">
        <v>158</v>
      </c>
      <c r="G40" s="7">
        <v>89000</v>
      </c>
      <c r="H40" s="8">
        <v>62300</v>
      </c>
      <c r="I40" s="11">
        <f>TRUNC(((G40*$N$4)+G40+99)/100)*100</f>
        <v>97900</v>
      </c>
      <c r="J40" s="12">
        <v>50000</v>
      </c>
      <c r="K40" s="16">
        <f>TRUNC(((H40*$N$5)+H40)/100)*100</f>
        <v>66000</v>
      </c>
      <c r="L40" s="3">
        <f t="shared" si="0"/>
        <v>0.3258426966292135</v>
      </c>
      <c r="M40" s="3"/>
    </row>
    <row r="41" spans="1:13" hidden="1" x14ac:dyDescent="0.25">
      <c r="A41" s="1" t="s">
        <v>166</v>
      </c>
      <c r="B41" s="1" t="s">
        <v>58</v>
      </c>
      <c r="C41" s="2" t="s">
        <v>44</v>
      </c>
      <c r="D41" s="1">
        <v>54</v>
      </c>
      <c r="E41" s="1" t="s">
        <v>13</v>
      </c>
      <c r="F41" s="1" t="s">
        <v>158</v>
      </c>
      <c r="G41" s="7">
        <v>132000</v>
      </c>
      <c r="H41" s="8">
        <v>105600</v>
      </c>
      <c r="I41" s="11">
        <f>TRUNC(((G41*$N$4)+G41+99)/100)*100</f>
        <v>145200</v>
      </c>
      <c r="J41" s="12">
        <v>50000</v>
      </c>
      <c r="K41" s="16">
        <f>TRUNC(((H41*$N$5)+H41)/100)*100</f>
        <v>111900</v>
      </c>
      <c r="L41" s="3">
        <f t="shared" si="0"/>
        <v>0.22933884297520662</v>
      </c>
      <c r="M41" s="3"/>
    </row>
    <row r="42" spans="1:13" hidden="1" x14ac:dyDescent="0.25">
      <c r="A42" s="1" t="s">
        <v>166</v>
      </c>
      <c r="B42" s="1" t="s">
        <v>58</v>
      </c>
      <c r="C42" s="2" t="s">
        <v>45</v>
      </c>
      <c r="D42" s="1">
        <v>16</v>
      </c>
      <c r="E42" s="1" t="s">
        <v>4</v>
      </c>
      <c r="F42" s="1" t="s">
        <v>158</v>
      </c>
      <c r="G42" s="7">
        <v>83000</v>
      </c>
      <c r="H42" s="8">
        <v>58100</v>
      </c>
      <c r="I42" s="11">
        <f>TRUNC(((G42*$N$4)+G42+99)/100)*100</f>
        <v>91300</v>
      </c>
      <c r="J42" s="12">
        <v>50000</v>
      </c>
      <c r="K42" s="16">
        <f>TRUNC(((H42*$N$5)+H42)/100)*100</f>
        <v>61500</v>
      </c>
      <c r="L42" s="3">
        <f t="shared" si="0"/>
        <v>0.32639649507119389</v>
      </c>
      <c r="M42" s="3"/>
    </row>
    <row r="43" spans="1:13" hidden="1" x14ac:dyDescent="0.25">
      <c r="A43" s="1" t="s">
        <v>166</v>
      </c>
      <c r="B43" s="1" t="s">
        <v>58</v>
      </c>
      <c r="C43" s="2" t="s">
        <v>46</v>
      </c>
      <c r="D43" s="1">
        <v>58</v>
      </c>
      <c r="E43" s="1" t="s">
        <v>13</v>
      </c>
      <c r="F43" s="1" t="s">
        <v>158</v>
      </c>
      <c r="G43" s="7">
        <v>104000</v>
      </c>
      <c r="H43" s="8">
        <v>83200</v>
      </c>
      <c r="I43" s="11">
        <f>TRUNC(((G43*$N$4)+G43+99)/100)*100</f>
        <v>114400</v>
      </c>
      <c r="J43" s="12">
        <v>50000</v>
      </c>
      <c r="K43" s="16">
        <f>TRUNC(((H43*$N$5)+H43)/100)*100</f>
        <v>88100</v>
      </c>
      <c r="L43" s="3">
        <f t="shared" si="0"/>
        <v>0.2298951048951049</v>
      </c>
      <c r="M43" s="3"/>
    </row>
    <row r="44" spans="1:13" hidden="1" x14ac:dyDescent="0.25">
      <c r="A44" s="1" t="s">
        <v>166</v>
      </c>
      <c r="B44" s="1" t="s">
        <v>58</v>
      </c>
      <c r="C44" s="2" t="s">
        <v>47</v>
      </c>
      <c r="D44" s="1">
        <v>57</v>
      </c>
      <c r="E44" s="1" t="s">
        <v>13</v>
      </c>
      <c r="F44" s="1" t="s">
        <v>158</v>
      </c>
      <c r="G44" s="7">
        <v>132000</v>
      </c>
      <c r="H44" s="8">
        <v>105600</v>
      </c>
      <c r="I44" s="11">
        <f>TRUNC(((G44*$N$4)+G44+99)/100)*100</f>
        <v>145200</v>
      </c>
      <c r="J44" s="12">
        <v>50000</v>
      </c>
      <c r="K44" s="16">
        <f>TRUNC(((H44*$N$5)+H44)/100)*100</f>
        <v>111900</v>
      </c>
      <c r="L44" s="3">
        <f t="shared" si="0"/>
        <v>0.22933884297520662</v>
      </c>
      <c r="M44" s="3"/>
    </row>
    <row r="45" spans="1:13" hidden="1" x14ac:dyDescent="0.25">
      <c r="A45" s="1" t="s">
        <v>166</v>
      </c>
      <c r="B45" s="1" t="s">
        <v>58</v>
      </c>
      <c r="C45" s="2" t="s">
        <v>48</v>
      </c>
      <c r="D45" s="1">
        <v>10</v>
      </c>
      <c r="E45" s="1" t="s">
        <v>37</v>
      </c>
      <c r="F45" s="1" t="s">
        <v>158</v>
      </c>
      <c r="G45" s="7">
        <v>67500</v>
      </c>
      <c r="H45" s="8">
        <v>40500</v>
      </c>
      <c r="I45" s="13">
        <f>(G45*$N$3)+G45</f>
        <v>70000</v>
      </c>
      <c r="J45" s="12">
        <v>50000</v>
      </c>
      <c r="K45" s="16">
        <f>TRUNC(((H45*$N$5)+H45)/100)*100</f>
        <v>42900</v>
      </c>
      <c r="L45" s="3">
        <f t="shared" si="0"/>
        <v>0.38714285714285712</v>
      </c>
      <c r="M45" s="3"/>
    </row>
    <row r="46" spans="1:13" hidden="1" x14ac:dyDescent="0.25">
      <c r="A46" s="1" t="s">
        <v>166</v>
      </c>
      <c r="B46" s="1" t="s">
        <v>58</v>
      </c>
      <c r="C46" s="2" t="s">
        <v>49</v>
      </c>
      <c r="D46" s="1">
        <v>26</v>
      </c>
      <c r="E46" s="1" t="s">
        <v>4</v>
      </c>
      <c r="F46" s="1" t="s">
        <v>158</v>
      </c>
      <c r="G46" s="7">
        <v>90000</v>
      </c>
      <c r="H46" s="8">
        <v>63000</v>
      </c>
      <c r="I46" s="11">
        <f>TRUNC(((G46*$N$4)+G46+99)/100)*100</f>
        <v>99000</v>
      </c>
      <c r="J46" s="12">
        <v>50000</v>
      </c>
      <c r="K46" s="16">
        <f>TRUNC(((H46*$N$5)+H46)/100)*100</f>
        <v>66700</v>
      </c>
      <c r="L46" s="3">
        <f t="shared" si="0"/>
        <v>0.32626262626262625</v>
      </c>
      <c r="M46" s="3"/>
    </row>
    <row r="47" spans="1:13" hidden="1" x14ac:dyDescent="0.25">
      <c r="A47" s="1" t="s">
        <v>166</v>
      </c>
      <c r="B47" s="1" t="s">
        <v>58</v>
      </c>
      <c r="C47" s="2" t="s">
        <v>50</v>
      </c>
      <c r="D47" s="1">
        <v>25</v>
      </c>
      <c r="E47" s="1" t="s">
        <v>4</v>
      </c>
      <c r="F47" s="1" t="s">
        <v>158</v>
      </c>
      <c r="G47" s="7">
        <v>93000</v>
      </c>
      <c r="H47" s="8">
        <v>65100</v>
      </c>
      <c r="I47" s="11">
        <f>TRUNC(((G47*$N$4)+G47+99)/100)*100</f>
        <v>102300</v>
      </c>
      <c r="J47" s="12">
        <v>50000</v>
      </c>
      <c r="K47" s="16">
        <f>TRUNC(((H47*$N$5)+H47)/100)*100</f>
        <v>69000</v>
      </c>
      <c r="L47" s="3">
        <f t="shared" si="0"/>
        <v>0.3255131964809384</v>
      </c>
      <c r="M47" s="3"/>
    </row>
    <row r="48" spans="1:13" hidden="1" x14ac:dyDescent="0.25">
      <c r="A48" s="1" t="s">
        <v>166</v>
      </c>
      <c r="B48" s="1" t="s">
        <v>58</v>
      </c>
      <c r="C48" s="2" t="s">
        <v>51</v>
      </c>
      <c r="D48" s="1">
        <v>46</v>
      </c>
      <c r="E48" s="1" t="s">
        <v>13</v>
      </c>
      <c r="F48" s="1" t="s">
        <v>158</v>
      </c>
      <c r="G48" s="7">
        <v>106300</v>
      </c>
      <c r="H48" s="8">
        <v>85040</v>
      </c>
      <c r="I48" s="11">
        <f>TRUNC(((G48*$N$4)+G48+99)/100)*100</f>
        <v>117000</v>
      </c>
      <c r="J48" s="12">
        <v>50000</v>
      </c>
      <c r="K48" s="16">
        <f>TRUNC(((H48*$N$5)+H48)/100)*100</f>
        <v>90100</v>
      </c>
      <c r="L48" s="3">
        <f t="shared" si="0"/>
        <v>0.2299145299145299</v>
      </c>
      <c r="M48" s="3"/>
    </row>
    <row r="49" spans="1:13" hidden="1" x14ac:dyDescent="0.25">
      <c r="A49" s="1" t="s">
        <v>166</v>
      </c>
      <c r="B49" s="1" t="s">
        <v>58</v>
      </c>
      <c r="C49" s="2" t="s">
        <v>52</v>
      </c>
      <c r="D49" s="1">
        <v>11</v>
      </c>
      <c r="E49" s="1" t="s">
        <v>37</v>
      </c>
      <c r="F49" s="1" t="s">
        <v>158</v>
      </c>
      <c r="G49" s="7">
        <v>67500</v>
      </c>
      <c r="H49" s="8">
        <v>40500</v>
      </c>
      <c r="I49" s="13">
        <f>(G49*$N$3)+G49</f>
        <v>70000</v>
      </c>
      <c r="J49" s="12">
        <v>50000</v>
      </c>
      <c r="K49" s="16">
        <f>TRUNC(((H49*$N$5)+H49)/100)*100</f>
        <v>42900</v>
      </c>
      <c r="L49" s="3">
        <f t="shared" si="0"/>
        <v>0.38714285714285712</v>
      </c>
      <c r="M49" s="3"/>
    </row>
    <row r="50" spans="1:13" hidden="1" x14ac:dyDescent="0.25">
      <c r="A50" s="1" t="s">
        <v>166</v>
      </c>
      <c r="B50" s="1" t="s">
        <v>58</v>
      </c>
      <c r="C50" s="2" t="s">
        <v>53</v>
      </c>
      <c r="D50" s="1">
        <v>16</v>
      </c>
      <c r="E50" s="1" t="s">
        <v>4</v>
      </c>
      <c r="F50" s="1" t="s">
        <v>158</v>
      </c>
      <c r="G50" s="7">
        <v>81000</v>
      </c>
      <c r="H50" s="8">
        <v>56700</v>
      </c>
      <c r="I50" s="11">
        <f>TRUNC(((G50*$N$4)+G50+99)/100)*100</f>
        <v>89100</v>
      </c>
      <c r="J50" s="12">
        <v>50000</v>
      </c>
      <c r="K50" s="16">
        <f>TRUNC(((H50*$N$5)+H50)/100)*100</f>
        <v>60100</v>
      </c>
      <c r="L50" s="3">
        <f t="shared" si="0"/>
        <v>0.32547699214365883</v>
      </c>
      <c r="M50" s="3"/>
    </row>
    <row r="51" spans="1:13" hidden="1" x14ac:dyDescent="0.25">
      <c r="A51" s="1" t="s">
        <v>166</v>
      </c>
      <c r="B51" s="1" t="s">
        <v>58</v>
      </c>
      <c r="C51" s="2" t="s">
        <v>54</v>
      </c>
      <c r="D51" s="1">
        <v>32</v>
      </c>
      <c r="E51" s="1" t="s">
        <v>4</v>
      </c>
      <c r="F51" s="1" t="s">
        <v>158</v>
      </c>
      <c r="G51" s="7">
        <v>93000</v>
      </c>
      <c r="H51" s="8">
        <v>65100</v>
      </c>
      <c r="I51" s="11">
        <f>TRUNC(((G51*$N$4)+G51+99)/100)*100</f>
        <v>102300</v>
      </c>
      <c r="J51" s="12">
        <v>50000</v>
      </c>
      <c r="K51" s="16">
        <f>TRUNC(((H51*$N$5)+H51)/100)*100</f>
        <v>69000</v>
      </c>
      <c r="L51" s="3">
        <f t="shared" si="0"/>
        <v>0.3255131964809384</v>
      </c>
      <c r="M51" s="3"/>
    </row>
    <row r="52" spans="1:13" hidden="1" x14ac:dyDescent="0.25">
      <c r="A52" s="1" t="s">
        <v>166</v>
      </c>
      <c r="B52" s="1" t="s">
        <v>58</v>
      </c>
      <c r="C52" s="2" t="s">
        <v>55</v>
      </c>
      <c r="D52" s="1">
        <v>40</v>
      </c>
      <c r="E52" s="1" t="s">
        <v>13</v>
      </c>
      <c r="F52" s="1" t="s">
        <v>158</v>
      </c>
      <c r="G52" s="7">
        <v>132000</v>
      </c>
      <c r="H52" s="8">
        <v>105600</v>
      </c>
      <c r="I52" s="11">
        <f>TRUNC(((G52*$N$4)+G52+99)/100)*100</f>
        <v>145200</v>
      </c>
      <c r="J52" s="12">
        <v>50000</v>
      </c>
      <c r="K52" s="16">
        <f>TRUNC(((H52*$N$5)+H52)/100)*100</f>
        <v>111900</v>
      </c>
      <c r="L52" s="3">
        <f t="shared" si="0"/>
        <v>0.22933884297520662</v>
      </c>
      <c r="M52" s="3"/>
    </row>
    <row r="53" spans="1:13" hidden="1" x14ac:dyDescent="0.25">
      <c r="A53" s="1" t="s">
        <v>166</v>
      </c>
      <c r="B53" s="1" t="s">
        <v>58</v>
      </c>
      <c r="C53" s="2" t="s">
        <v>56</v>
      </c>
      <c r="D53" s="1">
        <v>35</v>
      </c>
      <c r="E53" s="1" t="s">
        <v>4</v>
      </c>
      <c r="F53" s="1" t="s">
        <v>158</v>
      </c>
      <c r="G53" s="7">
        <v>99000</v>
      </c>
      <c r="H53" s="8">
        <v>69300</v>
      </c>
      <c r="I53" s="11">
        <f>TRUNC(((G53*$N$4)+G53+99)/100)*100</f>
        <v>108900</v>
      </c>
      <c r="J53" s="12">
        <v>50000</v>
      </c>
      <c r="K53" s="16">
        <f>TRUNC(((H53*$N$5)+H53)/100)*100</f>
        <v>73400</v>
      </c>
      <c r="L53" s="3">
        <f t="shared" si="0"/>
        <v>0.32598714416896235</v>
      </c>
      <c r="M53" s="3"/>
    </row>
    <row r="54" spans="1:13" hidden="1" x14ac:dyDescent="0.25">
      <c r="A54" s="1" t="s">
        <v>166</v>
      </c>
      <c r="B54" s="1" t="s">
        <v>58</v>
      </c>
      <c r="C54" s="2" t="s">
        <v>57</v>
      </c>
      <c r="D54" s="1">
        <v>48</v>
      </c>
      <c r="E54" s="1" t="s">
        <v>13</v>
      </c>
      <c r="F54" s="1" t="s">
        <v>158</v>
      </c>
      <c r="G54" s="7">
        <v>102000</v>
      </c>
      <c r="H54" s="8">
        <v>81600</v>
      </c>
      <c r="I54" s="11">
        <f>TRUNC(((G54*$N$4)+G54+99)/100)*100</f>
        <v>112200</v>
      </c>
      <c r="J54" s="12">
        <v>50000</v>
      </c>
      <c r="K54" s="16">
        <f>TRUNC(((H54*$N$5)+H54)/100)*100</f>
        <v>86400</v>
      </c>
      <c r="L54" s="3">
        <f t="shared" si="0"/>
        <v>0.22994652406417113</v>
      </c>
      <c r="M54" s="3"/>
    </row>
    <row r="55" spans="1:13" hidden="1" x14ac:dyDescent="0.25">
      <c r="A55" s="1" t="s">
        <v>166</v>
      </c>
      <c r="B55" s="1" t="s">
        <v>66</v>
      </c>
      <c r="C55" s="2" t="s">
        <v>59</v>
      </c>
      <c r="D55" s="1">
        <v>0</v>
      </c>
      <c r="E55" s="1" t="s">
        <v>37</v>
      </c>
      <c r="F55" s="1" t="s">
        <v>159</v>
      </c>
      <c r="G55" s="7">
        <v>67500</v>
      </c>
      <c r="H55" s="8">
        <v>40500</v>
      </c>
      <c r="I55" s="13">
        <f>(G55*$N$3)+G55</f>
        <v>70000</v>
      </c>
      <c r="J55" s="14">
        <f>K55</f>
        <v>42900</v>
      </c>
      <c r="K55" s="16">
        <f>TRUNC(((H55*$N$5)+H55)/100)*100</f>
        <v>42900</v>
      </c>
      <c r="L55" s="3">
        <f t="shared" si="0"/>
        <v>0.38714285714285712</v>
      </c>
      <c r="M55" s="3"/>
    </row>
    <row r="56" spans="1:13" hidden="1" x14ac:dyDescent="0.25">
      <c r="A56" s="1" t="s">
        <v>166</v>
      </c>
      <c r="B56" s="1" t="s">
        <v>66</v>
      </c>
      <c r="C56" s="2" t="s">
        <v>60</v>
      </c>
      <c r="D56" s="1">
        <v>27</v>
      </c>
      <c r="E56" s="1" t="s">
        <v>13</v>
      </c>
      <c r="F56" s="1" t="s">
        <v>159</v>
      </c>
      <c r="G56" s="7">
        <v>102000</v>
      </c>
      <c r="H56" s="8">
        <v>81600</v>
      </c>
      <c r="I56" s="11">
        <f>TRUNC(((G56*$N$4)+G56+99)/100)*100</f>
        <v>112200</v>
      </c>
      <c r="J56" s="14">
        <f t="shared" ref="J56:J119" si="3">K56</f>
        <v>86400</v>
      </c>
      <c r="K56" s="16">
        <f>TRUNC(((H56*$N$5)+H56)/100)*100</f>
        <v>86400</v>
      </c>
      <c r="L56" s="3">
        <f t="shared" si="0"/>
        <v>0.22994652406417113</v>
      </c>
      <c r="M56" s="3"/>
    </row>
    <row r="57" spans="1:13" hidden="1" x14ac:dyDescent="0.25">
      <c r="A57" s="1" t="s">
        <v>166</v>
      </c>
      <c r="B57" s="1" t="s">
        <v>66</v>
      </c>
      <c r="C57" s="2" t="s">
        <v>61</v>
      </c>
      <c r="D57" s="1">
        <v>16</v>
      </c>
      <c r="E57" s="1" t="s">
        <v>4</v>
      </c>
      <c r="F57" s="1" t="s">
        <v>159</v>
      </c>
      <c r="G57" s="7">
        <v>80000</v>
      </c>
      <c r="H57" s="8">
        <v>48000</v>
      </c>
      <c r="I57" s="11">
        <f>TRUNC(((G57*$N$4)+G57+99)/100)*100</f>
        <v>88000</v>
      </c>
      <c r="J57" s="14">
        <f t="shared" si="3"/>
        <v>50800</v>
      </c>
      <c r="K57" s="16">
        <f>TRUNC(((H57*$N$5)+H57)/100)*100</f>
        <v>50800</v>
      </c>
      <c r="L57" s="3">
        <f t="shared" si="0"/>
        <v>0.42272727272727273</v>
      </c>
      <c r="M57" s="3"/>
    </row>
    <row r="58" spans="1:13" hidden="1" x14ac:dyDescent="0.25">
      <c r="A58" s="1" t="s">
        <v>166</v>
      </c>
      <c r="B58" s="1" t="s">
        <v>66</v>
      </c>
      <c r="C58" s="2" t="s">
        <v>62</v>
      </c>
      <c r="D58" s="1">
        <v>23</v>
      </c>
      <c r="E58" s="1" t="s">
        <v>4</v>
      </c>
      <c r="F58" s="1" t="s">
        <v>159</v>
      </c>
      <c r="G58" s="7">
        <v>87000</v>
      </c>
      <c r="H58" s="8">
        <v>60900</v>
      </c>
      <c r="I58" s="11">
        <f>TRUNC(((G58*$N$4)+G58+99)/100)*100</f>
        <v>95700</v>
      </c>
      <c r="J58" s="14">
        <f t="shared" si="3"/>
        <v>64500</v>
      </c>
      <c r="K58" s="16">
        <f>TRUNC(((H58*$N$5)+H58)/100)*100</f>
        <v>64500</v>
      </c>
      <c r="L58" s="3">
        <f t="shared" si="0"/>
        <v>0.32601880877742945</v>
      </c>
      <c r="M58" s="3"/>
    </row>
    <row r="59" spans="1:13" hidden="1" x14ac:dyDescent="0.25">
      <c r="A59" s="1" t="s">
        <v>166</v>
      </c>
      <c r="B59" s="1" t="s">
        <v>66</v>
      </c>
      <c r="C59" s="2" t="s">
        <v>63</v>
      </c>
      <c r="D59" s="1">
        <v>15</v>
      </c>
      <c r="E59" s="1" t="s">
        <v>4</v>
      </c>
      <c r="F59" s="1" t="s">
        <v>159</v>
      </c>
      <c r="G59" s="7">
        <v>86000</v>
      </c>
      <c r="H59" s="8">
        <v>60200</v>
      </c>
      <c r="I59" s="11">
        <f>TRUNC(((G59*$N$4)+G59+99)/100)*100</f>
        <v>94600</v>
      </c>
      <c r="J59" s="14">
        <f t="shared" si="3"/>
        <v>63800</v>
      </c>
      <c r="K59" s="16">
        <f>TRUNC(((H59*$N$5)+H59)/100)*100</f>
        <v>63800</v>
      </c>
      <c r="L59" s="3">
        <f t="shared" si="0"/>
        <v>0.32558139534883723</v>
      </c>
      <c r="M59" s="3"/>
    </row>
    <row r="60" spans="1:13" hidden="1" x14ac:dyDescent="0.25">
      <c r="A60" s="1" t="s">
        <v>166</v>
      </c>
      <c r="B60" s="1" t="s">
        <v>66</v>
      </c>
      <c r="C60" s="2" t="s">
        <v>64</v>
      </c>
      <c r="D60" s="1">
        <v>32</v>
      </c>
      <c r="E60" s="1" t="s">
        <v>13</v>
      </c>
      <c r="F60" s="1" t="s">
        <v>159</v>
      </c>
      <c r="G60" s="7">
        <v>104000</v>
      </c>
      <c r="H60" s="8">
        <v>83200</v>
      </c>
      <c r="I60" s="11">
        <f>TRUNC(((G60*$N$4)+G60+99)/100)*100</f>
        <v>114400</v>
      </c>
      <c r="J60" s="14">
        <f t="shared" si="3"/>
        <v>88100</v>
      </c>
      <c r="K60" s="16">
        <f>TRUNC(((H60*$N$5)+H60)/100)*100</f>
        <v>88100</v>
      </c>
      <c r="L60" s="3">
        <f t="shared" si="0"/>
        <v>0.2298951048951049</v>
      </c>
      <c r="M60" s="3"/>
    </row>
    <row r="61" spans="1:13" hidden="1" x14ac:dyDescent="0.25">
      <c r="A61" s="1" t="s">
        <v>166</v>
      </c>
      <c r="B61" s="1" t="s">
        <v>66</v>
      </c>
      <c r="C61" s="2" t="s">
        <v>65</v>
      </c>
      <c r="D61" s="1">
        <v>7</v>
      </c>
      <c r="E61" s="1" t="s">
        <v>4</v>
      </c>
      <c r="F61" s="1" t="s">
        <v>159</v>
      </c>
      <c r="G61" s="7">
        <v>79000</v>
      </c>
      <c r="H61" s="8">
        <v>47400</v>
      </c>
      <c r="I61" s="11">
        <f>TRUNC(((G61*$N$4)+G61+99)/100)*100</f>
        <v>86900</v>
      </c>
      <c r="J61" s="14">
        <f t="shared" si="3"/>
        <v>50200</v>
      </c>
      <c r="K61" s="16">
        <f>TRUNC(((H61*$N$5)+H61)/100)*100</f>
        <v>50200</v>
      </c>
      <c r="L61" s="3">
        <f t="shared" si="0"/>
        <v>0.42232451093210588</v>
      </c>
      <c r="M61" s="3"/>
    </row>
    <row r="62" spans="1:13" hidden="1" x14ac:dyDescent="0.25">
      <c r="A62" s="1" t="s">
        <v>166</v>
      </c>
      <c r="B62" s="1" t="s">
        <v>71</v>
      </c>
      <c r="C62" s="2" t="s">
        <v>67</v>
      </c>
      <c r="D62" s="1">
        <v>0</v>
      </c>
      <c r="E62" s="1" t="s">
        <v>37</v>
      </c>
      <c r="F62" s="1" t="s">
        <v>159</v>
      </c>
      <c r="G62" s="8">
        <v>67500</v>
      </c>
      <c r="H62" s="8">
        <v>40500</v>
      </c>
      <c r="I62" s="13">
        <f>(G62*$N$3)+G62</f>
        <v>70000</v>
      </c>
      <c r="J62" s="14">
        <f t="shared" si="3"/>
        <v>42900</v>
      </c>
      <c r="K62" s="16">
        <f>TRUNC(((H62*$N$5)+H62)/100)*100</f>
        <v>42900</v>
      </c>
      <c r="L62" s="3">
        <f t="shared" si="0"/>
        <v>0.38714285714285712</v>
      </c>
      <c r="M62" s="3"/>
    </row>
    <row r="63" spans="1:13" hidden="1" x14ac:dyDescent="0.25">
      <c r="A63" s="1" t="s">
        <v>166</v>
      </c>
      <c r="B63" s="1" t="s">
        <v>71</v>
      </c>
      <c r="C63" s="2" t="s">
        <v>68</v>
      </c>
      <c r="D63" s="1">
        <v>39</v>
      </c>
      <c r="E63" s="1" t="s">
        <v>13</v>
      </c>
      <c r="F63" s="1" t="s">
        <v>159</v>
      </c>
      <c r="G63" s="8">
        <v>116000</v>
      </c>
      <c r="H63" s="8">
        <v>92800</v>
      </c>
      <c r="I63" s="11">
        <f>TRUNC(((G63*$N$4)+G63+99)/100)*100</f>
        <v>127600</v>
      </c>
      <c r="J63" s="14">
        <f t="shared" si="3"/>
        <v>98300</v>
      </c>
      <c r="K63" s="16">
        <f>TRUNC(((H63*$N$5)+H63)/100)*100</f>
        <v>98300</v>
      </c>
      <c r="L63" s="3">
        <f t="shared" si="0"/>
        <v>0.22962382445141066</v>
      </c>
      <c r="M63" s="3"/>
    </row>
    <row r="64" spans="1:13" hidden="1" x14ac:dyDescent="0.25">
      <c r="A64" s="1" t="s">
        <v>166</v>
      </c>
      <c r="B64" s="1" t="s">
        <v>71</v>
      </c>
      <c r="C64" s="2" t="s">
        <v>69</v>
      </c>
      <c r="D64" s="1">
        <v>21</v>
      </c>
      <c r="E64" s="1" t="s">
        <v>4</v>
      </c>
      <c r="F64" s="1" t="s">
        <v>159</v>
      </c>
      <c r="G64" s="8">
        <v>99000</v>
      </c>
      <c r="H64" s="8">
        <v>69300</v>
      </c>
      <c r="I64" s="11">
        <f>TRUNC(((G64*$N$4)+G64+99)/100)*100</f>
        <v>108900</v>
      </c>
      <c r="J64" s="14">
        <f t="shared" si="3"/>
        <v>73400</v>
      </c>
      <c r="K64" s="16">
        <f>TRUNC(((H64*$N$5)+H64)/100)*100</f>
        <v>73400</v>
      </c>
      <c r="L64" s="3">
        <f t="shared" si="0"/>
        <v>0.32598714416896235</v>
      </c>
      <c r="M64" s="3"/>
    </row>
    <row r="65" spans="1:13" hidden="1" x14ac:dyDescent="0.25">
      <c r="A65" s="1" t="s">
        <v>166</v>
      </c>
      <c r="B65" s="1" t="s">
        <v>71</v>
      </c>
      <c r="C65" s="2" t="s">
        <v>70</v>
      </c>
      <c r="D65" s="1">
        <v>20</v>
      </c>
      <c r="E65" s="1" t="s">
        <v>4</v>
      </c>
      <c r="F65" s="1" t="s">
        <v>159</v>
      </c>
      <c r="G65" s="8">
        <v>99000</v>
      </c>
      <c r="H65" s="8">
        <v>69300</v>
      </c>
      <c r="I65" s="11">
        <f>TRUNC(((G65*$N$4)+G65+99)/100)*100</f>
        <v>108900</v>
      </c>
      <c r="J65" s="14">
        <f t="shared" si="3"/>
        <v>73400</v>
      </c>
      <c r="K65" s="16">
        <f>TRUNC(((H65*$N$5)+H65)/100)*100</f>
        <v>73400</v>
      </c>
      <c r="L65" s="3">
        <f t="shared" si="0"/>
        <v>0.32598714416896235</v>
      </c>
      <c r="M65" s="3"/>
    </row>
    <row r="66" spans="1:13" x14ac:dyDescent="0.25">
      <c r="A66" s="1" t="s">
        <v>165</v>
      </c>
      <c r="B66" s="1" t="s">
        <v>89</v>
      </c>
      <c r="C66" s="2" t="s">
        <v>72</v>
      </c>
      <c r="D66" s="1">
        <v>0</v>
      </c>
      <c r="E66" s="1" t="s">
        <v>37</v>
      </c>
      <c r="F66" s="1" t="s">
        <v>159</v>
      </c>
      <c r="G66" s="8">
        <v>67500</v>
      </c>
      <c r="H66" s="8">
        <v>40500</v>
      </c>
      <c r="I66" s="13">
        <f>(G66*$N$3)+G66</f>
        <v>70000</v>
      </c>
      <c r="J66" s="14">
        <f t="shared" si="3"/>
        <v>42900</v>
      </c>
      <c r="K66" s="16">
        <f>TRUNC(((H66*$N$5)+H66)/100)*100</f>
        <v>42900</v>
      </c>
      <c r="L66" s="3">
        <f t="shared" si="0"/>
        <v>0.38714285714285712</v>
      </c>
      <c r="M66" s="3"/>
    </row>
    <row r="67" spans="1:13" x14ac:dyDescent="0.25">
      <c r="A67" s="1" t="s">
        <v>165</v>
      </c>
      <c r="B67" s="1" t="s">
        <v>89</v>
      </c>
      <c r="C67" s="2" t="s">
        <v>73</v>
      </c>
      <c r="D67" s="1">
        <v>24</v>
      </c>
      <c r="E67" s="1" t="s">
        <v>4</v>
      </c>
      <c r="F67" s="1" t="s">
        <v>159</v>
      </c>
      <c r="G67" s="8">
        <v>92000</v>
      </c>
      <c r="H67" s="8">
        <v>64400</v>
      </c>
      <c r="I67" s="11">
        <f>TRUNC(((G67*$N$4)+G67+99)/100)*100</f>
        <v>101200</v>
      </c>
      <c r="J67" s="14">
        <f t="shared" si="3"/>
        <v>68200</v>
      </c>
      <c r="K67" s="16">
        <f>TRUNC(((H67*$N$5)+H67)/100)*100</f>
        <v>68200</v>
      </c>
      <c r="L67" s="3">
        <f t="shared" si="0"/>
        <v>0.32608695652173914</v>
      </c>
      <c r="M67" s="3"/>
    </row>
    <row r="68" spans="1:13" x14ac:dyDescent="0.25">
      <c r="A68" s="1" t="s">
        <v>165</v>
      </c>
      <c r="B68" s="1" t="s">
        <v>89</v>
      </c>
      <c r="C68" s="2" t="s">
        <v>74</v>
      </c>
      <c r="D68" s="1">
        <v>50</v>
      </c>
      <c r="E68" s="1" t="s">
        <v>4</v>
      </c>
      <c r="F68" s="1" t="s">
        <v>159</v>
      </c>
      <c r="G68" s="8">
        <v>95000</v>
      </c>
      <c r="H68" s="8">
        <v>66500</v>
      </c>
      <c r="I68" s="11">
        <f>TRUNC(((G68*$N$4)+G68+99)/100)*100</f>
        <v>104500</v>
      </c>
      <c r="J68" s="14">
        <f t="shared" si="3"/>
        <v>70400</v>
      </c>
      <c r="K68" s="16">
        <f>TRUNC(((H68*$N$5)+H68)/100)*100</f>
        <v>70400</v>
      </c>
      <c r="L68" s="3">
        <f t="shared" ref="L68:L130" si="4">(I68-K68)/I68</f>
        <v>0.32631578947368423</v>
      </c>
      <c r="M68" s="3"/>
    </row>
    <row r="69" spans="1:13" x14ac:dyDescent="0.25">
      <c r="A69" s="1" t="s">
        <v>165</v>
      </c>
      <c r="B69" s="1" t="s">
        <v>89</v>
      </c>
      <c r="C69" s="2" t="s">
        <v>75</v>
      </c>
      <c r="D69" s="1">
        <v>67</v>
      </c>
      <c r="E69" s="1" t="s">
        <v>13</v>
      </c>
      <c r="F69" s="1" t="s">
        <v>159</v>
      </c>
      <c r="G69" s="8">
        <v>141000</v>
      </c>
      <c r="H69" s="8">
        <v>112800</v>
      </c>
      <c r="I69" s="11">
        <f>TRUNC(((G69*$N$7)+G69+99)/100)*100</f>
        <v>155100</v>
      </c>
      <c r="J69" s="14">
        <f t="shared" si="3"/>
        <v>119500</v>
      </c>
      <c r="K69" s="16">
        <f>TRUNC(((H69*$N$6)+H69)/100)*100</f>
        <v>119500</v>
      </c>
      <c r="L69" s="3">
        <f t="shared" si="4"/>
        <v>0.22952933591231464</v>
      </c>
      <c r="M69" s="3"/>
    </row>
    <row r="70" spans="1:13" x14ac:dyDescent="0.25">
      <c r="A70" s="1" t="s">
        <v>165</v>
      </c>
      <c r="B70" s="20" t="s">
        <v>89</v>
      </c>
      <c r="C70" s="2" t="s">
        <v>76</v>
      </c>
      <c r="D70" s="1">
        <v>27</v>
      </c>
      <c r="E70" s="1" t="s">
        <v>4</v>
      </c>
      <c r="F70" s="1" t="s">
        <v>159</v>
      </c>
      <c r="G70" s="8">
        <v>95000</v>
      </c>
      <c r="H70" s="8">
        <v>66500</v>
      </c>
      <c r="I70" s="11">
        <f>TRUNC(((G70*$N$4)+G70+99)/100)*100</f>
        <v>104500</v>
      </c>
      <c r="J70" s="14">
        <f t="shared" si="3"/>
        <v>70400</v>
      </c>
      <c r="K70" s="16">
        <f>TRUNC(((H70*$N$5)+H70)/100)*100</f>
        <v>70400</v>
      </c>
      <c r="L70" s="3">
        <f t="shared" si="4"/>
        <v>0.32631578947368423</v>
      </c>
      <c r="M70" s="3"/>
    </row>
    <row r="71" spans="1:13" x14ac:dyDescent="0.25">
      <c r="A71" s="1" t="s">
        <v>165</v>
      </c>
      <c r="B71" s="1" t="s">
        <v>89</v>
      </c>
      <c r="C71" s="2" t="s">
        <v>77</v>
      </c>
      <c r="D71" s="1">
        <v>81</v>
      </c>
      <c r="E71" s="1" t="s">
        <v>13</v>
      </c>
      <c r="F71" s="1" t="s">
        <v>159</v>
      </c>
      <c r="G71" s="8">
        <v>160000</v>
      </c>
      <c r="H71" s="8">
        <v>128000</v>
      </c>
      <c r="I71" s="11">
        <f>TRUNC(((G71*$N$7)+G71+99)/100)*100</f>
        <v>176000</v>
      </c>
      <c r="J71" s="14">
        <f t="shared" si="3"/>
        <v>135600</v>
      </c>
      <c r="K71" s="16">
        <f>TRUNC(((H71*$N$6)+H71)/100)*100</f>
        <v>135600</v>
      </c>
      <c r="L71" s="3">
        <f t="shared" si="4"/>
        <v>0.22954545454545455</v>
      </c>
      <c r="M71" s="3"/>
    </row>
    <row r="72" spans="1:13" x14ac:dyDescent="0.25">
      <c r="A72" s="1" t="s">
        <v>165</v>
      </c>
      <c r="B72" s="1" t="s">
        <v>89</v>
      </c>
      <c r="C72" s="2" t="s">
        <v>78</v>
      </c>
      <c r="D72" s="1">
        <v>9</v>
      </c>
      <c r="E72" s="1" t="s">
        <v>4</v>
      </c>
      <c r="F72" s="1" t="s">
        <v>159</v>
      </c>
      <c r="G72" s="8">
        <v>77000</v>
      </c>
      <c r="H72" s="8">
        <v>46200</v>
      </c>
      <c r="I72" s="11">
        <f>TRUNC(((G72*$N$4)+G72+99)/100)*100</f>
        <v>84700</v>
      </c>
      <c r="J72" s="14">
        <f t="shared" si="3"/>
        <v>48900</v>
      </c>
      <c r="K72" s="16">
        <f>TRUNC(((H72*$N$5)+H72)/100)*100</f>
        <v>48900</v>
      </c>
      <c r="L72" s="3">
        <f t="shared" si="4"/>
        <v>0.42266824085005905</v>
      </c>
      <c r="M72" s="3"/>
    </row>
    <row r="73" spans="1:13" x14ac:dyDescent="0.25">
      <c r="A73" s="1" t="s">
        <v>165</v>
      </c>
      <c r="B73" s="1" t="s">
        <v>89</v>
      </c>
      <c r="C73" s="2" t="s">
        <v>79</v>
      </c>
      <c r="D73" s="1">
        <v>59</v>
      </c>
      <c r="E73" s="1" t="s">
        <v>4</v>
      </c>
      <c r="F73" s="1" t="s">
        <v>159</v>
      </c>
      <c r="G73" s="8">
        <v>100000</v>
      </c>
      <c r="H73" s="8">
        <v>80000</v>
      </c>
      <c r="I73" s="11">
        <f>TRUNC(((G73*$N$7)+G73+99)/100)*100</f>
        <v>110000</v>
      </c>
      <c r="J73" s="14">
        <f t="shared" si="3"/>
        <v>84800</v>
      </c>
      <c r="K73" s="16">
        <f>TRUNC(((H73*$N$6)+H73)/100)*100</f>
        <v>84800</v>
      </c>
      <c r="L73" s="3">
        <f t="shared" si="4"/>
        <v>0.2290909090909091</v>
      </c>
      <c r="M73" s="3"/>
    </row>
    <row r="74" spans="1:13" x14ac:dyDescent="0.25">
      <c r="A74" s="1" t="s">
        <v>165</v>
      </c>
      <c r="B74" s="1" t="s">
        <v>89</v>
      </c>
      <c r="C74" s="2" t="s">
        <v>80</v>
      </c>
      <c r="D74" s="1">
        <v>29</v>
      </c>
      <c r="E74" s="1" t="s">
        <v>4</v>
      </c>
      <c r="F74" s="1" t="s">
        <v>159</v>
      </c>
      <c r="G74" s="8">
        <v>95000</v>
      </c>
      <c r="H74" s="8">
        <v>66500</v>
      </c>
      <c r="I74" s="11">
        <f>TRUNC(((G74*$N$4)+G74+99)/100)*100</f>
        <v>104500</v>
      </c>
      <c r="J74" s="14">
        <f t="shared" si="3"/>
        <v>70400</v>
      </c>
      <c r="K74" s="16">
        <f>TRUNC(((H74*$N$5)+H74)/100)*100</f>
        <v>70400</v>
      </c>
      <c r="L74" s="3">
        <f t="shared" si="4"/>
        <v>0.32631578947368423</v>
      </c>
      <c r="M74" s="3"/>
    </row>
    <row r="75" spans="1:13" x14ac:dyDescent="0.25">
      <c r="A75" s="1" t="s">
        <v>165</v>
      </c>
      <c r="B75" s="1" t="s">
        <v>89</v>
      </c>
      <c r="C75" s="2" t="s">
        <v>81</v>
      </c>
      <c r="D75" s="1">
        <v>41</v>
      </c>
      <c r="E75" s="1" t="s">
        <v>4</v>
      </c>
      <c r="F75" s="1" t="s">
        <v>159</v>
      </c>
      <c r="G75" s="8">
        <v>93000</v>
      </c>
      <c r="H75" s="8">
        <v>66300</v>
      </c>
      <c r="I75" s="11">
        <f>TRUNC(((G75*$N$4)+G75+99)/100)*100</f>
        <v>102300</v>
      </c>
      <c r="J75" s="14">
        <f t="shared" si="3"/>
        <v>70200</v>
      </c>
      <c r="K75" s="16">
        <f>TRUNC(((H75*$N$5)+H75)/100)*100</f>
        <v>70200</v>
      </c>
      <c r="L75" s="3">
        <f t="shared" si="4"/>
        <v>0.31378299120234604</v>
      </c>
      <c r="M75" s="3"/>
    </row>
    <row r="76" spans="1:13" x14ac:dyDescent="0.25">
      <c r="A76" s="1" t="s">
        <v>165</v>
      </c>
      <c r="B76" s="1" t="s">
        <v>89</v>
      </c>
      <c r="C76" s="2" t="s">
        <v>82</v>
      </c>
      <c r="D76" s="1">
        <v>32</v>
      </c>
      <c r="E76" s="1" t="s">
        <v>4</v>
      </c>
      <c r="F76" s="1" t="s">
        <v>159</v>
      </c>
      <c r="G76" s="8">
        <v>92000</v>
      </c>
      <c r="H76" s="8">
        <v>64400</v>
      </c>
      <c r="I76" s="11">
        <f>TRUNC(((G76*$N$4)+G76+99)/100)*100</f>
        <v>101200</v>
      </c>
      <c r="J76" s="14">
        <f t="shared" si="3"/>
        <v>68200</v>
      </c>
      <c r="K76" s="16">
        <f>TRUNC(((H76*$N$5)+H76)/100)*100</f>
        <v>68200</v>
      </c>
      <c r="L76" s="3">
        <f t="shared" si="4"/>
        <v>0.32608695652173914</v>
      </c>
      <c r="M76" s="3"/>
    </row>
    <row r="77" spans="1:13" x14ac:dyDescent="0.25">
      <c r="A77" s="1" t="s">
        <v>165</v>
      </c>
      <c r="B77" s="1" t="s">
        <v>89</v>
      </c>
      <c r="C77" s="2" t="s">
        <v>83</v>
      </c>
      <c r="D77" s="1">
        <v>63</v>
      </c>
      <c r="E77" s="1" t="s">
        <v>4</v>
      </c>
      <c r="F77" s="1" t="s">
        <v>159</v>
      </c>
      <c r="G77" s="8">
        <v>95000</v>
      </c>
      <c r="H77" s="8">
        <v>66500</v>
      </c>
      <c r="I77" s="11">
        <f>TRUNC(((G77*$N$4)+G77+99)/100)*100</f>
        <v>104500</v>
      </c>
      <c r="J77" s="14">
        <f t="shared" si="3"/>
        <v>70400</v>
      </c>
      <c r="K77" s="16">
        <f>TRUNC(((H77*$N$5)+H77)/100)*100</f>
        <v>70400</v>
      </c>
      <c r="L77" s="3">
        <f t="shared" si="4"/>
        <v>0.32631578947368423</v>
      </c>
      <c r="M77" s="3"/>
    </row>
    <row r="78" spans="1:13" x14ac:dyDescent="0.25">
      <c r="A78" s="1" t="s">
        <v>165</v>
      </c>
      <c r="B78" s="1" t="s">
        <v>89</v>
      </c>
      <c r="C78" s="2" t="s">
        <v>84</v>
      </c>
      <c r="D78" s="1">
        <v>7</v>
      </c>
      <c r="E78" s="1" t="s">
        <v>4</v>
      </c>
      <c r="F78" s="1" t="s">
        <v>159</v>
      </c>
      <c r="G78" s="8">
        <v>80000</v>
      </c>
      <c r="H78" s="8">
        <v>48000</v>
      </c>
      <c r="I78" s="11">
        <f>TRUNC(((G78*$N$4)+G78+99)/100)*100</f>
        <v>88000</v>
      </c>
      <c r="J78" s="14">
        <f t="shared" si="3"/>
        <v>50800</v>
      </c>
      <c r="K78" s="16">
        <f>TRUNC(((H78*$N$5)+H78)/100)*100</f>
        <v>50800</v>
      </c>
      <c r="L78" s="3">
        <f t="shared" si="4"/>
        <v>0.42272727272727273</v>
      </c>
      <c r="M78" s="3"/>
    </row>
    <row r="79" spans="1:13" x14ac:dyDescent="0.25">
      <c r="A79" s="1" t="s">
        <v>165</v>
      </c>
      <c r="B79" s="1" t="s">
        <v>89</v>
      </c>
      <c r="C79" s="2" t="s">
        <v>85</v>
      </c>
      <c r="D79" s="1">
        <v>61</v>
      </c>
      <c r="E79" s="1" t="s">
        <v>13</v>
      </c>
      <c r="F79" s="1" t="s">
        <v>159</v>
      </c>
      <c r="G79" s="8">
        <v>148000</v>
      </c>
      <c r="H79" s="8">
        <v>118400</v>
      </c>
      <c r="I79" s="11">
        <f t="shared" ref="I79:I81" si="5">TRUNC(((G79*$N$7)+G79+99)/100)*100</f>
        <v>162800</v>
      </c>
      <c r="J79" s="14">
        <f t="shared" si="3"/>
        <v>125500</v>
      </c>
      <c r="K79" s="16">
        <f t="shared" ref="K79:K81" si="6">TRUNC(((H79*$N$6)+H79)/100)*100</f>
        <v>125500</v>
      </c>
      <c r="L79" s="3">
        <f t="shared" si="4"/>
        <v>0.22911547911547911</v>
      </c>
      <c r="M79" s="3"/>
    </row>
    <row r="80" spans="1:13" x14ac:dyDescent="0.25">
      <c r="A80" s="1" t="s">
        <v>165</v>
      </c>
      <c r="B80" s="1" t="s">
        <v>89</v>
      </c>
      <c r="C80" s="2" t="s">
        <v>86</v>
      </c>
      <c r="D80" s="1">
        <v>26</v>
      </c>
      <c r="E80" s="1" t="s">
        <v>13</v>
      </c>
      <c r="F80" s="1" t="s">
        <v>159</v>
      </c>
      <c r="G80" s="8">
        <v>116000</v>
      </c>
      <c r="H80" s="8">
        <v>92800</v>
      </c>
      <c r="I80" s="11">
        <f t="shared" si="5"/>
        <v>127600</v>
      </c>
      <c r="J80" s="14">
        <f t="shared" si="3"/>
        <v>98300</v>
      </c>
      <c r="K80" s="16">
        <f t="shared" si="6"/>
        <v>98300</v>
      </c>
      <c r="L80" s="3">
        <f t="shared" si="4"/>
        <v>0.22962382445141066</v>
      </c>
      <c r="M80" s="3"/>
    </row>
    <row r="81" spans="1:13" x14ac:dyDescent="0.25">
      <c r="A81" s="1" t="s">
        <v>165</v>
      </c>
      <c r="B81" s="1" t="s">
        <v>89</v>
      </c>
      <c r="C81" s="2" t="s">
        <v>87</v>
      </c>
      <c r="D81" s="1">
        <v>37</v>
      </c>
      <c r="E81" s="1" t="s">
        <v>4</v>
      </c>
      <c r="F81" s="1" t="s">
        <v>159</v>
      </c>
      <c r="G81" s="8">
        <v>100000</v>
      </c>
      <c r="H81" s="8">
        <v>80000</v>
      </c>
      <c r="I81" s="11">
        <f t="shared" si="5"/>
        <v>110000</v>
      </c>
      <c r="J81" s="14">
        <f t="shared" si="3"/>
        <v>84800</v>
      </c>
      <c r="K81" s="16">
        <f t="shared" si="6"/>
        <v>84800</v>
      </c>
      <c r="L81" s="3">
        <f t="shared" si="4"/>
        <v>0.2290909090909091</v>
      </c>
      <c r="M81" s="3"/>
    </row>
    <row r="82" spans="1:13" x14ac:dyDescent="0.25">
      <c r="A82" s="1" t="s">
        <v>165</v>
      </c>
      <c r="B82" s="1" t="s">
        <v>89</v>
      </c>
      <c r="C82" s="2" t="s">
        <v>88</v>
      </c>
      <c r="D82" s="1">
        <v>23</v>
      </c>
      <c r="E82" s="1" t="s">
        <v>4</v>
      </c>
      <c r="F82" s="1" t="s">
        <v>159</v>
      </c>
      <c r="G82" s="8">
        <v>90000</v>
      </c>
      <c r="H82" s="8">
        <v>63000</v>
      </c>
      <c r="I82" s="11">
        <f>TRUNC(((G82*$N$4)+G82+99)/100)*100</f>
        <v>99000</v>
      </c>
      <c r="J82" s="14">
        <f t="shared" si="3"/>
        <v>66700</v>
      </c>
      <c r="K82" s="16">
        <f>TRUNC(((H82*$N$5)+H82)/100)*100</f>
        <v>66700</v>
      </c>
      <c r="L82" s="3">
        <f t="shared" si="4"/>
        <v>0.32626262626262625</v>
      </c>
      <c r="M82" s="3"/>
    </row>
    <row r="83" spans="1:13" hidden="1" x14ac:dyDescent="0.25">
      <c r="A83" s="1" t="s">
        <v>166</v>
      </c>
      <c r="B83" s="1" t="s">
        <v>43</v>
      </c>
      <c r="C83" s="2" t="s">
        <v>90</v>
      </c>
      <c r="D83" s="1">
        <v>0</v>
      </c>
      <c r="E83" s="1" t="s">
        <v>37</v>
      </c>
      <c r="F83" s="1" t="s">
        <v>159</v>
      </c>
      <c r="G83" s="8">
        <v>67500</v>
      </c>
      <c r="H83" s="8">
        <v>40500</v>
      </c>
      <c r="I83" s="13">
        <f>(G83*$N$3)+G83</f>
        <v>70000</v>
      </c>
      <c r="J83" s="14">
        <f t="shared" si="3"/>
        <v>42900</v>
      </c>
      <c r="K83" s="16">
        <f>TRUNC(((H83*$N$5)+H83)/100)*100</f>
        <v>42900</v>
      </c>
      <c r="L83" s="3">
        <f t="shared" si="4"/>
        <v>0.38714285714285712</v>
      </c>
      <c r="M83" s="3"/>
    </row>
    <row r="84" spans="1:13" hidden="1" x14ac:dyDescent="0.25">
      <c r="A84" s="1" t="s">
        <v>166</v>
      </c>
      <c r="B84" s="1" t="s">
        <v>43</v>
      </c>
      <c r="C84" s="2" t="s">
        <v>91</v>
      </c>
      <c r="D84" s="1">
        <v>28</v>
      </c>
      <c r="E84" s="1" t="s">
        <v>4</v>
      </c>
      <c r="F84" s="1" t="s">
        <v>159</v>
      </c>
      <c r="G84" s="8">
        <v>93000</v>
      </c>
      <c r="H84" s="8">
        <v>65100</v>
      </c>
      <c r="I84" s="11">
        <f>TRUNC(((G84*$N$4)+G84+99)/100)*100</f>
        <v>102300</v>
      </c>
      <c r="J84" s="14">
        <f t="shared" si="3"/>
        <v>69000</v>
      </c>
      <c r="K84" s="16">
        <f>TRUNC(((H84*$N$5)+H84)/100)*100</f>
        <v>69000</v>
      </c>
      <c r="L84" s="3">
        <f t="shared" si="4"/>
        <v>0.3255131964809384</v>
      </c>
      <c r="M84" s="3"/>
    </row>
    <row r="85" spans="1:13" hidden="1" x14ac:dyDescent="0.25">
      <c r="A85" s="1" t="s">
        <v>166</v>
      </c>
      <c r="B85" s="1" t="s">
        <v>43</v>
      </c>
      <c r="C85" s="2" t="s">
        <v>92</v>
      </c>
      <c r="D85" s="1">
        <v>11</v>
      </c>
      <c r="E85" s="1" t="s">
        <v>4</v>
      </c>
      <c r="F85" s="1" t="s">
        <v>159</v>
      </c>
      <c r="G85" s="8">
        <v>75000</v>
      </c>
      <c r="H85" s="8">
        <v>45000</v>
      </c>
      <c r="I85" s="11">
        <f>TRUNC(((G85*$N$4)+G85+99)/100)*100</f>
        <v>82500</v>
      </c>
      <c r="J85" s="14">
        <f t="shared" si="3"/>
        <v>47700</v>
      </c>
      <c r="K85" s="16">
        <f>TRUNC(((H85*$N$5)+H85)/100)*100</f>
        <v>47700</v>
      </c>
      <c r="L85" s="3">
        <f t="shared" si="4"/>
        <v>0.42181818181818181</v>
      </c>
      <c r="M85" s="3"/>
    </row>
    <row r="86" spans="1:13" hidden="1" x14ac:dyDescent="0.25">
      <c r="A86" s="1" t="s">
        <v>166</v>
      </c>
      <c r="B86" s="1" t="s">
        <v>95</v>
      </c>
      <c r="C86" s="2" t="s">
        <v>93</v>
      </c>
      <c r="D86" s="1">
        <v>0</v>
      </c>
      <c r="E86" s="1" t="s">
        <v>37</v>
      </c>
      <c r="F86" s="1" t="s">
        <v>159</v>
      </c>
      <c r="G86" s="8">
        <v>67500</v>
      </c>
      <c r="H86" s="8">
        <v>40500</v>
      </c>
      <c r="I86" s="13">
        <f>(G86*$N$3)+G86</f>
        <v>70000</v>
      </c>
      <c r="J86" s="14">
        <f t="shared" si="3"/>
        <v>42900</v>
      </c>
      <c r="K86" s="16">
        <f>TRUNC(((H86*$N$5)+H86)/100)*100</f>
        <v>42900</v>
      </c>
      <c r="L86" s="3">
        <f t="shared" si="4"/>
        <v>0.38714285714285712</v>
      </c>
      <c r="M86" s="3"/>
    </row>
    <row r="87" spans="1:13" hidden="1" x14ac:dyDescent="0.25">
      <c r="A87" s="1" t="s">
        <v>166</v>
      </c>
      <c r="B87" s="1" t="s">
        <v>95</v>
      </c>
      <c r="C87" s="2" t="s">
        <v>94</v>
      </c>
      <c r="D87" s="1">
        <v>33</v>
      </c>
      <c r="E87" s="1" t="s">
        <v>4</v>
      </c>
      <c r="F87" s="1" t="s">
        <v>159</v>
      </c>
      <c r="G87" s="8">
        <v>95000</v>
      </c>
      <c r="H87" s="8">
        <v>66500</v>
      </c>
      <c r="I87" s="11">
        <f>TRUNC(((G87*$N$4)+G87+99)/100)*100</f>
        <v>104500</v>
      </c>
      <c r="J87" s="14">
        <f t="shared" si="3"/>
        <v>70400</v>
      </c>
      <c r="K87" s="16">
        <f>TRUNC(((H87*$N$5)+H87)/100)*100</f>
        <v>70400</v>
      </c>
      <c r="L87" s="3">
        <f t="shared" si="4"/>
        <v>0.32631578947368423</v>
      </c>
      <c r="M87" s="3"/>
    </row>
    <row r="88" spans="1:13" hidden="1" x14ac:dyDescent="0.25">
      <c r="A88" s="1" t="s">
        <v>166</v>
      </c>
      <c r="B88" s="1" t="s">
        <v>99</v>
      </c>
      <c r="C88" s="2" t="s">
        <v>96</v>
      </c>
      <c r="D88" s="1">
        <v>0</v>
      </c>
      <c r="E88" s="1" t="s">
        <v>37</v>
      </c>
      <c r="F88" s="1" t="s">
        <v>159</v>
      </c>
      <c r="G88" s="8">
        <v>67500</v>
      </c>
      <c r="H88" s="8">
        <v>40500</v>
      </c>
      <c r="I88" s="13">
        <f>(G88*$N$3)+G88</f>
        <v>70000</v>
      </c>
      <c r="J88" s="14">
        <f t="shared" si="3"/>
        <v>42900</v>
      </c>
      <c r="K88" s="16">
        <f>TRUNC(((H88*$N$5)+H88)/100)*100</f>
        <v>42900</v>
      </c>
      <c r="L88" s="3">
        <f t="shared" si="4"/>
        <v>0.38714285714285712</v>
      </c>
      <c r="M88" s="3"/>
    </row>
    <row r="89" spans="1:13" hidden="1" x14ac:dyDescent="0.25">
      <c r="A89" s="1" t="s">
        <v>166</v>
      </c>
      <c r="B89" s="1" t="s">
        <v>99</v>
      </c>
      <c r="C89" s="2" t="s">
        <v>97</v>
      </c>
      <c r="D89" s="1">
        <v>19</v>
      </c>
      <c r="E89" s="1" t="s">
        <v>4</v>
      </c>
      <c r="F89" s="1" t="s">
        <v>159</v>
      </c>
      <c r="G89" s="8">
        <v>100000</v>
      </c>
      <c r="H89" s="8">
        <v>80000</v>
      </c>
      <c r="I89" s="11">
        <f>TRUNC(((G89*$N$4)+G89+99)/100)*100</f>
        <v>110000</v>
      </c>
      <c r="J89" s="14">
        <f t="shared" si="3"/>
        <v>84800</v>
      </c>
      <c r="K89" s="16">
        <f>TRUNC(((H89*$N$5)+H89)/100)*100</f>
        <v>84800</v>
      </c>
      <c r="L89" s="3">
        <f t="shared" si="4"/>
        <v>0.2290909090909091</v>
      </c>
      <c r="M89" s="3"/>
    </row>
    <row r="90" spans="1:13" hidden="1" x14ac:dyDescent="0.25">
      <c r="A90" s="1" t="s">
        <v>166</v>
      </c>
      <c r="B90" s="1" t="s">
        <v>99</v>
      </c>
      <c r="C90" s="2" t="s">
        <v>98</v>
      </c>
      <c r="D90" s="1">
        <v>29</v>
      </c>
      <c r="E90" s="1" t="s">
        <v>13</v>
      </c>
      <c r="F90" s="1" t="s">
        <v>159</v>
      </c>
      <c r="G90" s="8">
        <v>107000</v>
      </c>
      <c r="H90" s="8">
        <v>85600</v>
      </c>
      <c r="I90" s="11">
        <f>TRUNC(((G90*$N$4)+G90+99)/100)*100</f>
        <v>117700</v>
      </c>
      <c r="J90" s="14">
        <f t="shared" si="3"/>
        <v>90700</v>
      </c>
      <c r="K90" s="16">
        <f>TRUNC(((H90*$N$5)+H90)/100)*100</f>
        <v>90700</v>
      </c>
      <c r="L90" s="3">
        <f t="shared" si="4"/>
        <v>0.22939677145284623</v>
      </c>
      <c r="M90" s="3"/>
    </row>
    <row r="91" spans="1:13" x14ac:dyDescent="0.25">
      <c r="A91" s="1" t="s">
        <v>165</v>
      </c>
      <c r="B91" s="1" t="s">
        <v>113</v>
      </c>
      <c r="C91" s="2" t="s">
        <v>100</v>
      </c>
      <c r="D91" s="1">
        <v>0</v>
      </c>
      <c r="E91" s="1" t="s">
        <v>37</v>
      </c>
      <c r="F91" s="1" t="s">
        <v>159</v>
      </c>
      <c r="G91" s="8">
        <v>67500</v>
      </c>
      <c r="H91" s="8">
        <v>40500</v>
      </c>
      <c r="I91" s="13">
        <f>(G91*$N$3)+G91</f>
        <v>70000</v>
      </c>
      <c r="J91" s="14">
        <f t="shared" si="3"/>
        <v>42900</v>
      </c>
      <c r="K91" s="16">
        <f>TRUNC(((H91*$N$5)+H91)/100)*100</f>
        <v>42900</v>
      </c>
      <c r="L91" s="3">
        <f t="shared" si="4"/>
        <v>0.38714285714285712</v>
      </c>
      <c r="M91" s="3"/>
    </row>
    <row r="92" spans="1:13" x14ac:dyDescent="0.25">
      <c r="A92" s="1" t="s">
        <v>165</v>
      </c>
      <c r="B92" s="1" t="s">
        <v>113</v>
      </c>
      <c r="C92" s="21" t="s">
        <v>101</v>
      </c>
      <c r="D92" s="1">
        <v>0</v>
      </c>
      <c r="E92" s="1" t="s">
        <v>37</v>
      </c>
      <c r="F92" s="1" t="s">
        <v>159</v>
      </c>
      <c r="G92" s="8">
        <v>67500</v>
      </c>
      <c r="H92" s="8">
        <v>40500</v>
      </c>
      <c r="I92" s="13">
        <f>(G92*$N$3)+G92</f>
        <v>70000</v>
      </c>
      <c r="J92" s="14">
        <f t="shared" si="3"/>
        <v>42900</v>
      </c>
      <c r="K92" s="16">
        <f>TRUNC(((H92*$N$5)+H92)/100)*100</f>
        <v>42900</v>
      </c>
      <c r="L92" s="3">
        <f t="shared" si="4"/>
        <v>0.38714285714285712</v>
      </c>
      <c r="M92" s="3"/>
    </row>
    <row r="93" spans="1:13" x14ac:dyDescent="0.25">
      <c r="A93" s="1" t="s">
        <v>165</v>
      </c>
      <c r="B93" s="1" t="s">
        <v>113</v>
      </c>
      <c r="C93" s="2" t="s">
        <v>102</v>
      </c>
      <c r="D93" s="1">
        <v>0</v>
      </c>
      <c r="E93" s="1" t="s">
        <v>37</v>
      </c>
      <c r="F93" s="1" t="s">
        <v>159</v>
      </c>
      <c r="G93" s="8">
        <v>67500</v>
      </c>
      <c r="H93" s="8">
        <v>40500</v>
      </c>
      <c r="I93" s="13">
        <f>(G93*$N$3)+G93</f>
        <v>70000</v>
      </c>
      <c r="J93" s="14">
        <f t="shared" si="3"/>
        <v>42900</v>
      </c>
      <c r="K93" s="16">
        <f>TRUNC(((H93*$N$5)+H93)/100)*100</f>
        <v>42900</v>
      </c>
      <c r="L93" s="3">
        <f t="shared" si="4"/>
        <v>0.38714285714285712</v>
      </c>
      <c r="M93" s="3"/>
    </row>
    <row r="94" spans="1:13" x14ac:dyDescent="0.25">
      <c r="A94" s="1" t="s">
        <v>165</v>
      </c>
      <c r="B94" s="1" t="s">
        <v>113</v>
      </c>
      <c r="C94" s="2" t="s">
        <v>103</v>
      </c>
      <c r="D94" s="1">
        <v>85</v>
      </c>
      <c r="E94" s="1" t="s">
        <v>4</v>
      </c>
      <c r="F94" s="1" t="s">
        <v>159</v>
      </c>
      <c r="G94" s="8">
        <v>94000</v>
      </c>
      <c r="H94" s="8">
        <v>65800</v>
      </c>
      <c r="I94" s="11">
        <f>TRUNC(((G94*$N$4)+G94+99)/100)*100</f>
        <v>103400</v>
      </c>
      <c r="J94" s="14">
        <f t="shared" si="3"/>
        <v>69700</v>
      </c>
      <c r="K94" s="16">
        <f>TRUNC(((H94*$N$5)+H94)/100)*100</f>
        <v>69700</v>
      </c>
      <c r="L94" s="3">
        <f t="shared" si="4"/>
        <v>0.32591876208897486</v>
      </c>
      <c r="M94" s="3"/>
    </row>
    <row r="95" spans="1:13" x14ac:dyDescent="0.25">
      <c r="A95" s="1" t="s">
        <v>165</v>
      </c>
      <c r="B95" s="1" t="s">
        <v>113</v>
      </c>
      <c r="C95" s="2" t="s">
        <v>104</v>
      </c>
      <c r="D95" s="1">
        <v>19</v>
      </c>
      <c r="E95" s="1" t="s">
        <v>13</v>
      </c>
      <c r="F95" s="1" t="s">
        <v>159</v>
      </c>
      <c r="G95" s="8">
        <v>88000</v>
      </c>
      <c r="H95" s="8">
        <v>61600</v>
      </c>
      <c r="I95" s="11">
        <f>TRUNC(((G95*$N$4)+G95+99)/100)*100</f>
        <v>96800</v>
      </c>
      <c r="J95" s="14">
        <f t="shared" si="3"/>
        <v>65200</v>
      </c>
      <c r="K95" s="16">
        <f>TRUNC(((H95*$N$5)+H95)/100)*100</f>
        <v>65200</v>
      </c>
      <c r="L95" s="3">
        <f t="shared" si="4"/>
        <v>0.32644628099173556</v>
      </c>
      <c r="M95" s="3"/>
    </row>
    <row r="96" spans="1:13" x14ac:dyDescent="0.25">
      <c r="A96" s="1" t="s">
        <v>165</v>
      </c>
      <c r="B96" s="1" t="s">
        <v>113</v>
      </c>
      <c r="C96" s="2" t="s">
        <v>105</v>
      </c>
      <c r="D96" s="1">
        <v>91</v>
      </c>
      <c r="E96" s="1" t="s">
        <v>13</v>
      </c>
      <c r="F96" s="1" t="s">
        <v>159</v>
      </c>
      <c r="G96" s="8">
        <v>132000</v>
      </c>
      <c r="H96" s="8">
        <v>105600</v>
      </c>
      <c r="I96" s="11">
        <f t="shared" ref="I96:I97" si="7">TRUNC(((G96*$N$7)+G96+99)/100)*100</f>
        <v>145200</v>
      </c>
      <c r="J96" s="14">
        <f t="shared" si="3"/>
        <v>111900</v>
      </c>
      <c r="K96" s="16">
        <f>TRUNC(((H96*$N$6)+H96)/100)*100</f>
        <v>111900</v>
      </c>
      <c r="L96" s="3">
        <f t="shared" si="4"/>
        <v>0.22933884297520662</v>
      </c>
      <c r="M96" s="3"/>
    </row>
    <row r="97" spans="1:13" x14ac:dyDescent="0.25">
      <c r="A97" s="1" t="s">
        <v>165</v>
      </c>
      <c r="B97" s="1" t="s">
        <v>113</v>
      </c>
      <c r="C97" s="2" t="s">
        <v>106</v>
      </c>
      <c r="D97" s="1">
        <v>12</v>
      </c>
      <c r="E97" s="1" t="s">
        <v>13</v>
      </c>
      <c r="F97" s="1" t="s">
        <v>159</v>
      </c>
      <c r="G97" s="8">
        <v>160000</v>
      </c>
      <c r="H97" s="8">
        <v>128000</v>
      </c>
      <c r="I97" s="11">
        <f t="shared" si="7"/>
        <v>176000</v>
      </c>
      <c r="J97" s="14">
        <f t="shared" si="3"/>
        <v>128000</v>
      </c>
      <c r="K97" s="16">
        <f>H97</f>
        <v>128000</v>
      </c>
      <c r="L97" s="3">
        <f t="shared" si="4"/>
        <v>0.27272727272727271</v>
      </c>
      <c r="M97" s="32" t="s">
        <v>156</v>
      </c>
    </row>
    <row r="98" spans="1:13" x14ac:dyDescent="0.25">
      <c r="A98" s="1" t="s">
        <v>165</v>
      </c>
      <c r="B98" s="1" t="s">
        <v>113</v>
      </c>
      <c r="C98" s="2" t="s">
        <v>107</v>
      </c>
      <c r="D98" s="1">
        <v>49</v>
      </c>
      <c r="E98" s="1" t="s">
        <v>4</v>
      </c>
      <c r="F98" s="1" t="s">
        <v>159</v>
      </c>
      <c r="G98" s="8">
        <v>97000</v>
      </c>
      <c r="H98" s="8">
        <v>70200</v>
      </c>
      <c r="I98" s="11">
        <f>TRUNC(((G98*$N$4)+G98+99)/100)*100</f>
        <v>106700</v>
      </c>
      <c r="J98" s="14">
        <f t="shared" si="3"/>
        <v>74400</v>
      </c>
      <c r="K98" s="16">
        <f>TRUNC(((H98*$N$5)+H98)/100)*100</f>
        <v>74400</v>
      </c>
      <c r="L98" s="3">
        <f t="shared" si="4"/>
        <v>0.30271790065604498</v>
      </c>
      <c r="M98" s="3"/>
    </row>
    <row r="99" spans="1:13" x14ac:dyDescent="0.25">
      <c r="A99" s="1" t="s">
        <v>165</v>
      </c>
      <c r="B99" s="1" t="s">
        <v>113</v>
      </c>
      <c r="C99" s="2" t="s">
        <v>108</v>
      </c>
      <c r="D99" s="1">
        <v>48</v>
      </c>
      <c r="E99" s="1" t="s">
        <v>4</v>
      </c>
      <c r="F99" s="1" t="s">
        <v>159</v>
      </c>
      <c r="G99" s="8">
        <v>98000</v>
      </c>
      <c r="H99" s="8">
        <v>68600</v>
      </c>
      <c r="I99" s="11">
        <f>TRUNC(((G99*$N$4)+G99+99)/100)*100</f>
        <v>107800</v>
      </c>
      <c r="J99" s="14">
        <f t="shared" si="3"/>
        <v>72700</v>
      </c>
      <c r="K99" s="16">
        <f>TRUNC(((H99*$N$5)+H99)/100)*100</f>
        <v>72700</v>
      </c>
      <c r="L99" s="3">
        <f t="shared" si="4"/>
        <v>0.32560296846011133</v>
      </c>
      <c r="M99" s="3"/>
    </row>
    <row r="100" spans="1:13" x14ac:dyDescent="0.25">
      <c r="A100" s="1" t="s">
        <v>165</v>
      </c>
      <c r="B100" s="1" t="s">
        <v>113</v>
      </c>
      <c r="C100" s="2" t="s">
        <v>109</v>
      </c>
      <c r="D100" s="1">
        <v>64</v>
      </c>
      <c r="E100" s="1" t="s">
        <v>4</v>
      </c>
      <c r="F100" s="1" t="s">
        <v>159</v>
      </c>
      <c r="G100" s="8">
        <v>95000</v>
      </c>
      <c r="H100" s="8">
        <v>66500</v>
      </c>
      <c r="I100" s="11">
        <f>TRUNC(((G100*$N$4)+G100+99)/100)*100</f>
        <v>104500</v>
      </c>
      <c r="J100" s="14">
        <f t="shared" si="3"/>
        <v>70400</v>
      </c>
      <c r="K100" s="16">
        <f>TRUNC(((H100*$N$5)+H100)/100)*100</f>
        <v>70400</v>
      </c>
      <c r="L100" s="3">
        <f t="shared" si="4"/>
        <v>0.32631578947368423</v>
      </c>
      <c r="M100" s="3"/>
    </row>
    <row r="101" spans="1:13" x14ac:dyDescent="0.25">
      <c r="A101" s="1" t="s">
        <v>165</v>
      </c>
      <c r="B101" s="1" t="s">
        <v>113</v>
      </c>
      <c r="C101" s="2" t="s">
        <v>110</v>
      </c>
      <c r="D101" s="1">
        <v>129</v>
      </c>
      <c r="E101" s="1" t="s">
        <v>13</v>
      </c>
      <c r="F101" s="1" t="s">
        <v>159</v>
      </c>
      <c r="G101" s="8">
        <v>132000</v>
      </c>
      <c r="H101" s="8">
        <v>105600</v>
      </c>
      <c r="I101" s="11">
        <f t="shared" ref="I101:I103" si="8">TRUNC(((G101*$N$7)+G101+99)/100)*100</f>
        <v>145200</v>
      </c>
      <c r="J101" s="14">
        <f t="shared" si="3"/>
        <v>111900</v>
      </c>
      <c r="K101" s="16">
        <f>TRUNC(((H101*$N$6)+H101)/100)*100</f>
        <v>111900</v>
      </c>
      <c r="L101" s="3">
        <f t="shared" si="4"/>
        <v>0.22933884297520662</v>
      </c>
      <c r="M101" s="3"/>
    </row>
    <row r="102" spans="1:13" x14ac:dyDescent="0.25">
      <c r="A102" s="1" t="s">
        <v>165</v>
      </c>
      <c r="B102" s="1" t="s">
        <v>113</v>
      </c>
      <c r="C102" s="2" t="s">
        <v>111</v>
      </c>
      <c r="D102" s="1">
        <v>168</v>
      </c>
      <c r="E102" s="1" t="s">
        <v>13</v>
      </c>
      <c r="F102" s="1" t="s">
        <v>159</v>
      </c>
      <c r="G102" s="8">
        <v>145000</v>
      </c>
      <c r="H102" s="8">
        <v>116000</v>
      </c>
      <c r="I102" s="11">
        <f t="shared" si="8"/>
        <v>159500</v>
      </c>
      <c r="J102" s="14">
        <f t="shared" si="3"/>
        <v>122900</v>
      </c>
      <c r="K102" s="16">
        <f>TRUNC(((H102*$N$6)+H102)/100)*100</f>
        <v>122900</v>
      </c>
      <c r="L102" s="3">
        <f t="shared" si="4"/>
        <v>0.22946708463949844</v>
      </c>
      <c r="M102" s="3"/>
    </row>
    <row r="103" spans="1:13" x14ac:dyDescent="0.25">
      <c r="A103" s="1" t="s">
        <v>165</v>
      </c>
      <c r="B103" s="1" t="s">
        <v>113</v>
      </c>
      <c r="C103" s="2" t="s">
        <v>112</v>
      </c>
      <c r="D103" s="1">
        <v>32</v>
      </c>
      <c r="E103" s="1" t="s">
        <v>13</v>
      </c>
      <c r="F103" s="1" t="s">
        <v>159</v>
      </c>
      <c r="G103" s="8">
        <v>154000</v>
      </c>
      <c r="H103" s="8">
        <v>123200</v>
      </c>
      <c r="I103" s="11">
        <f t="shared" si="8"/>
        <v>169400</v>
      </c>
      <c r="J103" s="14">
        <f t="shared" si="3"/>
        <v>123200</v>
      </c>
      <c r="K103" s="16">
        <f>H103</f>
        <v>123200</v>
      </c>
      <c r="L103" s="3">
        <f t="shared" si="4"/>
        <v>0.27272727272727271</v>
      </c>
      <c r="M103" s="32" t="s">
        <v>156</v>
      </c>
    </row>
    <row r="104" spans="1:13" hidden="1" x14ac:dyDescent="0.25">
      <c r="A104" s="1" t="s">
        <v>166</v>
      </c>
      <c r="B104" s="1" t="s">
        <v>116</v>
      </c>
      <c r="C104" s="2" t="s">
        <v>114</v>
      </c>
      <c r="D104" s="1">
        <v>0</v>
      </c>
      <c r="E104" s="1" t="s">
        <v>37</v>
      </c>
      <c r="F104" s="1" t="s">
        <v>159</v>
      </c>
      <c r="G104" s="8">
        <v>67500</v>
      </c>
      <c r="H104" s="8">
        <v>40500</v>
      </c>
      <c r="I104" s="13">
        <f>(G104*$N$3)+G104</f>
        <v>70000</v>
      </c>
      <c r="J104" s="14">
        <f t="shared" si="3"/>
        <v>42900</v>
      </c>
      <c r="K104" s="16">
        <f>TRUNC(((H104*$N$5)+H104)/100)*100</f>
        <v>42900</v>
      </c>
      <c r="L104" s="3">
        <f t="shared" si="4"/>
        <v>0.38714285714285712</v>
      </c>
      <c r="M104" s="3"/>
    </row>
    <row r="105" spans="1:13" hidden="1" x14ac:dyDescent="0.25">
      <c r="A105" s="1" t="s">
        <v>166</v>
      </c>
      <c r="B105" s="1" t="s">
        <v>116</v>
      </c>
      <c r="C105" s="2" t="s">
        <v>115</v>
      </c>
      <c r="D105" s="1">
        <v>36</v>
      </c>
      <c r="E105" s="1" t="s">
        <v>13</v>
      </c>
      <c r="F105" s="1" t="s">
        <v>159</v>
      </c>
      <c r="G105" s="8">
        <v>137000</v>
      </c>
      <c r="H105" s="8">
        <v>109600</v>
      </c>
      <c r="I105" s="11">
        <f>TRUNC(((G105*$N$4)+G105+99)/100)*100</f>
        <v>150700</v>
      </c>
      <c r="J105" s="14">
        <f t="shared" si="3"/>
        <v>116100</v>
      </c>
      <c r="K105" s="16">
        <f>TRUNC(((H105*$N$5)+H105)/100)*100</f>
        <v>116100</v>
      </c>
      <c r="L105" s="3">
        <f t="shared" si="4"/>
        <v>0.22959522229595222</v>
      </c>
      <c r="M105" s="3"/>
    </row>
    <row r="106" spans="1:13" hidden="1" x14ac:dyDescent="0.25">
      <c r="A106" s="1" t="s">
        <v>166</v>
      </c>
      <c r="B106" s="1" t="s">
        <v>120</v>
      </c>
      <c r="C106" s="2" t="s">
        <v>117</v>
      </c>
      <c r="D106" s="1">
        <v>0</v>
      </c>
      <c r="E106" s="1" t="s">
        <v>37</v>
      </c>
      <c r="F106" s="1" t="s">
        <v>159</v>
      </c>
      <c r="G106" s="8">
        <v>67500</v>
      </c>
      <c r="H106" s="8">
        <v>40500</v>
      </c>
      <c r="I106" s="13">
        <f>(G106*$N$3)+G106</f>
        <v>70000</v>
      </c>
      <c r="J106" s="14">
        <f t="shared" si="3"/>
        <v>42900</v>
      </c>
      <c r="K106" s="16">
        <f>TRUNC(((H106*$N$5)+H106)/100)*100</f>
        <v>42900</v>
      </c>
      <c r="L106" s="3">
        <f t="shared" si="4"/>
        <v>0.38714285714285712</v>
      </c>
      <c r="M106" s="3"/>
    </row>
    <row r="107" spans="1:13" hidden="1" x14ac:dyDescent="0.25">
      <c r="A107" s="1" t="s">
        <v>166</v>
      </c>
      <c r="B107" s="1" t="s">
        <v>120</v>
      </c>
      <c r="C107" s="2" t="s">
        <v>118</v>
      </c>
      <c r="D107" s="1">
        <v>29</v>
      </c>
      <c r="E107" s="1" t="s">
        <v>13</v>
      </c>
      <c r="F107" s="1" t="s">
        <v>159</v>
      </c>
      <c r="G107" s="8">
        <v>118000</v>
      </c>
      <c r="H107" s="8">
        <v>94400</v>
      </c>
      <c r="I107" s="11">
        <f>TRUNC(((G107*$N$4)+G107+99)/100)*100</f>
        <v>129800</v>
      </c>
      <c r="J107" s="14">
        <f t="shared" si="3"/>
        <v>100000</v>
      </c>
      <c r="K107" s="16">
        <f>TRUNC(((H107*$N$5)+H107)/100)*100</f>
        <v>100000</v>
      </c>
      <c r="L107" s="3">
        <f t="shared" si="4"/>
        <v>0.2295839753466872</v>
      </c>
      <c r="M107" s="3"/>
    </row>
    <row r="108" spans="1:13" hidden="1" x14ac:dyDescent="0.25">
      <c r="A108" s="1" t="s">
        <v>166</v>
      </c>
      <c r="B108" s="1" t="s">
        <v>120</v>
      </c>
      <c r="C108" s="2" t="s">
        <v>119</v>
      </c>
      <c r="D108" s="1">
        <v>26</v>
      </c>
      <c r="E108" s="1" t="s">
        <v>13</v>
      </c>
      <c r="F108" s="1" t="s">
        <v>159</v>
      </c>
      <c r="G108" s="8">
        <v>104000</v>
      </c>
      <c r="H108" s="8">
        <v>83200</v>
      </c>
      <c r="I108" s="11">
        <f>TRUNC(((G108*$N$4)+G108+99)/100)*100</f>
        <v>114400</v>
      </c>
      <c r="J108" s="14">
        <f t="shared" si="3"/>
        <v>88100</v>
      </c>
      <c r="K108" s="16">
        <f>TRUNC(((H108*$N$5)+H108)/100)*100</f>
        <v>88100</v>
      </c>
      <c r="L108" s="3">
        <f t="shared" si="4"/>
        <v>0.2298951048951049</v>
      </c>
      <c r="M108" s="3"/>
    </row>
    <row r="109" spans="1:13" hidden="1" x14ac:dyDescent="0.25">
      <c r="A109" s="1" t="s">
        <v>166</v>
      </c>
      <c r="B109" s="1" t="s">
        <v>126</v>
      </c>
      <c r="C109" s="2" t="s">
        <v>121</v>
      </c>
      <c r="D109" s="1">
        <v>0</v>
      </c>
      <c r="E109" s="1" t="s">
        <v>37</v>
      </c>
      <c r="F109" s="1" t="s">
        <v>159</v>
      </c>
      <c r="G109" s="8">
        <v>67500</v>
      </c>
      <c r="H109" s="8">
        <v>40500</v>
      </c>
      <c r="I109" s="13">
        <f>(G109*$N$3)+G109</f>
        <v>70000</v>
      </c>
      <c r="J109" s="14">
        <f t="shared" si="3"/>
        <v>42900</v>
      </c>
      <c r="K109" s="16">
        <f>TRUNC(((H109*$N$5)+H109)/100)*100</f>
        <v>42900</v>
      </c>
      <c r="L109" s="3">
        <f t="shared" si="4"/>
        <v>0.38714285714285712</v>
      </c>
      <c r="M109" s="3"/>
    </row>
    <row r="110" spans="1:13" hidden="1" x14ac:dyDescent="0.25">
      <c r="A110" s="1" t="s">
        <v>166</v>
      </c>
      <c r="B110" s="1" t="s">
        <v>126</v>
      </c>
      <c r="C110" s="2" t="s">
        <v>122</v>
      </c>
      <c r="D110" s="1">
        <v>13</v>
      </c>
      <c r="E110" s="1" t="s">
        <v>4</v>
      </c>
      <c r="F110" s="1" t="s">
        <v>159</v>
      </c>
      <c r="G110" s="8">
        <v>88000</v>
      </c>
      <c r="H110" s="8">
        <v>61600</v>
      </c>
      <c r="I110" s="11">
        <f>TRUNC(((G110*$N$4)+G110+99)/100)*100</f>
        <v>96800</v>
      </c>
      <c r="J110" s="14">
        <f t="shared" si="3"/>
        <v>65200</v>
      </c>
      <c r="K110" s="16">
        <f>TRUNC(((H110*$N$5)+H110)/100)*100</f>
        <v>65200</v>
      </c>
      <c r="L110" s="3">
        <f t="shared" si="4"/>
        <v>0.32644628099173556</v>
      </c>
      <c r="M110" s="3"/>
    </row>
    <row r="111" spans="1:13" hidden="1" x14ac:dyDescent="0.25">
      <c r="A111" s="1" t="s">
        <v>166</v>
      </c>
      <c r="B111" s="1" t="s">
        <v>126</v>
      </c>
      <c r="C111" s="2" t="s">
        <v>123</v>
      </c>
      <c r="D111" s="1">
        <v>8</v>
      </c>
      <c r="E111" s="1" t="s">
        <v>4</v>
      </c>
      <c r="F111" s="1" t="s">
        <v>159</v>
      </c>
      <c r="G111" s="8">
        <v>78000</v>
      </c>
      <c r="H111" s="8">
        <v>46800</v>
      </c>
      <c r="I111" s="11">
        <f>TRUNC(((G111*$N$4)+G111+99)/100)*100</f>
        <v>85800</v>
      </c>
      <c r="J111" s="14">
        <f t="shared" si="3"/>
        <v>49600</v>
      </c>
      <c r="K111" s="16">
        <f>TRUNC(((H111*$N$5)+H111)/100)*100</f>
        <v>49600</v>
      </c>
      <c r="L111" s="3">
        <f t="shared" si="4"/>
        <v>0.42191142191142189</v>
      </c>
      <c r="M111" s="3"/>
    </row>
    <row r="112" spans="1:13" hidden="1" x14ac:dyDescent="0.25">
      <c r="A112" s="1" t="s">
        <v>166</v>
      </c>
      <c r="B112" s="1" t="s">
        <v>126</v>
      </c>
      <c r="C112" s="2" t="s">
        <v>124</v>
      </c>
      <c r="D112" s="1">
        <v>19</v>
      </c>
      <c r="E112" s="1" t="s">
        <v>4</v>
      </c>
      <c r="F112" s="1" t="s">
        <v>159</v>
      </c>
      <c r="G112" s="8">
        <v>83000</v>
      </c>
      <c r="H112" s="8">
        <v>58100</v>
      </c>
      <c r="I112" s="11">
        <f>TRUNC(((G112*$N$4)+G112+99)/100)*100</f>
        <v>91300</v>
      </c>
      <c r="J112" s="14">
        <f t="shared" si="3"/>
        <v>61500</v>
      </c>
      <c r="K112" s="16">
        <f>TRUNC(((H112*$N$5)+H112)/100)*100</f>
        <v>61500</v>
      </c>
      <c r="L112" s="3">
        <f t="shared" si="4"/>
        <v>0.32639649507119389</v>
      </c>
      <c r="M112" s="3"/>
    </row>
    <row r="113" spans="1:13" hidden="1" x14ac:dyDescent="0.25">
      <c r="A113" s="1" t="s">
        <v>166</v>
      </c>
      <c r="B113" s="1" t="s">
        <v>126</v>
      </c>
      <c r="C113" s="2" t="s">
        <v>125</v>
      </c>
      <c r="D113" s="1">
        <v>7</v>
      </c>
      <c r="E113" s="1" t="s">
        <v>4</v>
      </c>
      <c r="F113" s="1" t="s">
        <v>159</v>
      </c>
      <c r="G113" s="8">
        <v>80000</v>
      </c>
      <c r="H113" s="8">
        <v>48000</v>
      </c>
      <c r="I113" s="11">
        <f>TRUNC(((G113*$N$4)+G113+99)/100)*100</f>
        <v>88000</v>
      </c>
      <c r="J113" s="14">
        <f t="shared" si="3"/>
        <v>50800</v>
      </c>
      <c r="K113" s="16">
        <f>TRUNC(((H113*$N$5)+H113)/100)*100</f>
        <v>50800</v>
      </c>
      <c r="L113" s="3">
        <f t="shared" si="4"/>
        <v>0.42272727272727273</v>
      </c>
      <c r="M113" s="3"/>
    </row>
    <row r="114" spans="1:13" hidden="1" x14ac:dyDescent="0.25">
      <c r="A114" s="1" t="s">
        <v>166</v>
      </c>
      <c r="B114" s="1" t="s">
        <v>134</v>
      </c>
      <c r="C114" s="2" t="s">
        <v>127</v>
      </c>
      <c r="D114" s="1">
        <v>0</v>
      </c>
      <c r="E114" s="1" t="s">
        <v>37</v>
      </c>
      <c r="F114" s="1" t="s">
        <v>159</v>
      </c>
      <c r="G114" s="8">
        <v>67500</v>
      </c>
      <c r="H114" s="8">
        <v>40500</v>
      </c>
      <c r="I114" s="13">
        <f>(G114*$N$3)+G114</f>
        <v>70000</v>
      </c>
      <c r="J114" s="14">
        <f t="shared" si="3"/>
        <v>42900</v>
      </c>
      <c r="K114" s="16">
        <f>TRUNC(((H114*$N$5)+H114)/100)*100</f>
        <v>42900</v>
      </c>
      <c r="L114" s="3">
        <f t="shared" si="4"/>
        <v>0.38714285714285712</v>
      </c>
      <c r="M114" s="3"/>
    </row>
    <row r="115" spans="1:13" hidden="1" x14ac:dyDescent="0.25">
      <c r="A115" s="1" t="s">
        <v>166</v>
      </c>
      <c r="B115" s="1" t="s">
        <v>134</v>
      </c>
      <c r="C115" s="2" t="s">
        <v>128</v>
      </c>
      <c r="D115" s="1">
        <v>7</v>
      </c>
      <c r="E115" s="1" t="s">
        <v>4</v>
      </c>
      <c r="F115" s="1" t="s">
        <v>159</v>
      </c>
      <c r="G115" s="8">
        <v>76000</v>
      </c>
      <c r="H115" s="8">
        <v>45600</v>
      </c>
      <c r="I115" s="11">
        <f>TRUNC(((G115*$N$4)+G115+99)/100)*100</f>
        <v>83600</v>
      </c>
      <c r="J115" s="14">
        <f t="shared" si="3"/>
        <v>48300</v>
      </c>
      <c r="K115" s="16">
        <f>TRUNC(((H115*$N$5)+H115)/100)*100</f>
        <v>48300</v>
      </c>
      <c r="L115" s="3">
        <f t="shared" si="4"/>
        <v>0.42224880382775121</v>
      </c>
      <c r="M115" s="3"/>
    </row>
    <row r="116" spans="1:13" hidden="1" x14ac:dyDescent="0.25">
      <c r="A116" s="1" t="s">
        <v>166</v>
      </c>
      <c r="B116" s="1" t="s">
        <v>134</v>
      </c>
      <c r="C116" s="2" t="s">
        <v>129</v>
      </c>
      <c r="D116" s="1">
        <v>13</v>
      </c>
      <c r="E116" s="1" t="s">
        <v>4</v>
      </c>
      <c r="F116" s="1" t="s">
        <v>159</v>
      </c>
      <c r="G116" s="8">
        <v>85000</v>
      </c>
      <c r="H116" s="8">
        <v>59500</v>
      </c>
      <c r="I116" s="11">
        <f>TRUNC(((G116*$N$4)+G116+99)/100)*100</f>
        <v>93500</v>
      </c>
      <c r="J116" s="14">
        <f t="shared" si="3"/>
        <v>63000</v>
      </c>
      <c r="K116" s="16">
        <f>TRUNC(((H116*$N$5)+H116)/100)*100</f>
        <v>63000</v>
      </c>
      <c r="L116" s="3">
        <f t="shared" si="4"/>
        <v>0.32620320855614976</v>
      </c>
      <c r="M116" s="3"/>
    </row>
    <row r="117" spans="1:13" hidden="1" x14ac:dyDescent="0.25">
      <c r="A117" s="1" t="s">
        <v>166</v>
      </c>
      <c r="B117" s="1" t="s">
        <v>134</v>
      </c>
      <c r="C117" s="2" t="s">
        <v>130</v>
      </c>
      <c r="D117" s="1">
        <v>18</v>
      </c>
      <c r="E117" s="1" t="s">
        <v>4</v>
      </c>
      <c r="F117" s="1" t="s">
        <v>159</v>
      </c>
      <c r="G117" s="8">
        <v>93000</v>
      </c>
      <c r="H117" s="8">
        <v>65100</v>
      </c>
      <c r="I117" s="11">
        <f>TRUNC(((G117*$N$4)+G117+99)/100)*100</f>
        <v>102300</v>
      </c>
      <c r="J117" s="14">
        <f t="shared" si="3"/>
        <v>69000</v>
      </c>
      <c r="K117" s="16">
        <f>TRUNC(((H117*$N$5)+H117)/100)*100</f>
        <v>69000</v>
      </c>
      <c r="L117" s="3">
        <f t="shared" si="4"/>
        <v>0.3255131964809384</v>
      </c>
      <c r="M117" s="3"/>
    </row>
    <row r="118" spans="1:13" hidden="1" x14ac:dyDescent="0.25">
      <c r="A118" s="1" t="s">
        <v>166</v>
      </c>
      <c r="B118" s="1" t="s">
        <v>134</v>
      </c>
      <c r="C118" s="2" t="s">
        <v>131</v>
      </c>
      <c r="D118" s="1">
        <v>12</v>
      </c>
      <c r="E118" s="1" t="s">
        <v>4</v>
      </c>
      <c r="F118" s="1" t="s">
        <v>159</v>
      </c>
      <c r="G118" s="8">
        <v>90000</v>
      </c>
      <c r="H118" s="8">
        <v>63000</v>
      </c>
      <c r="I118" s="11">
        <f>TRUNC(((G118*$N$4)+G118+99)/100)*100</f>
        <v>99000</v>
      </c>
      <c r="J118" s="14">
        <f t="shared" si="3"/>
        <v>66700</v>
      </c>
      <c r="K118" s="16">
        <f>TRUNC(((H118*$N$5)+H118)/100)*100</f>
        <v>66700</v>
      </c>
      <c r="L118" s="3">
        <f t="shared" si="4"/>
        <v>0.32626262626262625</v>
      </c>
      <c r="M118" s="3"/>
    </row>
    <row r="119" spans="1:13" hidden="1" x14ac:dyDescent="0.25">
      <c r="A119" s="1" t="s">
        <v>166</v>
      </c>
      <c r="B119" s="1" t="s">
        <v>134</v>
      </c>
      <c r="C119" s="2" t="s">
        <v>132</v>
      </c>
      <c r="D119" s="1">
        <v>21</v>
      </c>
      <c r="E119" s="1" t="s">
        <v>4</v>
      </c>
      <c r="F119" s="1" t="s">
        <v>159</v>
      </c>
      <c r="G119" s="8">
        <v>89000</v>
      </c>
      <c r="H119" s="8">
        <v>62300</v>
      </c>
      <c r="I119" s="11">
        <f>TRUNC(((G119*$N$4)+G119+99)/100)*100</f>
        <v>97900</v>
      </c>
      <c r="J119" s="14">
        <f t="shared" si="3"/>
        <v>66000</v>
      </c>
      <c r="K119" s="16">
        <f>TRUNC(((H119*$N$5)+H119)/100)*100</f>
        <v>66000</v>
      </c>
      <c r="L119" s="3">
        <f t="shared" si="4"/>
        <v>0.3258426966292135</v>
      </c>
      <c r="M119" s="3"/>
    </row>
    <row r="120" spans="1:13" hidden="1" x14ac:dyDescent="0.25">
      <c r="A120" s="1" t="s">
        <v>166</v>
      </c>
      <c r="B120" s="1" t="s">
        <v>134</v>
      </c>
      <c r="C120" s="2" t="s">
        <v>133</v>
      </c>
      <c r="D120" s="1">
        <v>25</v>
      </c>
      <c r="E120" s="1" t="s">
        <v>13</v>
      </c>
      <c r="F120" s="1" t="s">
        <v>159</v>
      </c>
      <c r="G120" s="8">
        <v>105000</v>
      </c>
      <c r="H120" s="8">
        <v>84000</v>
      </c>
      <c r="I120" s="11">
        <f>TRUNC(((G120*$N$4)+G120+99)/100)*100</f>
        <v>115500</v>
      </c>
      <c r="J120" s="14">
        <f t="shared" ref="J120:J126" si="9">K120</f>
        <v>89000</v>
      </c>
      <c r="K120" s="16">
        <f>TRUNC(((H120*$N$5)+H120)/100)*100</f>
        <v>89000</v>
      </c>
      <c r="L120" s="3">
        <f t="shared" si="4"/>
        <v>0.22943722943722944</v>
      </c>
      <c r="M120" s="3"/>
    </row>
    <row r="121" spans="1:13" hidden="1" x14ac:dyDescent="0.25">
      <c r="A121" s="1" t="s">
        <v>166</v>
      </c>
      <c r="B121" s="1" t="s">
        <v>139</v>
      </c>
      <c r="C121" s="2" t="s">
        <v>135</v>
      </c>
      <c r="D121" s="1">
        <v>0</v>
      </c>
      <c r="E121" s="1" t="s">
        <v>37</v>
      </c>
      <c r="F121" s="1" t="s">
        <v>159</v>
      </c>
      <c r="G121" s="8">
        <v>67500</v>
      </c>
      <c r="H121" s="8">
        <v>40500</v>
      </c>
      <c r="I121" s="13">
        <f>(G121*$N$3)+G121</f>
        <v>70000</v>
      </c>
      <c r="J121" s="14">
        <f t="shared" si="9"/>
        <v>42900</v>
      </c>
      <c r="K121" s="16">
        <f>TRUNC(((H121*$N$5)+H121)/100)*100</f>
        <v>42900</v>
      </c>
      <c r="L121" s="3">
        <f t="shared" si="4"/>
        <v>0.38714285714285712</v>
      </c>
      <c r="M121" s="3"/>
    </row>
    <row r="122" spans="1:13" hidden="1" x14ac:dyDescent="0.25">
      <c r="A122" s="1" t="s">
        <v>166</v>
      </c>
      <c r="B122" s="1" t="s">
        <v>139</v>
      </c>
      <c r="C122" s="2" t="s">
        <v>136</v>
      </c>
      <c r="D122" s="1">
        <v>6</v>
      </c>
      <c r="E122" s="1" t="s">
        <v>4</v>
      </c>
      <c r="F122" s="1" t="s">
        <v>159</v>
      </c>
      <c r="G122" s="8">
        <v>75000</v>
      </c>
      <c r="H122" s="8">
        <v>45000</v>
      </c>
      <c r="I122" s="11">
        <f>TRUNC(((G122*$N$4)+G122+99)/100)*100</f>
        <v>82500</v>
      </c>
      <c r="J122" s="14">
        <f t="shared" si="9"/>
        <v>47700</v>
      </c>
      <c r="K122" s="16">
        <f>TRUNC(((H122*$N$5)+H122)/100)*100</f>
        <v>47700</v>
      </c>
      <c r="L122" s="3">
        <f t="shared" si="4"/>
        <v>0.42181818181818181</v>
      </c>
      <c r="M122" s="3"/>
    </row>
    <row r="123" spans="1:13" hidden="1" x14ac:dyDescent="0.25">
      <c r="A123" s="1" t="s">
        <v>166</v>
      </c>
      <c r="B123" s="1" t="s">
        <v>139</v>
      </c>
      <c r="C123" s="2" t="s">
        <v>137</v>
      </c>
      <c r="D123" s="1">
        <v>30</v>
      </c>
      <c r="E123" s="1" t="s">
        <v>4</v>
      </c>
      <c r="F123" s="1" t="s">
        <v>159</v>
      </c>
      <c r="G123" s="8">
        <v>89000</v>
      </c>
      <c r="H123" s="8">
        <v>62300</v>
      </c>
      <c r="I123" s="11">
        <f>TRUNC(((G123*$N$4)+G123+99)/100)*100</f>
        <v>97900</v>
      </c>
      <c r="J123" s="14">
        <f t="shared" si="9"/>
        <v>66000</v>
      </c>
      <c r="K123" s="16">
        <f>TRUNC(((H123*$N$5)+H123)/100)*100</f>
        <v>66000</v>
      </c>
      <c r="L123" s="3">
        <f t="shared" si="4"/>
        <v>0.3258426966292135</v>
      </c>
      <c r="M123" s="3"/>
    </row>
    <row r="124" spans="1:13" hidden="1" x14ac:dyDescent="0.25">
      <c r="A124" s="1" t="s">
        <v>166</v>
      </c>
      <c r="B124" s="1" t="s">
        <v>139</v>
      </c>
      <c r="C124" s="2" t="s">
        <v>138</v>
      </c>
      <c r="D124" s="1">
        <v>15</v>
      </c>
      <c r="E124" s="1" t="s">
        <v>4</v>
      </c>
      <c r="F124" s="1" t="s">
        <v>159</v>
      </c>
      <c r="G124" s="8">
        <v>85000</v>
      </c>
      <c r="H124" s="8">
        <v>59500</v>
      </c>
      <c r="I124" s="11">
        <f>TRUNC(((G124*$N$4)+G124+99)/100)*100</f>
        <v>93500</v>
      </c>
      <c r="J124" s="14">
        <f t="shared" si="9"/>
        <v>63000</v>
      </c>
      <c r="K124" s="16">
        <f>TRUNC(((H124*$N$5)+H124)/100)*100</f>
        <v>63000</v>
      </c>
      <c r="L124" s="3">
        <f t="shared" si="4"/>
        <v>0.32620320855614976</v>
      </c>
      <c r="M124" s="3"/>
    </row>
    <row r="125" spans="1:13" hidden="1" x14ac:dyDescent="0.25">
      <c r="A125" s="1" t="s">
        <v>166</v>
      </c>
      <c r="B125" s="1" t="s">
        <v>142</v>
      </c>
      <c r="C125" s="2" t="s">
        <v>140</v>
      </c>
      <c r="D125" s="1">
        <v>0</v>
      </c>
      <c r="E125" s="1" t="s">
        <v>37</v>
      </c>
      <c r="F125" s="1" t="s">
        <v>159</v>
      </c>
      <c r="G125" s="8">
        <v>67500</v>
      </c>
      <c r="H125" s="8">
        <v>40500</v>
      </c>
      <c r="I125" s="13">
        <f>(G125*$N$3)+G125</f>
        <v>70000</v>
      </c>
      <c r="J125" s="14">
        <f t="shared" si="9"/>
        <v>42900</v>
      </c>
      <c r="K125" s="16">
        <f>TRUNC(((H125*$N$5)+H125)/100)*100</f>
        <v>42900</v>
      </c>
      <c r="L125" s="3">
        <f t="shared" si="4"/>
        <v>0.38714285714285712</v>
      </c>
      <c r="M125" s="3"/>
    </row>
    <row r="126" spans="1:13" hidden="1" x14ac:dyDescent="0.25">
      <c r="A126" s="1" t="s">
        <v>166</v>
      </c>
      <c r="B126" s="1" t="s">
        <v>142</v>
      </c>
      <c r="C126" s="2" t="s">
        <v>141</v>
      </c>
      <c r="D126" s="1">
        <v>7</v>
      </c>
      <c r="E126" s="1" t="s">
        <v>4</v>
      </c>
      <c r="F126" s="1" t="s">
        <v>159</v>
      </c>
      <c r="G126" s="8">
        <v>82000</v>
      </c>
      <c r="H126" s="8">
        <v>57400</v>
      </c>
      <c r="I126" s="11">
        <f>TRUNC(((G126*$N$4)+G126+99)/100)*100</f>
        <v>90200</v>
      </c>
      <c r="J126" s="14">
        <f t="shared" si="9"/>
        <v>60800</v>
      </c>
      <c r="K126" s="16">
        <f>TRUNC(((H126*$N$5)+H126)/100)*100</f>
        <v>60800</v>
      </c>
      <c r="L126" s="3">
        <f t="shared" si="4"/>
        <v>0.32594235033259422</v>
      </c>
      <c r="M126" s="3"/>
    </row>
    <row r="127" spans="1:13" x14ac:dyDescent="0.25">
      <c r="A127" s="1" t="s">
        <v>165</v>
      </c>
      <c r="B127" s="1" t="s">
        <v>152</v>
      </c>
      <c r="C127" s="2" t="s">
        <v>143</v>
      </c>
      <c r="D127" s="1">
        <v>0</v>
      </c>
      <c r="E127" s="1" t="s">
        <v>37</v>
      </c>
      <c r="F127" s="1" t="s">
        <v>158</v>
      </c>
      <c r="G127" s="8">
        <v>67500</v>
      </c>
      <c r="H127" s="8">
        <v>40500</v>
      </c>
      <c r="I127" s="13">
        <f>(G127*$N$3)+G127</f>
        <v>70000</v>
      </c>
      <c r="J127" s="12">
        <v>51000</v>
      </c>
      <c r="K127" s="16">
        <f>TRUNC(((H127*$N$5)+H127)/100)*100</f>
        <v>42900</v>
      </c>
      <c r="L127" s="3">
        <f t="shared" si="4"/>
        <v>0.38714285714285712</v>
      </c>
      <c r="M127" s="3"/>
    </row>
    <row r="128" spans="1:13" x14ac:dyDescent="0.25">
      <c r="A128" s="1" t="s">
        <v>165</v>
      </c>
      <c r="B128" s="1" t="s">
        <v>152</v>
      </c>
      <c r="C128" s="2" t="s">
        <v>144</v>
      </c>
      <c r="D128" s="1">
        <v>28</v>
      </c>
      <c r="E128" s="1" t="s">
        <v>4</v>
      </c>
      <c r="F128" s="1" t="s">
        <v>158</v>
      </c>
      <c r="G128" s="8">
        <v>93000</v>
      </c>
      <c r="H128" s="8">
        <v>65100</v>
      </c>
      <c r="I128" s="11">
        <f>TRUNC(((G128*$N$4)+G128+99)/100)*100</f>
        <v>102300</v>
      </c>
      <c r="J128" s="12">
        <v>51000</v>
      </c>
      <c r="K128" s="16">
        <f>TRUNC(((H128*$N$5)+H128)/100)*100</f>
        <v>69000</v>
      </c>
      <c r="L128" s="3">
        <f t="shared" si="4"/>
        <v>0.3255131964809384</v>
      </c>
      <c r="M128" s="3"/>
    </row>
    <row r="129" spans="1:13" x14ac:dyDescent="0.25">
      <c r="A129" s="1" t="s">
        <v>165</v>
      </c>
      <c r="B129" s="1" t="s">
        <v>152</v>
      </c>
      <c r="C129" s="2" t="s">
        <v>145</v>
      </c>
      <c r="D129" s="1">
        <v>42</v>
      </c>
      <c r="E129" s="1" t="s">
        <v>13</v>
      </c>
      <c r="F129" s="1" t="s">
        <v>158</v>
      </c>
      <c r="G129" s="8">
        <v>118000</v>
      </c>
      <c r="H129" s="8">
        <v>94400</v>
      </c>
      <c r="I129" s="11">
        <f t="shared" ref="I129:I130" si="10">TRUNC(((G129*$N$7)+G129+99)/100)*100</f>
        <v>129800</v>
      </c>
      <c r="J129" s="12">
        <v>51000</v>
      </c>
      <c r="K129" s="16">
        <f t="shared" ref="K129:K130" si="11">TRUNC(((H129*$N$6)+H129)/100)*100</f>
        <v>100000</v>
      </c>
      <c r="L129" s="3">
        <f t="shared" si="4"/>
        <v>0.2295839753466872</v>
      </c>
      <c r="M129" s="3"/>
    </row>
    <row r="130" spans="1:13" x14ac:dyDescent="0.25">
      <c r="A130" s="1" t="s">
        <v>165</v>
      </c>
      <c r="B130" s="1" t="s">
        <v>152</v>
      </c>
      <c r="C130" s="2" t="s">
        <v>146</v>
      </c>
      <c r="D130" s="1">
        <v>87</v>
      </c>
      <c r="E130" s="1" t="s">
        <v>13</v>
      </c>
      <c r="F130" s="1" t="s">
        <v>158</v>
      </c>
      <c r="G130" s="8">
        <v>150000</v>
      </c>
      <c r="H130" s="8">
        <v>120000</v>
      </c>
      <c r="I130" s="11">
        <f t="shared" si="10"/>
        <v>165000</v>
      </c>
      <c r="J130" s="12">
        <v>51000</v>
      </c>
      <c r="K130" s="16">
        <f t="shared" si="11"/>
        <v>127200</v>
      </c>
      <c r="L130" s="3">
        <f t="shared" si="4"/>
        <v>0.2290909090909091</v>
      </c>
      <c r="M130" s="3"/>
    </row>
    <row r="131" spans="1:13" x14ac:dyDescent="0.25">
      <c r="A131" s="1" t="s">
        <v>165</v>
      </c>
      <c r="B131" s="1" t="s">
        <v>152</v>
      </c>
      <c r="C131" s="2" t="s">
        <v>147</v>
      </c>
      <c r="D131" s="1">
        <v>24</v>
      </c>
      <c r="E131" s="1" t="s">
        <v>4</v>
      </c>
      <c r="F131" s="1" t="s">
        <v>158</v>
      </c>
      <c r="G131" s="8">
        <v>78000</v>
      </c>
      <c r="H131" s="8">
        <v>46800</v>
      </c>
      <c r="I131" s="11">
        <f>TRUNC(((G131*$N$4)+G131+99)/100)*100</f>
        <v>85800</v>
      </c>
      <c r="J131" s="12">
        <v>51000</v>
      </c>
      <c r="K131" s="16">
        <v>50000</v>
      </c>
      <c r="L131" s="3">
        <f t="shared" ref="L131:L135" si="12">(I131-K131)/I131</f>
        <v>0.41724941724941728</v>
      </c>
      <c r="M131" s="32" t="s">
        <v>156</v>
      </c>
    </row>
    <row r="132" spans="1:13" x14ac:dyDescent="0.25">
      <c r="A132" s="1" t="s">
        <v>165</v>
      </c>
      <c r="B132" s="1" t="s">
        <v>152</v>
      </c>
      <c r="C132" s="2" t="s">
        <v>148</v>
      </c>
      <c r="D132" s="1">
        <v>31</v>
      </c>
      <c r="E132" s="1" t="s">
        <v>4</v>
      </c>
      <c r="F132" s="1" t="s">
        <v>158</v>
      </c>
      <c r="G132" s="8">
        <v>99000</v>
      </c>
      <c r="H132" s="8">
        <v>69300</v>
      </c>
      <c r="I132" s="11">
        <f>TRUNC(((G132*$N$4)+G132+99)/100)*100</f>
        <v>108900</v>
      </c>
      <c r="J132" s="12">
        <v>51000</v>
      </c>
      <c r="K132" s="16">
        <f>TRUNC(((H132*$N$5)+H132)/100)*100</f>
        <v>73400</v>
      </c>
      <c r="L132" s="3">
        <f t="shared" si="12"/>
        <v>0.32598714416896235</v>
      </c>
      <c r="M132" s="3"/>
    </row>
    <row r="133" spans="1:13" x14ac:dyDescent="0.25">
      <c r="A133" s="1" t="s">
        <v>165</v>
      </c>
      <c r="B133" s="1" t="s">
        <v>152</v>
      </c>
      <c r="C133" s="2" t="s">
        <v>149</v>
      </c>
      <c r="D133" s="1">
        <v>28</v>
      </c>
      <c r="E133" s="1" t="s">
        <v>4</v>
      </c>
      <c r="F133" s="1" t="s">
        <v>158</v>
      </c>
      <c r="G133" s="8">
        <v>93000</v>
      </c>
      <c r="H133" s="8">
        <v>65100</v>
      </c>
      <c r="I133" s="11">
        <f>TRUNC(((G133*$N$4)+G133+99)/100)*100</f>
        <v>102300</v>
      </c>
      <c r="J133" s="12">
        <v>51000</v>
      </c>
      <c r="K133" s="16">
        <f>TRUNC(((H133*$N$5)+H133)/100)*100</f>
        <v>69000</v>
      </c>
      <c r="L133" s="3">
        <f t="shared" si="12"/>
        <v>0.3255131964809384</v>
      </c>
      <c r="M133" s="3"/>
    </row>
    <row r="134" spans="1:13" x14ac:dyDescent="0.25">
      <c r="A134" s="1" t="s">
        <v>165</v>
      </c>
      <c r="B134" s="1" t="s">
        <v>152</v>
      </c>
      <c r="C134" s="2" t="s">
        <v>150</v>
      </c>
      <c r="D134" s="1">
        <v>48</v>
      </c>
      <c r="E134" s="1" t="s">
        <v>13</v>
      </c>
      <c r="F134" s="1" t="s">
        <v>158</v>
      </c>
      <c r="G134" s="8">
        <v>114000</v>
      </c>
      <c r="H134" s="8">
        <v>91200</v>
      </c>
      <c r="I134" s="11">
        <f>TRUNC(((G134*$N$7)+G134+99)/100)*100</f>
        <v>125400</v>
      </c>
      <c r="J134" s="12">
        <v>51000</v>
      </c>
      <c r="K134" s="16">
        <f>TRUNC(((H134*$N$6)+H134)/100)*100</f>
        <v>96600</v>
      </c>
      <c r="L134" s="3">
        <f t="shared" si="12"/>
        <v>0.22966507177033493</v>
      </c>
      <c r="M134" s="3"/>
    </row>
    <row r="135" spans="1:13" x14ac:dyDescent="0.25">
      <c r="A135" s="1" t="s">
        <v>165</v>
      </c>
      <c r="B135" s="1" t="s">
        <v>152</v>
      </c>
      <c r="C135" s="2" t="s">
        <v>151</v>
      </c>
      <c r="D135" s="1">
        <v>18</v>
      </c>
      <c r="E135" s="1" t="s">
        <v>4</v>
      </c>
      <c r="F135" s="1" t="s">
        <v>158</v>
      </c>
      <c r="G135" s="8">
        <v>92000</v>
      </c>
      <c r="H135" s="8">
        <v>64400</v>
      </c>
      <c r="I135" s="11">
        <f>TRUNC(((G135*$N$4)+G135+99)/100)*100</f>
        <v>101200</v>
      </c>
      <c r="J135" s="12">
        <v>51000</v>
      </c>
      <c r="K135" s="16">
        <f>TRUNC(((H135*$N$5)+H135)/100)*100</f>
        <v>68200</v>
      </c>
      <c r="L135" s="3">
        <f t="shared" si="12"/>
        <v>0.32608695652173914</v>
      </c>
      <c r="M135" s="3"/>
    </row>
    <row r="136" spans="1:13" s="26" customFormat="1" ht="210" x14ac:dyDescent="0.25">
      <c r="A136" s="22" t="s">
        <v>165</v>
      </c>
      <c r="B136" s="22" t="s">
        <v>171</v>
      </c>
      <c r="C136" s="23" t="s">
        <v>170</v>
      </c>
      <c r="D136" s="22">
        <v>0</v>
      </c>
      <c r="E136" s="22" t="s">
        <v>172</v>
      </c>
      <c r="F136" s="22" t="s">
        <v>174</v>
      </c>
      <c r="G136" s="25">
        <v>34000</v>
      </c>
      <c r="H136" s="24" t="s">
        <v>179</v>
      </c>
      <c r="I136" s="27">
        <f>TRUNC(((G136*$N$4)+G136+99)/100)*100</f>
        <v>37400</v>
      </c>
      <c r="J136" s="22" t="s">
        <v>175</v>
      </c>
      <c r="K136" s="24" t="s">
        <v>179</v>
      </c>
      <c r="L136" s="22"/>
      <c r="M136" s="22"/>
    </row>
  </sheetData>
  <autoFilter ref="A2:N136" xr:uid="{6E10BB83-55BF-4BFC-BF7F-668C30856E32}">
    <filterColumn colId="0">
      <filters>
        <filter val="Activo"/>
      </filters>
    </filterColumn>
  </autoFilter>
  <mergeCells count="4">
    <mergeCell ref="G1:H1"/>
    <mergeCell ref="I1:K1"/>
    <mergeCell ref="A1:F1"/>
    <mergeCell ref="L1:N1"/>
  </mergeCells>
  <conditionalFormatting sqref="L3:M1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 de Tarifas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Atuesta</dc:creator>
  <cp:lastModifiedBy>Jhonny Atuesta</cp:lastModifiedBy>
  <dcterms:created xsi:type="dcterms:W3CDTF">2025-01-22T22:00:12Z</dcterms:created>
  <dcterms:modified xsi:type="dcterms:W3CDTF">2025-01-24T14:55:48Z</dcterms:modified>
</cp:coreProperties>
</file>