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\Downloads\БЖД ДЗ\"/>
    </mc:Choice>
  </mc:AlternateContent>
  <xr:revisionPtr revIDLastSave="0" documentId="13_ncr:1_{4B2066EA-C3B2-46BE-9087-FFA2DC1B4CC9}" xr6:coauthVersionLast="36" xr6:coauthVersionMax="36" xr10:uidLastSave="{00000000-0000-0000-0000-000000000000}"/>
  <bookViews>
    <workbookView xWindow="0" yWindow="0" windowWidth="28800" windowHeight="11625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" i="1" l="1"/>
  <c r="I4" i="1"/>
  <c r="I3" i="1"/>
  <c r="I2" i="1"/>
  <c r="K3" i="1" l="1"/>
  <c r="K4" i="1"/>
  <c r="K2" i="1"/>
  <c r="H10" i="1" l="1"/>
  <c r="H15" i="1" s="1"/>
  <c r="G10" i="1"/>
  <c r="G15" i="1" s="1"/>
  <c r="F10" i="1"/>
  <c r="F15" i="1" s="1"/>
  <c r="E10" i="1"/>
  <c r="E15" i="1" s="1"/>
  <c r="D10" i="1"/>
  <c r="D15" i="1" s="1"/>
  <c r="C10" i="1"/>
  <c r="C15" i="1" s="1"/>
  <c r="B10" i="1"/>
  <c r="B15" i="1" s="1"/>
  <c r="A10" i="1"/>
  <c r="A15" i="1" s="1"/>
  <c r="A13" i="1" l="1"/>
  <c r="A14" i="1"/>
  <c r="B13" i="1"/>
  <c r="B14" i="1"/>
  <c r="C13" i="1"/>
  <c r="C14" i="1"/>
  <c r="D13" i="1"/>
  <c r="D14" i="1"/>
  <c r="E13" i="1"/>
  <c r="E14" i="1"/>
  <c r="F13" i="1"/>
  <c r="F14" i="1"/>
  <c r="G13" i="1"/>
  <c r="G14" i="1"/>
  <c r="H13" i="1"/>
  <c r="H14" i="1"/>
  <c r="H18" i="1" l="1"/>
  <c r="H24" i="1" s="1"/>
  <c r="C18" i="1"/>
  <c r="C24" i="1" s="1"/>
  <c r="G18" i="1"/>
  <c r="G24" i="1" s="1"/>
  <c r="B18" i="1"/>
  <c r="B24" i="1" s="1"/>
  <c r="D18" i="1"/>
  <c r="D24" i="1" s="1"/>
  <c r="F18" i="1"/>
  <c r="F24" i="1" s="1"/>
  <c r="E18" i="1"/>
  <c r="E24" i="1" s="1"/>
  <c r="A18" i="1"/>
  <c r="A24" i="1" s="1"/>
</calcChain>
</file>

<file path=xl/sharedStrings.xml><?xml version="1.0" encoding="utf-8"?>
<sst xmlns="http://schemas.openxmlformats.org/spreadsheetml/2006/main" count="12" uniqueCount="12">
  <si>
    <t>Уровень звуковой мощности источников, дБ</t>
  </si>
  <si>
    <t xml:space="preserve">Площадь поверхности </t>
  </si>
  <si>
    <t>Объем</t>
  </si>
  <si>
    <t>Частотный множитель на среднегеометрических частотах</t>
  </si>
  <si>
    <t>Постоянная помещения в каждой октавной полосе</t>
  </si>
  <si>
    <t>УЗД от каждого источника в каждой октавной полосе</t>
  </si>
  <si>
    <t>~</t>
  </si>
  <si>
    <t>Суммарный УЗД в расчетной точке</t>
  </si>
  <si>
    <t>Норма</t>
  </si>
  <si>
    <t>Делта</t>
  </si>
  <si>
    <t>вар11</t>
  </si>
  <si>
    <t>вар12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</si>
</sst>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расчет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Sheet1!$A$18:$H$18</c:f>
              <c:numCache>
                <c:formatCode>#,##0.00</c:formatCode>
                <c:ptCount val="8"/>
                <c:pt idx="0">
                  <c:v>75.553379057380567</c:v>
                </c:pt>
                <c:pt idx="1">
                  <c:v>79.401292322929976</c:v>
                </c:pt>
                <c:pt idx="2">
                  <c:v>78.135407057387013</c:v>
                </c:pt>
                <c:pt idx="3">
                  <c:v>79.345722589008261</c:v>
                </c:pt>
                <c:pt idx="4">
                  <c:v>76.842819912587018</c:v>
                </c:pt>
                <c:pt idx="5">
                  <c:v>74.24558763237799</c:v>
                </c:pt>
                <c:pt idx="6">
                  <c:v>80.34459088008488</c:v>
                </c:pt>
                <c:pt idx="7">
                  <c:v>80.637569416094678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1-4105-ADE7-CF9DB684D95D}"/>
            </c:ext>
          </c:extLst>
        </c:ser>
        <c:ser>
          <c:idx val="1"/>
          <c:order val="1"/>
          <c:tx>
            <c:strRef>
              <c:f>норма</c:f>
              <c:strCache>
                <c:ptCount val="1"/>
                <c:pt idx="0">
                  <c:v>норма</c:v>
                </c:pt>
              </c:strCache>
              <c:extLst xmlns:c15="http://schemas.microsoft.com/office/drawing/2012/chart"/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Sheet1!$A$21:$H$21</c:f>
              <c:numCache>
                <c:formatCode>General</c:formatCode>
                <c:ptCount val="8"/>
                <c:pt idx="0">
                  <c:v>90</c:v>
                </c:pt>
                <c:pt idx="1">
                  <c:v>82</c:v>
                </c:pt>
                <c:pt idx="2">
                  <c:v>77</c:v>
                </c:pt>
                <c:pt idx="3">
                  <c:v>73</c:v>
                </c:pt>
                <c:pt idx="4">
                  <c:v>70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1-4105-ADE7-CF9DB684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6127606"/>
        <c:axId val="40059789"/>
      </c:lineChart>
      <c:catAx>
        <c:axId val="561276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0059789"/>
        <c:crosses val="autoZero"/>
        <c:auto val="1"/>
        <c:lblAlgn val="ctr"/>
        <c:lblOffset val="100"/>
        <c:noMultiLvlLbl val="0"/>
      </c:catAx>
      <c:valAx>
        <c:axId val="400597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61276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9360</xdr:colOff>
      <xdr:row>5</xdr:row>
      <xdr:rowOff>9000</xdr:rowOff>
    </xdr:from>
    <xdr:to>
      <xdr:col>15</xdr:col>
      <xdr:colOff>107280</xdr:colOff>
      <xdr:row>25</xdr:row>
      <xdr:rowOff>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20" zoomScaleNormal="120" workbookViewId="0">
      <selection activeCell="A24" sqref="A24:H24"/>
    </sheetView>
  </sheetViews>
  <sheetFormatPr defaultColWidth="11.5703125" defaultRowHeight="12.75" x14ac:dyDescent="0.2"/>
  <cols>
    <col min="10" max="10" width="22.5703125" customWidth="1"/>
  </cols>
  <sheetData>
    <row r="1" spans="1:15" x14ac:dyDescent="0.2">
      <c r="A1" s="4" t="s">
        <v>0</v>
      </c>
      <c r="B1" s="4"/>
      <c r="C1" s="4"/>
      <c r="D1" s="4"/>
      <c r="E1" s="4"/>
      <c r="F1" s="4"/>
      <c r="G1" s="4"/>
      <c r="H1" s="4"/>
      <c r="I1" t="s">
        <v>11</v>
      </c>
      <c r="J1" s="1" t="s">
        <v>1</v>
      </c>
      <c r="K1" t="s">
        <v>10</v>
      </c>
      <c r="L1" s="1" t="s">
        <v>2</v>
      </c>
    </row>
    <row r="2" spans="1:15" x14ac:dyDescent="0.2">
      <c r="A2">
        <v>80</v>
      </c>
      <c r="B2">
        <v>84</v>
      </c>
      <c r="C2">
        <v>83</v>
      </c>
      <c r="D2">
        <v>87</v>
      </c>
      <c r="E2">
        <v>84</v>
      </c>
      <c r="F2">
        <v>82</v>
      </c>
      <c r="G2">
        <v>94</v>
      </c>
      <c r="H2">
        <v>96</v>
      </c>
      <c r="I2" s="3">
        <f>4*PI()*POWER(2, 2)</f>
        <v>50.26548245743669</v>
      </c>
      <c r="J2" s="1">
        <v>50.27</v>
      </c>
      <c r="K2" s="3">
        <f>2*PI()*POWER(10, 2)</f>
        <v>628.31853071795865</v>
      </c>
      <c r="L2" s="1">
        <v>1800</v>
      </c>
      <c r="M2">
        <f>15*30*4</f>
        <v>1800</v>
      </c>
    </row>
    <row r="3" spans="1:15" x14ac:dyDescent="0.2">
      <c r="A3">
        <v>83</v>
      </c>
      <c r="B3">
        <v>87</v>
      </c>
      <c r="C3">
        <v>85</v>
      </c>
      <c r="D3">
        <v>85</v>
      </c>
      <c r="E3">
        <v>85</v>
      </c>
      <c r="F3">
        <v>82</v>
      </c>
      <c r="G3">
        <v>83</v>
      </c>
      <c r="H3">
        <v>83</v>
      </c>
      <c r="I3" s="3">
        <f>PI()*POWER(7, 2)</f>
        <v>153.93804002589985</v>
      </c>
      <c r="J3" s="1">
        <v>153.94</v>
      </c>
      <c r="K3" s="3">
        <f>PI()*POWER(13, 2)</f>
        <v>530.92915845667505</v>
      </c>
    </row>
    <row r="4" spans="1:15" x14ac:dyDescent="0.2">
      <c r="A4">
        <v>78</v>
      </c>
      <c r="B4">
        <v>81</v>
      </c>
      <c r="C4">
        <v>83</v>
      </c>
      <c r="D4">
        <v>85</v>
      </c>
      <c r="E4">
        <v>85</v>
      </c>
      <c r="F4">
        <v>86</v>
      </c>
      <c r="G4">
        <v>89</v>
      </c>
      <c r="H4">
        <v>85</v>
      </c>
      <c r="I4" s="3">
        <f>PI()/2*POWER(10, 2)</f>
        <v>157.07963267948966</v>
      </c>
      <c r="J4" s="1">
        <v>157.08000000000001</v>
      </c>
      <c r="K4" s="3">
        <f>PI()/2*POWER(10, 2)</f>
        <v>157.07963267948966</v>
      </c>
    </row>
    <row r="6" spans="1:15" x14ac:dyDescent="0.2">
      <c r="A6" s="4" t="s">
        <v>3</v>
      </c>
      <c r="B6" s="4"/>
      <c r="C6" s="4"/>
      <c r="D6" s="4"/>
      <c r="E6" s="4"/>
      <c r="F6" s="4"/>
      <c r="G6" s="4"/>
      <c r="H6" s="4"/>
    </row>
    <row r="7" spans="1:15" x14ac:dyDescent="0.2">
      <c r="A7">
        <v>0.5</v>
      </c>
      <c r="B7">
        <v>0.5</v>
      </c>
      <c r="C7">
        <v>0.55000000000000004</v>
      </c>
      <c r="D7">
        <v>0.7</v>
      </c>
      <c r="E7">
        <v>1</v>
      </c>
      <c r="F7">
        <v>1.6</v>
      </c>
      <c r="G7">
        <v>3</v>
      </c>
      <c r="H7">
        <v>6</v>
      </c>
    </row>
    <row r="9" spans="1:15" x14ac:dyDescent="0.2">
      <c r="A9" s="4" t="s">
        <v>4</v>
      </c>
      <c r="B9" s="4"/>
      <c r="C9" s="4"/>
      <c r="D9" s="4"/>
      <c r="E9" s="4"/>
      <c r="F9" s="4"/>
      <c r="G9" s="4"/>
      <c r="H9" s="4"/>
    </row>
    <row r="10" spans="1:15" x14ac:dyDescent="0.2">
      <c r="A10">
        <f t="shared" ref="A10:H10" si="0">$L$2/20*A7</f>
        <v>45</v>
      </c>
      <c r="B10">
        <f t="shared" si="0"/>
        <v>45</v>
      </c>
      <c r="C10">
        <f t="shared" si="0"/>
        <v>49.500000000000007</v>
      </c>
      <c r="D10">
        <f t="shared" si="0"/>
        <v>62.999999999999993</v>
      </c>
      <c r="E10">
        <f t="shared" si="0"/>
        <v>90</v>
      </c>
      <c r="F10">
        <f t="shared" si="0"/>
        <v>144</v>
      </c>
      <c r="G10">
        <f t="shared" si="0"/>
        <v>270</v>
      </c>
      <c r="H10">
        <f t="shared" si="0"/>
        <v>540</v>
      </c>
    </row>
    <row r="12" spans="1:15" x14ac:dyDescent="0.2">
      <c r="A12" s="4" t="s">
        <v>5</v>
      </c>
      <c r="B12" s="4"/>
      <c r="C12" s="4"/>
      <c r="D12" s="4"/>
      <c r="E12" s="4"/>
      <c r="F12" s="4"/>
      <c r="G12" s="4"/>
      <c r="H12" s="4"/>
    </row>
    <row r="13" spans="1:15" x14ac:dyDescent="0.2">
      <c r="A13" s="2">
        <f t="shared" ref="A13:H15" si="1">A2 + 10*LOG(1/$J2 + 4/A$10) / LOG(10)</f>
        <v>70.365549191179184</v>
      </c>
      <c r="B13" s="2">
        <f t="shared" si="1"/>
        <v>74.365549191179184</v>
      </c>
      <c r="C13" s="2">
        <f t="shared" si="1"/>
        <v>73.03032320739662</v>
      </c>
      <c r="D13" s="2">
        <f t="shared" si="1"/>
        <v>76.210860766405986</v>
      </c>
      <c r="E13" s="2">
        <f t="shared" si="1"/>
        <v>72.084609715820136</v>
      </c>
      <c r="F13" s="2">
        <f t="shared" si="1"/>
        <v>68.782484120425181</v>
      </c>
      <c r="G13" s="2">
        <f t="shared" si="1"/>
        <v>79.40422016995052</v>
      </c>
      <c r="H13" s="2">
        <f t="shared" si="1"/>
        <v>80.361624477908904</v>
      </c>
    </row>
    <row r="14" spans="1:15" x14ac:dyDescent="0.2">
      <c r="A14" s="2">
        <f t="shared" si="1"/>
        <v>72.794797485055952</v>
      </c>
      <c r="B14" s="2">
        <f t="shared" si="1"/>
        <v>76.794797485055952</v>
      </c>
      <c r="C14" s="2">
        <f t="shared" si="1"/>
        <v>74.410347303071745</v>
      </c>
      <c r="D14" s="2">
        <f t="shared" si="1"/>
        <v>73.45024209318133</v>
      </c>
      <c r="E14" s="2">
        <f t="shared" si="1"/>
        <v>72.070630487715462</v>
      </c>
      <c r="F14" s="2">
        <f t="shared" si="1"/>
        <v>67.349624506770837</v>
      </c>
      <c r="G14" s="2">
        <f t="shared" si="1"/>
        <v>66.286008177221788</v>
      </c>
      <c r="H14" s="2">
        <f t="shared" si="1"/>
        <v>64.431224177327621</v>
      </c>
    </row>
    <row r="15" spans="1:15" x14ac:dyDescent="0.2">
      <c r="A15" s="2">
        <f t="shared" si="1"/>
        <v>67.788881083773575</v>
      </c>
      <c r="B15" s="2">
        <f t="shared" si="1"/>
        <v>70.788881083773575</v>
      </c>
      <c r="C15" s="2">
        <f t="shared" si="1"/>
        <v>72.403882876071975</v>
      </c>
      <c r="D15" s="2">
        <f t="shared" si="1"/>
        <v>73.442176792221886</v>
      </c>
      <c r="E15" s="2">
        <f t="shared" si="1"/>
        <v>72.059545565140922</v>
      </c>
      <c r="F15" s="2">
        <f t="shared" si="1"/>
        <v>71.333138967809873</v>
      </c>
      <c r="G15" s="2">
        <f t="shared" si="1"/>
        <v>72.259464120686602</v>
      </c>
      <c r="H15" s="2">
        <f t="shared" si="1"/>
        <v>66.390471588482839</v>
      </c>
      <c r="O15" t="s">
        <v>6</v>
      </c>
    </row>
    <row r="17" spans="1:8" x14ac:dyDescent="0.2">
      <c r="A17" s="4" t="s">
        <v>7</v>
      </c>
      <c r="B17" s="4"/>
      <c r="C17" s="4"/>
      <c r="D17" s="4"/>
      <c r="E17" s="4"/>
      <c r="F17" s="4"/>
      <c r="G17" s="4"/>
      <c r="H17" s="4"/>
    </row>
    <row r="18" spans="1:8" x14ac:dyDescent="0.2">
      <c r="A18" s="2">
        <f t="shared" ref="A18:H18" si="2">10*LOG(10^(0.1 * A$13) + 10^(0.1 * A$14) + 10^(0.1 * A$15)) / LOG(10)</f>
        <v>75.553379057380567</v>
      </c>
      <c r="B18" s="2">
        <f t="shared" si="2"/>
        <v>79.401292322929976</v>
      </c>
      <c r="C18" s="2">
        <f t="shared" si="2"/>
        <v>78.135407057387013</v>
      </c>
      <c r="D18" s="2">
        <f t="shared" si="2"/>
        <v>79.345722589008261</v>
      </c>
      <c r="E18" s="2">
        <f t="shared" si="2"/>
        <v>76.842819912587018</v>
      </c>
      <c r="F18" s="2">
        <f t="shared" si="2"/>
        <v>74.24558763237799</v>
      </c>
      <c r="G18" s="2">
        <f t="shared" si="2"/>
        <v>80.34459088008488</v>
      </c>
      <c r="H18" s="2">
        <f t="shared" si="2"/>
        <v>80.637569416094678</v>
      </c>
    </row>
    <row r="20" spans="1:8" x14ac:dyDescent="0.2">
      <c r="A20" s="4" t="s">
        <v>8</v>
      </c>
      <c r="B20" s="4"/>
      <c r="C20" s="4"/>
      <c r="D20" s="4"/>
      <c r="E20" s="4"/>
      <c r="F20" s="4"/>
      <c r="G20" s="4"/>
      <c r="H20" s="4"/>
    </row>
    <row r="21" spans="1:8" x14ac:dyDescent="0.2">
      <c r="A21">
        <v>90</v>
      </c>
      <c r="B21">
        <v>82</v>
      </c>
      <c r="C21">
        <v>77</v>
      </c>
      <c r="D21">
        <v>73</v>
      </c>
      <c r="E21">
        <v>70</v>
      </c>
      <c r="F21">
        <v>68</v>
      </c>
      <c r="G21">
        <v>66</v>
      </c>
      <c r="H21">
        <v>64</v>
      </c>
    </row>
    <row r="23" spans="1:8" x14ac:dyDescent="0.2">
      <c r="A23" s="4" t="s">
        <v>9</v>
      </c>
      <c r="B23" s="4"/>
      <c r="C23" s="4"/>
      <c r="D23" s="4"/>
      <c r="E23" s="4"/>
      <c r="F23" s="4"/>
      <c r="G23" s="4"/>
      <c r="H23" s="4"/>
    </row>
    <row r="24" spans="1:8" x14ac:dyDescent="0.2">
      <c r="A24" s="2">
        <f t="shared" ref="A24:H24" si="3">A18-A21</f>
        <v>-14.446620942619433</v>
      </c>
      <c r="B24" s="2">
        <f t="shared" si="3"/>
        <v>-2.5987076770700241</v>
      </c>
      <c r="C24" s="2">
        <f t="shared" si="3"/>
        <v>1.1354070573870132</v>
      </c>
      <c r="D24" s="2">
        <f t="shared" si="3"/>
        <v>6.3457225890082611</v>
      </c>
      <c r="E24" s="2">
        <f t="shared" si="3"/>
        <v>6.8428199125870179</v>
      </c>
      <c r="F24" s="2">
        <f t="shared" si="3"/>
        <v>6.2455876323779904</v>
      </c>
      <c r="G24" s="2">
        <f t="shared" si="3"/>
        <v>14.34459088008488</v>
      </c>
      <c r="H24" s="2">
        <f t="shared" si="3"/>
        <v>16.637569416094678</v>
      </c>
    </row>
  </sheetData>
  <mergeCells count="7">
    <mergeCell ref="A20:H20"/>
    <mergeCell ref="A23:H23"/>
    <mergeCell ref="A1:H1"/>
    <mergeCell ref="A6:H6"/>
    <mergeCell ref="A9:H9"/>
    <mergeCell ref="A12:H12"/>
    <mergeCell ref="A17:H1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Arseny Pronin</cp:lastModifiedBy>
  <dcterms:modified xsi:type="dcterms:W3CDTF">2022-11-15T06:57:26Z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2022-11-07T23:52:51Z</dcterms:created>
  <dc:creator/>
  <dc:description/>
  <dc:language>en-US</dc:language>
  <cp:lastModifiedBy/>
  <dcterms:modified xsi:type="dcterms:W3CDTF">2022-11-08T01:48:01Z</dcterms:modified>
  <cp:revision>2</cp:revision>
  <dc:subject/>
  <dc:title/>
</cp:coreProperties>
</file>